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Hickey14\Desktop\Labview Projects\"/>
    </mc:Choice>
  </mc:AlternateContent>
  <bookViews>
    <workbookView xWindow="0" yWindow="0" windowWidth="17970" windowHeight="612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L9" i="1" l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48" i="1"/>
  <c r="O48" i="1"/>
  <c r="N48" i="1"/>
  <c r="O8" i="1"/>
  <c r="J38" i="1"/>
  <c r="J39" i="1"/>
  <c r="J40" i="1"/>
  <c r="J41" i="1"/>
  <c r="J42" i="1"/>
  <c r="J43" i="1"/>
  <c r="J37" i="1"/>
  <c r="J32" i="1"/>
  <c r="J33" i="1"/>
  <c r="J34" i="1"/>
  <c r="J35" i="1"/>
  <c r="J36" i="1"/>
  <c r="J31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17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48" i="1"/>
  <c r="K48" i="1" s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8" i="1"/>
  <c r="J9" i="1"/>
  <c r="J10" i="1"/>
  <c r="J11" i="1"/>
  <c r="J12" i="1"/>
  <c r="J13" i="1"/>
  <c r="J14" i="1"/>
  <c r="J15" i="1"/>
  <c r="J16" i="1"/>
  <c r="J8" i="1"/>
  <c r="A50" i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49" i="1"/>
  <c r="A11" i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N8" i="1" l="1"/>
  <c r="K8" i="1"/>
</calcChain>
</file>

<file path=xl/sharedStrings.xml><?xml version="1.0" encoding="utf-8"?>
<sst xmlns="http://schemas.openxmlformats.org/spreadsheetml/2006/main" count="37" uniqueCount="25">
  <si>
    <t>masses are recorded to the 0.01 gram</t>
  </si>
  <si>
    <t>eggs 1-36 started incubation on March 5 - expected hatch of March 26</t>
  </si>
  <si>
    <t>eggs 40-75 started incubation on March 11 - expected hatch of March 32</t>
  </si>
  <si>
    <t>Date</t>
  </si>
  <si>
    <t>Did they hatch?</t>
  </si>
  <si>
    <t>Incubation day</t>
  </si>
  <si>
    <t>1=yes, 0=no</t>
  </si>
  <si>
    <t>Egg no.</t>
  </si>
  <si>
    <t>mass in grams</t>
  </si>
  <si>
    <t>Nathan took data</t>
  </si>
  <si>
    <t>student data</t>
  </si>
  <si>
    <t>Nathan &amp; Morgan</t>
  </si>
  <si>
    <t>Nathan and Morgan</t>
  </si>
  <si>
    <t>Thanks Anna!</t>
  </si>
  <si>
    <t>Did they hatch? 1=yes, 0=no</t>
  </si>
  <si>
    <t>Standard Deviation</t>
  </si>
  <si>
    <t>Max % Error</t>
  </si>
  <si>
    <t>Average Mass Loss per Day</t>
  </si>
  <si>
    <t>Mass Lost</t>
  </si>
  <si>
    <t>Total Mass Lost</t>
  </si>
  <si>
    <t>After about 2.5 weeks, the hatch to not-hatch rate will be about 3:1</t>
  </si>
  <si>
    <t>Average mass lost/day of hatched</t>
  </si>
  <si>
    <t>Average mass lost/day of not hatched</t>
  </si>
  <si>
    <t>Average Mass lost/day of Hatched</t>
  </si>
  <si>
    <t>Average Mass lost/day of Not Hatched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</si>
</sst>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Arial"/>
    </font>
    <font>
      <sz val="10"/>
      <name val="Arial"/>
    </font>
    <font>
      <b/>
      <sz val="10"/>
      <name val="Arial"/>
    </font>
    <font>
      <sz val="10"/>
      <name val="Arial"/>
      <family val="2"/>
    </font>
    <font>
      <sz val="10"/>
      <color rgb="FF141823"/>
      <name val="Arial"/>
      <family val="2"/>
    </font>
    <font>
      <b/>
      <sz val="10"/>
      <name val="Arial"/>
      <family val="2"/>
    </font>
    <font>
      <b/>
      <sz val="10"/>
      <color rgb="FF14182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 applyAlignment="1"/>
    <xf numFmtId="0" fontId="2" fillId="0" borderId="1" xfId="0" applyFont="1" applyBorder="1" applyAlignment="1">
      <alignment wrapText="1"/>
    </xf>
    <xf numFmtId="14" fontId="2" fillId="0" borderId="1" xfId="0" applyNumberFormat="1" applyFont="1" applyBorder="1" applyAlignment="1"/>
    <xf numFmtId="14" fontId="2" fillId="0" borderId="1" xfId="0" applyNumberFormat="1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/>
    <xf numFmtId="0" fontId="2" fillId="0" borderId="1" xfId="0" applyFont="1" applyBorder="1"/>
    <xf numFmtId="14" fontId="1" fillId="0" borderId="1" xfId="0" applyNumberFormat="1" applyFont="1" applyBorder="1" applyAlignment="1"/>
    <xf numFmtId="0" fontId="4" fillId="0" borderId="0" xfId="0" applyFont="1"/>
    <xf numFmtId="0" fontId="5" fillId="0" borderId="1" xfId="0" applyFont="1" applyBorder="1"/>
    <xf numFmtId="0" fontId="1" fillId="2" borderId="1" xfId="0" applyFont="1" applyFill="1" applyBorder="1" applyAlignment="1"/>
    <xf numFmtId="0" fontId="0" fillId="2" borderId="0" xfId="0" applyFill="1"/>
    <xf numFmtId="0" fontId="4" fillId="2" borderId="0" xfId="0" applyFont="1" applyFill="1"/>
    <xf numFmtId="0" fontId="6" fillId="0" borderId="0" xfId="0" applyFont="1"/>
    <xf numFmtId="0" fontId="5" fillId="0" borderId="0" xfId="0" applyFont="1"/>
    <xf numFmtId="0" fontId="4" fillId="0" borderId="0" xfId="0" applyFont="1" applyFill="1"/>
    <xf numFmtId="0" fontId="0" fillId="0" borderId="1" xfId="0" applyBorder="1"/>
    <xf numFmtId="0" fontId="0" fillId="0" borderId="0" xfId="0" applyFill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5"/>
  <sheetViews>
    <sheetView tabSelected="1" topLeftCell="E1" workbookViewId="0">
      <selection activeCell="O48" sqref="O48"/>
    </sheetView>
  </sheetViews>
  <sheetFormatPr defaultColWidth="14.42578125" defaultRowHeight="15.75" customHeight="1" x14ac:dyDescent="0.2"/>
  <cols>
    <col min="1" max="1" width="15.85546875" customWidth="1"/>
    <col min="2" max="4" width="12.28515625" customWidth="1"/>
    <col min="5" max="6" width="9.42578125" customWidth="1"/>
    <col min="8" max="8" width="10.140625" customWidth="1"/>
    <col min="10" max="10" width="26.28515625" bestFit="1" customWidth="1"/>
    <col min="11" max="11" width="18.7109375" bestFit="1" customWidth="1"/>
    <col min="13" max="13" width="15" bestFit="1" customWidth="1"/>
    <col min="14" max="14" width="32.140625" bestFit="1" customWidth="1"/>
    <col min="15" max="15" width="35.85546875" bestFit="1" customWidth="1"/>
  </cols>
  <sheetData>
    <row r="1" spans="1:26" ht="12.75" x14ac:dyDescent="0.2">
      <c r="B1" s="1" t="s">
        <v>0</v>
      </c>
    </row>
    <row r="2" spans="1:26" ht="12.75" x14ac:dyDescent="0.2">
      <c r="A2" s="1" t="s">
        <v>1</v>
      </c>
      <c r="B2" s="1"/>
    </row>
    <row r="3" spans="1:26" ht="12.75" x14ac:dyDescent="0.2">
      <c r="A3" s="1" t="s">
        <v>2</v>
      </c>
      <c r="B3" s="1"/>
    </row>
    <row r="4" spans="1:26" ht="12.75" x14ac:dyDescent="0.2">
      <c r="A4" s="1"/>
    </row>
    <row r="5" spans="1:26" ht="33" customHeight="1" x14ac:dyDescent="0.2">
      <c r="A5" s="2" t="s">
        <v>3</v>
      </c>
      <c r="B5" s="3">
        <v>42068</v>
      </c>
      <c r="C5" s="3">
        <v>42074</v>
      </c>
      <c r="D5" s="3">
        <v>42079</v>
      </c>
      <c r="E5" s="3">
        <v>42081</v>
      </c>
      <c r="F5" s="3">
        <v>42083</v>
      </c>
      <c r="G5" s="4">
        <v>42086</v>
      </c>
      <c r="H5" s="2" t="s">
        <v>4</v>
      </c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33" customHeight="1" x14ac:dyDescent="0.2">
      <c r="A6" s="2" t="s">
        <v>5</v>
      </c>
      <c r="B6" s="2">
        <v>0</v>
      </c>
      <c r="C6" s="2">
        <v>6</v>
      </c>
      <c r="D6" s="2">
        <v>11</v>
      </c>
      <c r="E6" s="2">
        <v>13</v>
      </c>
      <c r="F6" s="2">
        <v>15</v>
      </c>
      <c r="G6" s="2">
        <v>18</v>
      </c>
      <c r="H6" s="2" t="s">
        <v>6</v>
      </c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25.5" x14ac:dyDescent="0.2">
      <c r="A7" s="6" t="s">
        <v>7</v>
      </c>
      <c r="B7" s="2" t="s">
        <v>8</v>
      </c>
      <c r="C7" s="2" t="s">
        <v>9</v>
      </c>
      <c r="D7" s="2" t="s">
        <v>9</v>
      </c>
      <c r="E7" s="2" t="s">
        <v>10</v>
      </c>
      <c r="F7" s="2" t="s">
        <v>10</v>
      </c>
      <c r="G7" s="1" t="s">
        <v>11</v>
      </c>
      <c r="I7" s="7"/>
      <c r="J7" s="10" t="s">
        <v>17</v>
      </c>
      <c r="K7" s="10" t="s">
        <v>15</v>
      </c>
      <c r="L7" s="10" t="s">
        <v>16</v>
      </c>
      <c r="M7" s="10" t="s">
        <v>18</v>
      </c>
      <c r="N7" s="10" t="s">
        <v>21</v>
      </c>
      <c r="O7" s="10" t="s">
        <v>22</v>
      </c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s="12" customFormat="1" ht="12.75" x14ac:dyDescent="0.2">
      <c r="A8" s="11">
        <v>1</v>
      </c>
      <c r="B8" s="11">
        <v>51.55</v>
      </c>
      <c r="C8" s="11">
        <v>48.7</v>
      </c>
      <c r="D8" s="11">
        <v>46.66</v>
      </c>
      <c r="F8" s="11"/>
      <c r="G8" s="11">
        <v>44.75</v>
      </c>
      <c r="H8" s="11">
        <v>0</v>
      </c>
      <c r="J8" s="13">
        <f>((B8-C8)/6+(C8-D8)/5+(D8-G8)/7)/3</f>
        <v>0.38528571428571423</v>
      </c>
      <c r="K8" s="12">
        <f>STDEV(J8:J43)</f>
        <v>9.1483852861723822E-2</v>
      </c>
      <c r="L8" s="12">
        <f>100*(0.091483853/J8)</f>
        <v>23.744418650352248</v>
      </c>
      <c r="M8" s="13">
        <f t="shared" ref="M8:M43" si="0">B8-G8</f>
        <v>6.7999999999999972</v>
      </c>
      <c r="N8" s="13">
        <f>(J9+J11+J12+J13+J14+J15+J18+J19+J21+J23+J24+J25+J26+J28+J27+J30+J31+J32+J33+J34+J35+J37+J38+J39+J40+J41+J43)/27</f>
        <v>0.29902370664315109</v>
      </c>
      <c r="O8" s="13">
        <f>(J8+J10+J16+J17+J20+J22+J29+J36+J42)/9</f>
        <v>0.32164065255731927</v>
      </c>
    </row>
    <row r="9" spans="1:26" ht="13.5" customHeight="1" x14ac:dyDescent="0.2">
      <c r="A9" s="1">
        <v>2</v>
      </c>
      <c r="B9" s="1">
        <v>52.78</v>
      </c>
      <c r="C9" s="1">
        <v>50.44</v>
      </c>
      <c r="D9" s="1">
        <v>48.63</v>
      </c>
      <c r="G9" s="1">
        <v>47.24</v>
      </c>
      <c r="H9" s="1">
        <v>1</v>
      </c>
      <c r="J9" s="9">
        <f t="shared" ref="J9:J16" si="1">((B9-C9)/6+(C9-D9)/5+(D9-G9)/7)/3</f>
        <v>0.31685714285714273</v>
      </c>
      <c r="L9" s="18">
        <f t="shared" ref="L9:L43" si="2">100*(0.091483853/J9)</f>
        <v>28.872271009918858</v>
      </c>
      <c r="M9" s="9">
        <f t="shared" si="0"/>
        <v>5.5399999999999991</v>
      </c>
    </row>
    <row r="10" spans="1:26" s="12" customFormat="1" ht="12.75" x14ac:dyDescent="0.2">
      <c r="A10" s="11">
        <v>3</v>
      </c>
      <c r="B10" s="11">
        <v>53.12</v>
      </c>
      <c r="C10" s="11">
        <v>47.9</v>
      </c>
      <c r="D10" s="11">
        <v>44.49</v>
      </c>
      <c r="G10" s="11">
        <v>42.38</v>
      </c>
      <c r="H10" s="11">
        <v>0</v>
      </c>
      <c r="J10" s="13">
        <f t="shared" si="1"/>
        <v>0.61780952380952348</v>
      </c>
      <c r="L10" s="12">
        <f t="shared" si="2"/>
        <v>14.807776422074928</v>
      </c>
      <c r="M10" s="13">
        <f t="shared" si="0"/>
        <v>10.739999999999995</v>
      </c>
    </row>
    <row r="11" spans="1:26" ht="12.75" x14ac:dyDescent="0.2">
      <c r="A11">
        <f t="shared" ref="A11:A43" si="3">A10+1</f>
        <v>4</v>
      </c>
      <c r="B11" s="1">
        <v>56.91</v>
      </c>
      <c r="C11" s="1">
        <v>54.22</v>
      </c>
      <c r="D11" s="1">
        <v>52.13</v>
      </c>
      <c r="G11" s="1">
        <v>50.39</v>
      </c>
      <c r="H11" s="1">
        <v>1</v>
      </c>
      <c r="J11" s="9">
        <f t="shared" si="1"/>
        <v>0.37163492063492037</v>
      </c>
      <c r="L11" s="18">
        <f t="shared" si="2"/>
        <v>24.61659223081196</v>
      </c>
      <c r="M11" s="9">
        <f t="shared" si="0"/>
        <v>6.519999999999996</v>
      </c>
    </row>
    <row r="12" spans="1:26" ht="12.75" x14ac:dyDescent="0.2">
      <c r="A12">
        <f t="shared" si="3"/>
        <v>5</v>
      </c>
      <c r="B12" s="1">
        <v>65.95</v>
      </c>
      <c r="C12" s="1">
        <v>63.82</v>
      </c>
      <c r="D12" s="1">
        <v>62.15</v>
      </c>
      <c r="G12" s="1">
        <v>60.84</v>
      </c>
      <c r="H12" s="1">
        <v>1</v>
      </c>
      <c r="J12" s="9">
        <f t="shared" si="1"/>
        <v>0.29204761904761906</v>
      </c>
      <c r="L12" s="18">
        <f t="shared" si="2"/>
        <v>31.324978199902169</v>
      </c>
      <c r="M12" s="9">
        <f t="shared" si="0"/>
        <v>5.1099999999999994</v>
      </c>
    </row>
    <row r="13" spans="1:26" ht="12.75" x14ac:dyDescent="0.2">
      <c r="A13">
        <f t="shared" si="3"/>
        <v>6</v>
      </c>
      <c r="B13" s="1">
        <v>62.63</v>
      </c>
      <c r="C13" s="1">
        <v>59.27</v>
      </c>
      <c r="D13" s="1">
        <v>56.62</v>
      </c>
      <c r="G13" s="1">
        <v>54.56</v>
      </c>
      <c r="H13" s="1">
        <v>1</v>
      </c>
      <c r="I13" s="17"/>
      <c r="J13" s="9">
        <f t="shared" si="1"/>
        <v>0.46142857142857158</v>
      </c>
      <c r="L13" s="18">
        <f t="shared" si="2"/>
        <v>19.826222012383894</v>
      </c>
      <c r="M13" s="9">
        <f t="shared" si="0"/>
        <v>8.07</v>
      </c>
    </row>
    <row r="14" spans="1:26" ht="12.75" x14ac:dyDescent="0.2">
      <c r="A14">
        <f t="shared" si="3"/>
        <v>7</v>
      </c>
      <c r="B14" s="1">
        <v>62</v>
      </c>
      <c r="C14" s="1">
        <v>59.48</v>
      </c>
      <c r="D14" s="1">
        <v>57.5</v>
      </c>
      <c r="G14" s="1">
        <v>55.95</v>
      </c>
      <c r="H14" s="1">
        <v>1</v>
      </c>
      <c r="J14" s="9">
        <f t="shared" si="1"/>
        <v>0.34580952380952362</v>
      </c>
      <c r="L14" s="18">
        <f t="shared" si="2"/>
        <v>26.454983654640614</v>
      </c>
      <c r="M14" s="9">
        <f t="shared" si="0"/>
        <v>6.0499999999999972</v>
      </c>
    </row>
    <row r="15" spans="1:26" ht="12.75" x14ac:dyDescent="0.2">
      <c r="A15">
        <f t="shared" si="3"/>
        <v>8</v>
      </c>
      <c r="B15" s="1">
        <v>63</v>
      </c>
      <c r="C15" s="1">
        <v>61.09</v>
      </c>
      <c r="D15" s="1">
        <v>59.64</v>
      </c>
      <c r="G15" s="1">
        <v>58.51</v>
      </c>
      <c r="H15" s="1">
        <v>1</v>
      </c>
      <c r="J15" s="9">
        <f t="shared" si="1"/>
        <v>0.25658730158730175</v>
      </c>
      <c r="L15" s="18">
        <f t="shared" si="2"/>
        <v>35.654084373646747</v>
      </c>
      <c r="M15" s="9">
        <f t="shared" si="0"/>
        <v>4.490000000000002</v>
      </c>
    </row>
    <row r="16" spans="1:26" s="12" customFormat="1" ht="12.75" x14ac:dyDescent="0.2">
      <c r="A16" s="12">
        <f t="shared" si="3"/>
        <v>9</v>
      </c>
      <c r="B16" s="11">
        <v>60.71</v>
      </c>
      <c r="C16" s="11">
        <v>58.47</v>
      </c>
      <c r="D16" s="11">
        <v>56.71</v>
      </c>
      <c r="G16" s="11">
        <v>55.37</v>
      </c>
      <c r="H16" s="11">
        <v>0</v>
      </c>
      <c r="J16" s="13">
        <f t="shared" si="1"/>
        <v>0.30558730158730174</v>
      </c>
      <c r="L16" s="12">
        <f t="shared" si="2"/>
        <v>29.937059728859328</v>
      </c>
      <c r="M16" s="13">
        <f t="shared" si="0"/>
        <v>5.3400000000000034</v>
      </c>
    </row>
    <row r="17" spans="1:13" s="12" customFormat="1" ht="12.75" x14ac:dyDescent="0.2">
      <c r="A17" s="12">
        <f t="shared" si="3"/>
        <v>10</v>
      </c>
      <c r="B17" s="11">
        <v>61.85</v>
      </c>
      <c r="C17" s="11">
        <v>59.44</v>
      </c>
      <c r="D17" s="11">
        <v>57.55</v>
      </c>
      <c r="E17" s="11">
        <v>57.2</v>
      </c>
      <c r="F17" s="11">
        <v>56.8</v>
      </c>
      <c r="G17" s="11">
        <v>56.09</v>
      </c>
      <c r="H17" s="11">
        <v>0</v>
      </c>
      <c r="J17" s="13">
        <f>((B17-C17)/6+(C17-D17)/5+(D17-E17)/2+(E17-F17)/2+(F17-G17)/3)/5</f>
        <v>0.27826666666666638</v>
      </c>
      <c r="L17" s="12">
        <f t="shared" si="2"/>
        <v>32.876324748442777</v>
      </c>
      <c r="M17" s="13">
        <f t="shared" si="0"/>
        <v>5.759999999999998</v>
      </c>
    </row>
    <row r="18" spans="1:13" ht="12.75" x14ac:dyDescent="0.2">
      <c r="A18">
        <f t="shared" si="3"/>
        <v>11</v>
      </c>
      <c r="B18" s="1">
        <v>63.52</v>
      </c>
      <c r="C18" s="1">
        <v>61.07</v>
      </c>
      <c r="D18" s="1">
        <v>59.15</v>
      </c>
      <c r="E18" s="1">
        <v>58.7</v>
      </c>
      <c r="F18" s="1">
        <v>58.3</v>
      </c>
      <c r="G18" s="1">
        <v>57.46</v>
      </c>
      <c r="H18" s="1">
        <v>1</v>
      </c>
      <c r="J18" s="16">
        <f t="shared" ref="J18:J30" si="4">((B18-C18)/6+(C18-D18)/5+(D18-E18)/2+(E18-F18)/2+(F18-G18)/3)/5</f>
        <v>0.29946666666666671</v>
      </c>
      <c r="L18" s="18">
        <f t="shared" si="2"/>
        <v>30.548926869991096</v>
      </c>
      <c r="M18" s="9">
        <f t="shared" si="0"/>
        <v>6.0600000000000023</v>
      </c>
    </row>
    <row r="19" spans="1:13" ht="12.75" x14ac:dyDescent="0.2">
      <c r="A19">
        <f t="shared" si="3"/>
        <v>12</v>
      </c>
      <c r="B19" s="1">
        <v>67.3</v>
      </c>
      <c r="C19" s="1">
        <v>64.58</v>
      </c>
      <c r="D19" s="1">
        <v>62.54</v>
      </c>
      <c r="E19" s="1">
        <v>62.15</v>
      </c>
      <c r="F19" s="1">
        <v>61.72</v>
      </c>
      <c r="G19" s="1">
        <v>60.9</v>
      </c>
      <c r="H19" s="1">
        <v>1</v>
      </c>
      <c r="J19" s="16">
        <f t="shared" si="4"/>
        <v>0.30893333333333334</v>
      </c>
      <c r="L19" s="18">
        <f t="shared" si="2"/>
        <v>29.612813875701338</v>
      </c>
      <c r="M19" s="9">
        <f t="shared" si="0"/>
        <v>6.3999999999999986</v>
      </c>
    </row>
    <row r="20" spans="1:13" s="12" customFormat="1" ht="12.75" x14ac:dyDescent="0.2">
      <c r="A20" s="12">
        <f t="shared" si="3"/>
        <v>13</v>
      </c>
      <c r="B20" s="11">
        <v>65.45</v>
      </c>
      <c r="C20" s="11">
        <v>62.94</v>
      </c>
      <c r="D20" s="11">
        <v>60.96</v>
      </c>
      <c r="E20" s="11">
        <v>60.63</v>
      </c>
      <c r="F20" s="11">
        <v>60.17</v>
      </c>
      <c r="G20" s="11">
        <v>59.39</v>
      </c>
      <c r="H20" s="11">
        <v>0</v>
      </c>
      <c r="J20" s="13">
        <f t="shared" si="4"/>
        <v>0.29386666666666672</v>
      </c>
      <c r="L20" s="12">
        <f t="shared" si="2"/>
        <v>31.131075204174223</v>
      </c>
      <c r="M20" s="13">
        <f t="shared" si="0"/>
        <v>6.0600000000000023</v>
      </c>
    </row>
    <row r="21" spans="1:13" ht="12.75" x14ac:dyDescent="0.2">
      <c r="A21">
        <f t="shared" si="3"/>
        <v>14</v>
      </c>
      <c r="B21" s="1">
        <v>53.12</v>
      </c>
      <c r="C21" s="1">
        <v>51.05</v>
      </c>
      <c r="D21" s="1">
        <v>49.4</v>
      </c>
      <c r="E21" s="1">
        <v>49.14</v>
      </c>
      <c r="F21" s="1">
        <v>48.78</v>
      </c>
      <c r="G21" s="1">
        <v>48.18</v>
      </c>
      <c r="H21" s="1">
        <v>1</v>
      </c>
      <c r="J21" s="16">
        <f t="shared" si="4"/>
        <v>0.23699999999999979</v>
      </c>
      <c r="L21" s="18">
        <f t="shared" si="2"/>
        <v>38.600781856540117</v>
      </c>
      <c r="M21" s="9">
        <f t="shared" si="0"/>
        <v>4.9399999999999977</v>
      </c>
    </row>
    <row r="22" spans="1:13" s="12" customFormat="1" ht="12.75" x14ac:dyDescent="0.2">
      <c r="A22" s="12">
        <f t="shared" si="3"/>
        <v>15</v>
      </c>
      <c r="B22" s="11">
        <v>64.67</v>
      </c>
      <c r="C22" s="11">
        <v>63.16</v>
      </c>
      <c r="D22" s="11">
        <v>61.93</v>
      </c>
      <c r="E22" s="11">
        <v>61.71</v>
      </c>
      <c r="F22" s="11">
        <v>61.46</v>
      </c>
      <c r="G22" s="11">
        <v>60.98</v>
      </c>
      <c r="H22" s="11">
        <v>0</v>
      </c>
      <c r="J22" s="13">
        <f t="shared" si="4"/>
        <v>0.17853333333333354</v>
      </c>
      <c r="L22" s="12">
        <f t="shared" si="2"/>
        <v>51.241889283046994</v>
      </c>
      <c r="M22" s="13">
        <f t="shared" si="0"/>
        <v>3.6900000000000048</v>
      </c>
    </row>
    <row r="23" spans="1:13" ht="12.75" x14ac:dyDescent="0.2">
      <c r="A23">
        <f t="shared" si="3"/>
        <v>16</v>
      </c>
      <c r="B23" s="1">
        <v>57.65</v>
      </c>
      <c r="C23" s="1">
        <v>55.8</v>
      </c>
      <c r="D23" s="1">
        <v>54.32</v>
      </c>
      <c r="E23" s="1">
        <v>54.05</v>
      </c>
      <c r="F23" s="1">
        <v>53.77</v>
      </c>
      <c r="G23" s="1">
        <v>53.21</v>
      </c>
      <c r="H23" s="1">
        <v>1</v>
      </c>
      <c r="J23" s="16">
        <f t="shared" si="4"/>
        <v>0.21319999999999978</v>
      </c>
      <c r="L23" s="18">
        <f t="shared" si="2"/>
        <v>42.90987476547847</v>
      </c>
      <c r="M23" s="9">
        <f t="shared" si="0"/>
        <v>4.4399999999999977</v>
      </c>
    </row>
    <row r="24" spans="1:13" ht="12.75" x14ac:dyDescent="0.2">
      <c r="A24">
        <f t="shared" si="3"/>
        <v>17</v>
      </c>
      <c r="B24" s="1">
        <v>58.8</v>
      </c>
      <c r="C24" s="1">
        <v>56.23</v>
      </c>
      <c r="D24" s="1">
        <v>54.35</v>
      </c>
      <c r="E24" s="1">
        <v>54.05</v>
      </c>
      <c r="F24" s="1">
        <v>53.63</v>
      </c>
      <c r="G24" s="1">
        <v>52.97</v>
      </c>
      <c r="H24" s="1">
        <v>1</v>
      </c>
      <c r="J24" s="16">
        <f t="shared" si="4"/>
        <v>0.27686666666666665</v>
      </c>
      <c r="L24" s="18">
        <f t="shared" si="2"/>
        <v>33.042566698771978</v>
      </c>
      <c r="M24" s="9">
        <f t="shared" si="0"/>
        <v>5.8299999999999983</v>
      </c>
    </row>
    <row r="25" spans="1:13" ht="12.75" x14ac:dyDescent="0.2">
      <c r="A25">
        <f t="shared" si="3"/>
        <v>18</v>
      </c>
      <c r="B25" s="1">
        <v>55.31</v>
      </c>
      <c r="C25" s="1">
        <v>53.11</v>
      </c>
      <c r="D25" s="1">
        <v>51.38</v>
      </c>
      <c r="E25" s="1">
        <v>51.09</v>
      </c>
      <c r="F25" s="1">
        <v>50.71</v>
      </c>
      <c r="G25" s="1">
        <v>50.05</v>
      </c>
      <c r="H25" s="1">
        <v>1</v>
      </c>
      <c r="J25" s="16">
        <f t="shared" si="4"/>
        <v>0.25353333333333372</v>
      </c>
      <c r="L25" s="18">
        <f t="shared" si="2"/>
        <v>36.083560215619194</v>
      </c>
      <c r="M25" s="9">
        <f t="shared" si="0"/>
        <v>5.2600000000000051</v>
      </c>
    </row>
    <row r="26" spans="1:13" ht="12.75" x14ac:dyDescent="0.2">
      <c r="A26">
        <f t="shared" si="3"/>
        <v>19</v>
      </c>
      <c r="B26" s="1">
        <v>60.43</v>
      </c>
      <c r="C26" s="1">
        <v>58.42</v>
      </c>
      <c r="D26" s="1">
        <v>56.89</v>
      </c>
      <c r="E26" s="1">
        <v>56.63</v>
      </c>
      <c r="F26" s="1">
        <v>56.29</v>
      </c>
      <c r="G26" s="1">
        <v>55.72</v>
      </c>
      <c r="H26" s="1">
        <v>1</v>
      </c>
      <c r="J26" s="16">
        <f t="shared" si="4"/>
        <v>0.22620000000000012</v>
      </c>
      <c r="L26" s="18">
        <f t="shared" si="2"/>
        <v>40.443790008841709</v>
      </c>
      <c r="M26" s="9">
        <f t="shared" si="0"/>
        <v>4.7100000000000009</v>
      </c>
    </row>
    <row r="27" spans="1:13" ht="12.75" x14ac:dyDescent="0.2">
      <c r="A27">
        <f t="shared" si="3"/>
        <v>20</v>
      </c>
      <c r="B27" s="1">
        <v>69.84</v>
      </c>
      <c r="C27" s="1">
        <v>67.09</v>
      </c>
      <c r="D27" s="1">
        <v>64.86</v>
      </c>
      <c r="E27" s="1">
        <v>65</v>
      </c>
      <c r="F27" s="1">
        <v>63.99</v>
      </c>
      <c r="G27" s="1">
        <v>63.17</v>
      </c>
      <c r="H27" s="1">
        <v>1</v>
      </c>
      <c r="J27" s="16">
        <f t="shared" si="4"/>
        <v>0.32253333333333323</v>
      </c>
      <c r="L27" s="18">
        <f t="shared" si="2"/>
        <v>28.364154505994222</v>
      </c>
      <c r="M27" s="9">
        <f t="shared" si="0"/>
        <v>6.6700000000000017</v>
      </c>
    </row>
    <row r="28" spans="1:13" ht="12.75" x14ac:dyDescent="0.2">
      <c r="A28">
        <f t="shared" si="3"/>
        <v>21</v>
      </c>
      <c r="B28" s="1">
        <v>54.76</v>
      </c>
      <c r="C28" s="1">
        <v>50.19</v>
      </c>
      <c r="D28" s="1">
        <v>46.96</v>
      </c>
      <c r="E28" s="1">
        <v>47</v>
      </c>
      <c r="F28" s="1">
        <v>45.59</v>
      </c>
      <c r="G28" s="1">
        <v>44.42</v>
      </c>
      <c r="H28" s="1">
        <v>1</v>
      </c>
      <c r="J28" s="16">
        <f t="shared" si="4"/>
        <v>0.4965333333333331</v>
      </c>
      <c r="L28" s="18">
        <f t="shared" si="2"/>
        <v>18.424513896348021</v>
      </c>
      <c r="M28" s="9">
        <f t="shared" si="0"/>
        <v>10.339999999999996</v>
      </c>
    </row>
    <row r="29" spans="1:13" s="12" customFormat="1" ht="12.75" x14ac:dyDescent="0.2">
      <c r="A29" s="12">
        <f t="shared" si="3"/>
        <v>22</v>
      </c>
      <c r="B29" s="11">
        <v>54.12</v>
      </c>
      <c r="C29" s="11">
        <v>52.18</v>
      </c>
      <c r="D29" s="11">
        <v>50.57</v>
      </c>
      <c r="E29" s="11">
        <v>52.33</v>
      </c>
      <c r="F29" s="11">
        <v>50</v>
      </c>
      <c r="G29" s="11">
        <v>49.5</v>
      </c>
      <c r="H29" s="11">
        <v>0</v>
      </c>
      <c r="J29" s="13">
        <f t="shared" si="4"/>
        <v>0.21939999999999996</v>
      </c>
      <c r="L29" s="12">
        <f t="shared" si="2"/>
        <v>41.697289425706479</v>
      </c>
      <c r="M29" s="13">
        <f t="shared" si="0"/>
        <v>4.6199999999999974</v>
      </c>
    </row>
    <row r="30" spans="1:13" ht="12.75" x14ac:dyDescent="0.2">
      <c r="A30">
        <f t="shared" si="3"/>
        <v>23</v>
      </c>
      <c r="B30" s="1">
        <v>55.02</v>
      </c>
      <c r="C30" s="1">
        <v>52.86</v>
      </c>
      <c r="D30" s="1">
        <v>51.25</v>
      </c>
      <c r="E30" s="1">
        <v>50.96</v>
      </c>
      <c r="F30" s="1">
        <v>50.59</v>
      </c>
      <c r="G30" s="1">
        <v>50.03</v>
      </c>
      <c r="H30" s="1">
        <v>1</v>
      </c>
      <c r="J30" s="16">
        <f t="shared" si="4"/>
        <v>0.23973333333333322</v>
      </c>
      <c r="L30" s="18">
        <f t="shared" si="2"/>
        <v>38.160672830923268</v>
      </c>
      <c r="M30" s="9">
        <f t="shared" si="0"/>
        <v>4.990000000000002</v>
      </c>
    </row>
    <row r="31" spans="1:13" ht="12.75" x14ac:dyDescent="0.2">
      <c r="A31">
        <f t="shared" si="3"/>
        <v>24</v>
      </c>
      <c r="B31" s="1">
        <v>65.55</v>
      </c>
      <c r="C31" s="1">
        <v>63.25</v>
      </c>
      <c r="D31" s="1">
        <v>61.46</v>
      </c>
      <c r="F31" s="1">
        <v>60.71</v>
      </c>
      <c r="G31" s="1">
        <v>60.06</v>
      </c>
      <c r="H31" s="1">
        <v>1</v>
      </c>
      <c r="J31">
        <f>((B31-C31)/6+(C31-D31)/5+(D31-F31)/4+(F31-G31)/3)/4</f>
        <v>0.28637499999999971</v>
      </c>
      <c r="K31" s="9"/>
      <c r="L31" s="18">
        <f t="shared" si="2"/>
        <v>31.945474639895277</v>
      </c>
      <c r="M31" s="9">
        <f t="shared" si="0"/>
        <v>5.4899999999999949</v>
      </c>
    </row>
    <row r="32" spans="1:13" ht="12.75" x14ac:dyDescent="0.2">
      <c r="A32">
        <f t="shared" si="3"/>
        <v>25</v>
      </c>
      <c r="B32" s="1">
        <v>55.89</v>
      </c>
      <c r="C32" s="1">
        <v>53.74</v>
      </c>
      <c r="D32" s="1">
        <v>52.12</v>
      </c>
      <c r="F32" s="1">
        <v>51.49</v>
      </c>
      <c r="G32" s="1">
        <v>50.95</v>
      </c>
      <c r="H32" s="1">
        <v>1</v>
      </c>
      <c r="J32">
        <f t="shared" ref="J32:J36" si="5">((B32-C32)/6+(C32-D32)/5+(D32-F32)/4+(F32-G32)/3)/4</f>
        <v>0.25495833333333318</v>
      </c>
      <c r="L32" s="18">
        <f t="shared" si="2"/>
        <v>35.88188383722833</v>
      </c>
      <c r="M32" s="9">
        <f t="shared" si="0"/>
        <v>4.9399999999999977</v>
      </c>
    </row>
    <row r="33" spans="1:15" ht="12.75" x14ac:dyDescent="0.2">
      <c r="A33">
        <f t="shared" si="3"/>
        <v>26</v>
      </c>
      <c r="B33" s="1">
        <v>64.010000000000005</v>
      </c>
      <c r="C33" s="1">
        <v>62.18</v>
      </c>
      <c r="D33" s="1">
        <v>60.73</v>
      </c>
      <c r="F33" s="1">
        <v>60.2</v>
      </c>
      <c r="G33" s="1">
        <v>59.71</v>
      </c>
      <c r="H33" s="1">
        <v>1</v>
      </c>
      <c r="J33">
        <f t="shared" si="5"/>
        <v>0.22270833333333351</v>
      </c>
      <c r="L33" s="18">
        <f t="shared" si="2"/>
        <v>41.077875996258157</v>
      </c>
      <c r="M33" s="9">
        <f t="shared" si="0"/>
        <v>4.3000000000000043</v>
      </c>
    </row>
    <row r="34" spans="1:15" ht="12.75" x14ac:dyDescent="0.2">
      <c r="A34">
        <f t="shared" si="3"/>
        <v>27</v>
      </c>
      <c r="B34" s="1">
        <v>61.58</v>
      </c>
      <c r="C34" s="1">
        <v>57.8</v>
      </c>
      <c r="D34" s="1">
        <v>54.98</v>
      </c>
      <c r="F34" s="1">
        <v>53.87</v>
      </c>
      <c r="G34" s="1">
        <v>52.82</v>
      </c>
      <c r="H34" s="1">
        <v>1</v>
      </c>
      <c r="J34">
        <f t="shared" si="5"/>
        <v>0.45537499999999981</v>
      </c>
      <c r="L34" s="18">
        <f t="shared" si="2"/>
        <v>20.089783804556692</v>
      </c>
      <c r="M34" s="9">
        <f t="shared" si="0"/>
        <v>8.759999999999998</v>
      </c>
    </row>
    <row r="35" spans="1:15" ht="12.75" x14ac:dyDescent="0.2">
      <c r="A35">
        <f t="shared" si="3"/>
        <v>28</v>
      </c>
      <c r="B35" s="1">
        <v>56.86</v>
      </c>
      <c r="C35" s="1">
        <v>54.69</v>
      </c>
      <c r="D35" s="1">
        <v>53.01</v>
      </c>
      <c r="F35" s="1">
        <v>52.34</v>
      </c>
      <c r="G35" s="1">
        <v>51.73</v>
      </c>
      <c r="H35" s="1">
        <v>1</v>
      </c>
      <c r="J35">
        <f t="shared" si="5"/>
        <v>0.26712500000000028</v>
      </c>
      <c r="L35" s="18">
        <f t="shared" si="2"/>
        <v>34.247581843706094</v>
      </c>
      <c r="M35" s="9">
        <f t="shared" si="0"/>
        <v>5.1300000000000026</v>
      </c>
    </row>
    <row r="36" spans="1:15" s="12" customFormat="1" ht="12.75" x14ac:dyDescent="0.2">
      <c r="A36" s="12">
        <f t="shared" si="3"/>
        <v>29</v>
      </c>
      <c r="B36" s="11">
        <v>72.540000000000006</v>
      </c>
      <c r="C36" s="11">
        <v>69.28</v>
      </c>
      <c r="D36" s="11">
        <v>66.849999999999994</v>
      </c>
      <c r="F36" s="11">
        <v>65.19</v>
      </c>
      <c r="G36" s="11">
        <v>65.05</v>
      </c>
      <c r="H36" s="11">
        <v>0</v>
      </c>
      <c r="J36" s="12">
        <f t="shared" si="5"/>
        <v>0.37275000000000041</v>
      </c>
      <c r="L36" s="12">
        <f t="shared" si="2"/>
        <v>24.542951844399706</v>
      </c>
      <c r="M36" s="13">
        <f t="shared" si="0"/>
        <v>7.4900000000000091</v>
      </c>
    </row>
    <row r="37" spans="1:15" ht="12.75" x14ac:dyDescent="0.2">
      <c r="A37">
        <f t="shared" si="3"/>
        <v>30</v>
      </c>
      <c r="B37" s="1">
        <v>56.69</v>
      </c>
      <c r="C37" s="1">
        <v>54.19</v>
      </c>
      <c r="D37" s="1">
        <v>52.25</v>
      </c>
      <c r="E37" s="1">
        <v>52</v>
      </c>
      <c r="F37" s="1">
        <v>51.47</v>
      </c>
      <c r="G37" s="1">
        <v>50.71</v>
      </c>
      <c r="H37" s="1">
        <v>1</v>
      </c>
      <c r="J37" s="9">
        <f>((B37-C37)/6+(C37-D37)/5+(D37-E37)/2+(E37-F37)/2+(F37-G37)/3)/5</f>
        <v>0.28959999999999991</v>
      </c>
      <c r="L37" s="18">
        <f t="shared" si="2"/>
        <v>31.589728245856364</v>
      </c>
      <c r="M37" s="9">
        <f t="shared" si="0"/>
        <v>5.9799999999999969</v>
      </c>
    </row>
    <row r="38" spans="1:15" ht="12.75" x14ac:dyDescent="0.2">
      <c r="A38">
        <f t="shared" si="3"/>
        <v>31</v>
      </c>
      <c r="B38" s="1">
        <v>65.81</v>
      </c>
      <c r="C38" s="1">
        <v>63.47</v>
      </c>
      <c r="D38" s="1">
        <v>61.66</v>
      </c>
      <c r="E38" s="1">
        <v>61</v>
      </c>
      <c r="F38" s="1">
        <v>60.93</v>
      </c>
      <c r="G38" s="1">
        <v>60.25</v>
      </c>
      <c r="H38" s="1">
        <v>1</v>
      </c>
      <c r="J38" s="9">
        <f t="shared" ref="J38:J43" si="6">((B38-C38)/6+(C38-D38)/5+(D38-E38)/2+(E38-F38)/2+(F38-G38)/3)/5</f>
        <v>0.26873333333333321</v>
      </c>
      <c r="L38" s="18">
        <f t="shared" si="2"/>
        <v>34.042614611758886</v>
      </c>
      <c r="M38" s="9">
        <f t="shared" si="0"/>
        <v>5.5600000000000023</v>
      </c>
    </row>
    <row r="39" spans="1:15" ht="12.75" x14ac:dyDescent="0.2">
      <c r="A39">
        <f t="shared" si="3"/>
        <v>32</v>
      </c>
      <c r="B39" s="1">
        <v>58.61</v>
      </c>
      <c r="C39" s="1">
        <v>56.71</v>
      </c>
      <c r="D39" s="1">
        <v>55.28</v>
      </c>
      <c r="E39" s="1">
        <v>55</v>
      </c>
      <c r="F39" s="1">
        <v>54.7</v>
      </c>
      <c r="G39" s="1">
        <v>54.27</v>
      </c>
      <c r="H39" s="1">
        <v>1</v>
      </c>
      <c r="J39" s="9">
        <f t="shared" si="6"/>
        <v>0.20719999999999975</v>
      </c>
      <c r="L39" s="18">
        <f t="shared" si="2"/>
        <v>44.152438706563764</v>
      </c>
      <c r="M39" s="9">
        <f t="shared" si="0"/>
        <v>4.3399999999999963</v>
      </c>
    </row>
    <row r="40" spans="1:15" ht="12.75" x14ac:dyDescent="0.2">
      <c r="A40">
        <f t="shared" si="3"/>
        <v>33</v>
      </c>
      <c r="B40" s="1">
        <v>58.22</v>
      </c>
      <c r="C40" s="1">
        <v>55.76</v>
      </c>
      <c r="D40" s="1">
        <v>53.83</v>
      </c>
      <c r="E40" s="1">
        <v>53</v>
      </c>
      <c r="F40" s="1">
        <v>53.05</v>
      </c>
      <c r="G40" s="1">
        <v>52.34</v>
      </c>
      <c r="H40" s="1">
        <v>1</v>
      </c>
      <c r="J40" s="9">
        <f t="shared" si="6"/>
        <v>0.28453333333333303</v>
      </c>
      <c r="L40" s="18">
        <f t="shared" si="2"/>
        <v>32.152244493908185</v>
      </c>
      <c r="M40" s="9">
        <f t="shared" si="0"/>
        <v>5.8799999999999955</v>
      </c>
    </row>
    <row r="41" spans="1:15" ht="12.75" x14ac:dyDescent="0.2">
      <c r="A41">
        <f t="shared" si="3"/>
        <v>34</v>
      </c>
      <c r="B41" s="1">
        <v>49.78</v>
      </c>
      <c r="C41" s="1">
        <v>47.74</v>
      </c>
      <c r="D41" s="1">
        <v>46.21</v>
      </c>
      <c r="E41" s="1">
        <v>46</v>
      </c>
      <c r="F41" s="1">
        <v>45.6</v>
      </c>
      <c r="G41" s="1">
        <v>45.05</v>
      </c>
      <c r="H41" s="1">
        <v>1</v>
      </c>
      <c r="J41" s="9">
        <f t="shared" si="6"/>
        <v>0.22686666666666691</v>
      </c>
      <c r="L41" s="18">
        <f t="shared" si="2"/>
        <v>40.324942550690523</v>
      </c>
      <c r="M41" s="9">
        <f t="shared" si="0"/>
        <v>4.730000000000004</v>
      </c>
    </row>
    <row r="42" spans="1:15" s="12" customFormat="1" ht="12.75" x14ac:dyDescent="0.2">
      <c r="A42" s="12">
        <f t="shared" si="3"/>
        <v>35</v>
      </c>
      <c r="B42" s="11">
        <v>55.05</v>
      </c>
      <c r="C42" s="11">
        <v>52.84</v>
      </c>
      <c r="D42" s="11">
        <v>51.15</v>
      </c>
      <c r="E42" s="11">
        <v>51</v>
      </c>
      <c r="F42" s="11">
        <v>50.51</v>
      </c>
      <c r="G42" s="11">
        <v>49.94</v>
      </c>
      <c r="H42" s="11">
        <v>0</v>
      </c>
      <c r="J42" s="13">
        <f t="shared" si="6"/>
        <v>0.24326666666666674</v>
      </c>
      <c r="L42" s="12">
        <f t="shared" si="2"/>
        <v>37.606407097835017</v>
      </c>
      <c r="M42" s="13">
        <f t="shared" si="0"/>
        <v>5.1099999999999994</v>
      </c>
    </row>
    <row r="43" spans="1:15" ht="12.75" x14ac:dyDescent="0.2">
      <c r="A43">
        <f t="shared" si="3"/>
        <v>36</v>
      </c>
      <c r="B43" s="1">
        <v>63.18</v>
      </c>
      <c r="C43" s="1">
        <v>59.7</v>
      </c>
      <c r="D43" s="1">
        <v>57.08</v>
      </c>
      <c r="E43" s="1">
        <v>56</v>
      </c>
      <c r="F43" s="1">
        <v>56.03</v>
      </c>
      <c r="G43" s="1">
        <v>55.04</v>
      </c>
      <c r="H43" s="1">
        <v>1</v>
      </c>
      <c r="J43" s="9">
        <f t="shared" si="6"/>
        <v>0.39179999999999998</v>
      </c>
      <c r="L43" s="18">
        <f t="shared" si="2"/>
        <v>23.349630678917819</v>
      </c>
      <c r="M43" s="9">
        <f t="shared" si="0"/>
        <v>8.14</v>
      </c>
    </row>
    <row r="44" spans="1:15" ht="15.75" customHeight="1" x14ac:dyDescent="0.2">
      <c r="J44" s="9"/>
      <c r="M44" s="9"/>
    </row>
    <row r="45" spans="1:15" ht="12.75" x14ac:dyDescent="0.2">
      <c r="A45" s="2" t="s">
        <v>3</v>
      </c>
      <c r="B45" s="3">
        <v>42074</v>
      </c>
      <c r="C45" s="3">
        <v>42079</v>
      </c>
      <c r="D45" s="3">
        <v>42081</v>
      </c>
      <c r="E45" s="3">
        <v>42083</v>
      </c>
      <c r="F45" s="8">
        <v>42086</v>
      </c>
      <c r="G45" s="8">
        <v>42090</v>
      </c>
      <c r="J45" s="9"/>
      <c r="M45" s="9"/>
    </row>
    <row r="46" spans="1:15" ht="12.75" x14ac:dyDescent="0.2">
      <c r="A46" s="2" t="s">
        <v>5</v>
      </c>
      <c r="B46" s="2">
        <v>0</v>
      </c>
      <c r="C46" s="2">
        <v>5</v>
      </c>
      <c r="D46" s="2">
        <v>7</v>
      </c>
      <c r="E46" s="2">
        <v>9</v>
      </c>
      <c r="F46" s="1">
        <v>12</v>
      </c>
      <c r="G46" s="1">
        <v>16</v>
      </c>
      <c r="J46" s="9"/>
      <c r="M46" s="9"/>
    </row>
    <row r="47" spans="1:15" ht="25.5" x14ac:dyDescent="0.2">
      <c r="A47" s="6" t="s">
        <v>7</v>
      </c>
      <c r="B47" s="2" t="s">
        <v>9</v>
      </c>
      <c r="C47" s="2" t="s">
        <v>9</v>
      </c>
      <c r="D47" s="2" t="s">
        <v>10</v>
      </c>
      <c r="E47" s="2" t="s">
        <v>10</v>
      </c>
      <c r="F47" s="1" t="s">
        <v>12</v>
      </c>
      <c r="G47" s="1" t="s">
        <v>13</v>
      </c>
      <c r="H47" s="1" t="s">
        <v>14</v>
      </c>
      <c r="J47" s="14" t="s">
        <v>17</v>
      </c>
      <c r="K47" s="15" t="s">
        <v>15</v>
      </c>
      <c r="L47" s="15" t="s">
        <v>16</v>
      </c>
      <c r="M47" s="14" t="s">
        <v>19</v>
      </c>
      <c r="N47" s="15" t="s">
        <v>23</v>
      </c>
      <c r="O47" s="15" t="s">
        <v>24</v>
      </c>
    </row>
    <row r="48" spans="1:15" ht="12.75" x14ac:dyDescent="0.2">
      <c r="A48" s="1">
        <v>40</v>
      </c>
      <c r="B48" s="1">
        <v>59.11</v>
      </c>
      <c r="C48" s="1">
        <v>57.27</v>
      </c>
      <c r="D48" s="1">
        <v>57</v>
      </c>
      <c r="E48" s="1">
        <v>56.49</v>
      </c>
      <c r="F48" s="1">
        <v>55.77</v>
      </c>
      <c r="G48" s="1">
        <v>54.92</v>
      </c>
      <c r="H48" s="1">
        <v>1</v>
      </c>
      <c r="J48" s="9">
        <f>((B48-C48)/5+(C48-D48)/2+(D48-E48)/2+(E48-F48)/3+(F48-G48)/4)/5</f>
        <v>0.24209999999999993</v>
      </c>
      <c r="K48">
        <f>STDEV(J48:J83)</f>
        <v>7.4316810249863988E-2</v>
      </c>
      <c r="L48">
        <f>100*(0.07431681/J48)</f>
        <v>30.696741016109051</v>
      </c>
      <c r="M48" s="9">
        <f t="shared" ref="M48:M83" si="7">B48-G48</f>
        <v>4.1899999999999977</v>
      </c>
      <c r="N48" s="9">
        <f>(J48+J51+J50+J52+J53+J54+J55+J56+J57+J58+J60+J61+J63+J62+J64+J65+J66+J68+J69+J71+J72+J73+J78+J79+J81+J82+J83)/27</f>
        <v>0.21222469135802469</v>
      </c>
      <c r="O48" s="9">
        <f>(J49+J59+J67+J70+J74+J75+J76+J77+J80)/9</f>
        <v>0.21890370370370382</v>
      </c>
    </row>
    <row r="49" spans="1:13" s="12" customFormat="1" ht="12.75" x14ac:dyDescent="0.2">
      <c r="A49" s="12">
        <f t="shared" ref="A49:A83" si="8">A48+1</f>
        <v>41</v>
      </c>
      <c r="B49" s="11">
        <v>57.06</v>
      </c>
      <c r="C49" s="11">
        <v>55.5</v>
      </c>
      <c r="D49" s="11">
        <v>55</v>
      </c>
      <c r="E49" s="11">
        <v>54.83</v>
      </c>
      <c r="F49" s="11">
        <v>54.2</v>
      </c>
      <c r="G49" s="11">
        <v>53.41</v>
      </c>
      <c r="H49" s="11">
        <v>0</v>
      </c>
      <c r="J49" s="13">
        <f t="shared" ref="J49:J83" si="9">((B49-C49)/5+(C49-D49)/2+(D49-E49)/2+(E49-F49)/3+(F49-G49)/4)/5</f>
        <v>0.21090000000000025</v>
      </c>
      <c r="L49" s="12">
        <f t="shared" ref="L49:L83" si="10">100*(0.07431681/J49)</f>
        <v>35.23793741109526</v>
      </c>
      <c r="M49" s="13">
        <f t="shared" si="7"/>
        <v>3.6500000000000057</v>
      </c>
    </row>
    <row r="50" spans="1:13" ht="12.75" x14ac:dyDescent="0.2">
      <c r="A50">
        <f t="shared" si="8"/>
        <v>42</v>
      </c>
      <c r="B50" s="1">
        <v>56.75</v>
      </c>
      <c r="C50" s="1">
        <v>55.41</v>
      </c>
      <c r="D50" s="1">
        <v>55</v>
      </c>
      <c r="E50" s="1">
        <v>54.82</v>
      </c>
      <c r="F50" s="1">
        <v>54.26</v>
      </c>
      <c r="G50" s="1">
        <v>53.54</v>
      </c>
      <c r="H50" s="1">
        <v>1</v>
      </c>
      <c r="J50" s="9">
        <f t="shared" si="9"/>
        <v>0.1859333333333332</v>
      </c>
      <c r="L50">
        <f t="shared" si="10"/>
        <v>39.969600215130896</v>
      </c>
      <c r="M50" s="9">
        <f t="shared" si="7"/>
        <v>3.2100000000000009</v>
      </c>
    </row>
    <row r="51" spans="1:13" ht="12.75" x14ac:dyDescent="0.2">
      <c r="A51">
        <f t="shared" si="8"/>
        <v>43</v>
      </c>
      <c r="B51" s="1">
        <v>55.55</v>
      </c>
      <c r="C51" s="1">
        <v>54.05</v>
      </c>
      <c r="D51" s="1">
        <v>54</v>
      </c>
      <c r="E51" s="1">
        <v>53.46</v>
      </c>
      <c r="F51" s="1">
        <v>52.86</v>
      </c>
      <c r="G51" s="1">
        <v>52.12</v>
      </c>
      <c r="H51" s="1">
        <v>1</v>
      </c>
      <c r="J51" s="9">
        <f t="shared" si="9"/>
        <v>0.19599999999999984</v>
      </c>
      <c r="L51">
        <f t="shared" si="10"/>
        <v>37.916739795918396</v>
      </c>
      <c r="M51" s="9">
        <f t="shared" si="7"/>
        <v>3.4299999999999997</v>
      </c>
    </row>
    <row r="52" spans="1:13" ht="12.75" x14ac:dyDescent="0.2">
      <c r="A52">
        <f t="shared" si="8"/>
        <v>44</v>
      </c>
      <c r="B52" s="1">
        <v>56.21</v>
      </c>
      <c r="C52" s="1">
        <v>54.77</v>
      </c>
      <c r="D52" s="1">
        <v>54</v>
      </c>
      <c r="E52" s="1">
        <v>54.2</v>
      </c>
      <c r="F52" s="1">
        <v>53.63</v>
      </c>
      <c r="G52" s="1">
        <v>52.94</v>
      </c>
      <c r="H52" s="1">
        <v>1</v>
      </c>
      <c r="J52" s="9">
        <f t="shared" si="9"/>
        <v>0.18710000000000021</v>
      </c>
      <c r="L52">
        <f t="shared" si="10"/>
        <v>39.720368786745006</v>
      </c>
      <c r="M52" s="9">
        <f t="shared" si="7"/>
        <v>3.2700000000000031</v>
      </c>
    </row>
    <row r="53" spans="1:13" ht="12.75" x14ac:dyDescent="0.2">
      <c r="A53">
        <f t="shared" si="8"/>
        <v>45</v>
      </c>
      <c r="B53" s="1">
        <v>59.98</v>
      </c>
      <c r="C53" s="1">
        <v>58.05</v>
      </c>
      <c r="D53" s="1">
        <v>58</v>
      </c>
      <c r="E53" s="1">
        <v>57.27</v>
      </c>
      <c r="F53" s="1">
        <v>56.5</v>
      </c>
      <c r="G53" s="1">
        <v>55.55</v>
      </c>
      <c r="H53" s="1">
        <v>1</v>
      </c>
      <c r="J53" s="9">
        <f t="shared" si="9"/>
        <v>0.25403333333333306</v>
      </c>
      <c r="L53">
        <f t="shared" si="10"/>
        <v>29.254747408476611</v>
      </c>
      <c r="M53" s="9">
        <f t="shared" si="7"/>
        <v>4.43</v>
      </c>
    </row>
    <row r="54" spans="1:13" ht="12.75" x14ac:dyDescent="0.2">
      <c r="A54">
        <f t="shared" si="8"/>
        <v>46</v>
      </c>
      <c r="B54" s="1">
        <v>63.74</v>
      </c>
      <c r="C54" s="1">
        <v>62.06</v>
      </c>
      <c r="D54" s="1">
        <v>62</v>
      </c>
      <c r="E54" s="1">
        <v>61.3</v>
      </c>
      <c r="F54" s="1">
        <v>60.57</v>
      </c>
      <c r="G54" s="1">
        <v>56.69</v>
      </c>
      <c r="H54" s="1">
        <v>1</v>
      </c>
      <c r="J54" s="9">
        <f t="shared" si="9"/>
        <v>0.38586666666666708</v>
      </c>
      <c r="L54">
        <f t="shared" si="10"/>
        <v>19.259712335867292</v>
      </c>
      <c r="M54" s="9">
        <f t="shared" si="7"/>
        <v>7.0500000000000043</v>
      </c>
    </row>
    <row r="55" spans="1:13" ht="12.75" x14ac:dyDescent="0.2">
      <c r="A55">
        <f t="shared" si="8"/>
        <v>47</v>
      </c>
      <c r="B55" s="1">
        <v>73.87</v>
      </c>
      <c r="C55" s="1">
        <v>71.59</v>
      </c>
      <c r="D55" s="1">
        <v>71</v>
      </c>
      <c r="E55" s="1">
        <v>70.56</v>
      </c>
      <c r="F55" s="1">
        <v>69.55</v>
      </c>
      <c r="G55" s="1">
        <v>68.36</v>
      </c>
      <c r="H55" s="1">
        <v>1</v>
      </c>
      <c r="J55" s="9">
        <f t="shared" si="9"/>
        <v>0.32103333333333373</v>
      </c>
      <c r="L55">
        <f t="shared" si="10"/>
        <v>23.149250337451949</v>
      </c>
      <c r="M55" s="9">
        <f t="shared" si="7"/>
        <v>5.5100000000000051</v>
      </c>
    </row>
    <row r="56" spans="1:13" ht="12.75" x14ac:dyDescent="0.2">
      <c r="A56">
        <f t="shared" si="8"/>
        <v>48</v>
      </c>
      <c r="B56" s="1">
        <v>59.42</v>
      </c>
      <c r="C56" s="1">
        <v>58.08</v>
      </c>
      <c r="D56" s="1">
        <v>58</v>
      </c>
      <c r="E56" s="1">
        <v>57.48</v>
      </c>
      <c r="F56" s="1">
        <v>56.91</v>
      </c>
      <c r="G56" s="1">
        <v>56.21</v>
      </c>
      <c r="H56" s="1">
        <v>1</v>
      </c>
      <c r="J56" s="9">
        <f t="shared" si="9"/>
        <v>0.18660000000000007</v>
      </c>
      <c r="L56">
        <f t="shared" si="10"/>
        <v>39.826800643086798</v>
      </c>
      <c r="M56" s="9">
        <f t="shared" si="7"/>
        <v>3.2100000000000009</v>
      </c>
    </row>
    <row r="57" spans="1:13" ht="12.75" x14ac:dyDescent="0.2">
      <c r="A57">
        <f t="shared" si="8"/>
        <v>49</v>
      </c>
      <c r="B57" s="1">
        <v>52.68</v>
      </c>
      <c r="C57" s="1">
        <v>51.25</v>
      </c>
      <c r="D57" s="1">
        <v>51</v>
      </c>
      <c r="E57" s="1">
        <v>50.59</v>
      </c>
      <c r="F57" s="1">
        <v>49.96</v>
      </c>
      <c r="G57" s="1">
        <v>49.2</v>
      </c>
      <c r="H57" s="1">
        <v>1</v>
      </c>
      <c r="J57" s="9">
        <f t="shared" si="9"/>
        <v>0.20319999999999974</v>
      </c>
      <c r="L57">
        <f t="shared" si="10"/>
        <v>36.573233267716581</v>
      </c>
      <c r="M57" s="9">
        <f t="shared" si="7"/>
        <v>3.4799999999999969</v>
      </c>
    </row>
    <row r="58" spans="1:13" ht="12.75" x14ac:dyDescent="0.2">
      <c r="A58">
        <f t="shared" si="8"/>
        <v>50</v>
      </c>
      <c r="B58" s="1">
        <v>62.16</v>
      </c>
      <c r="C58" s="1">
        <v>58.84</v>
      </c>
      <c r="D58" s="1">
        <v>58.12</v>
      </c>
      <c r="E58" s="1">
        <v>57.34</v>
      </c>
      <c r="F58" s="1">
        <v>55.9</v>
      </c>
      <c r="G58" s="1">
        <v>54.38</v>
      </c>
      <c r="H58" s="1">
        <v>1</v>
      </c>
      <c r="J58" s="9">
        <f t="shared" si="9"/>
        <v>0.45479999999999982</v>
      </c>
      <c r="L58">
        <f t="shared" si="10"/>
        <v>16.340547493403701</v>
      </c>
      <c r="M58" s="9">
        <f t="shared" si="7"/>
        <v>7.779999999999994</v>
      </c>
    </row>
    <row r="59" spans="1:13" s="12" customFormat="1" ht="12.75" x14ac:dyDescent="0.2">
      <c r="A59" s="12">
        <f t="shared" si="8"/>
        <v>51</v>
      </c>
      <c r="B59" s="11">
        <v>56.78</v>
      </c>
      <c r="C59" s="11">
        <v>54.1</v>
      </c>
      <c r="D59" s="11">
        <v>53.49</v>
      </c>
      <c r="E59" s="11">
        <v>52.86</v>
      </c>
      <c r="F59" s="11">
        <v>51.7</v>
      </c>
      <c r="G59" s="11">
        <v>50.47</v>
      </c>
      <c r="H59" s="11">
        <v>0</v>
      </c>
      <c r="J59" s="13">
        <f t="shared" si="9"/>
        <v>0.37003333333333355</v>
      </c>
      <c r="L59" s="12">
        <f t="shared" si="10"/>
        <v>20.083814971624165</v>
      </c>
      <c r="M59" s="13">
        <f t="shared" si="7"/>
        <v>6.3100000000000023</v>
      </c>
    </row>
    <row r="60" spans="1:13" ht="12.75" x14ac:dyDescent="0.2">
      <c r="A60">
        <f t="shared" si="8"/>
        <v>52</v>
      </c>
      <c r="B60" s="1">
        <v>61.42</v>
      </c>
      <c r="C60" s="1">
        <v>60.48</v>
      </c>
      <c r="D60" s="1">
        <v>60.25</v>
      </c>
      <c r="E60" s="1">
        <v>60.03</v>
      </c>
      <c r="F60" s="1">
        <v>59.63</v>
      </c>
      <c r="G60" s="1">
        <v>59.16</v>
      </c>
      <c r="H60" s="1">
        <v>1</v>
      </c>
      <c r="J60" s="9">
        <f t="shared" si="9"/>
        <v>0.13276666666666664</v>
      </c>
      <c r="L60">
        <f t="shared" si="10"/>
        <v>55.975503389404977</v>
      </c>
      <c r="M60" s="9">
        <f t="shared" si="7"/>
        <v>2.2600000000000051</v>
      </c>
    </row>
    <row r="61" spans="1:13" ht="12.75" x14ac:dyDescent="0.2">
      <c r="A61">
        <f t="shared" si="8"/>
        <v>53</v>
      </c>
      <c r="B61" s="1">
        <v>54.16</v>
      </c>
      <c r="C61" s="1">
        <v>53.12</v>
      </c>
      <c r="D61" s="1">
        <v>52.88</v>
      </c>
      <c r="E61" s="1">
        <v>52.64</v>
      </c>
      <c r="F61" s="1">
        <v>52.19</v>
      </c>
      <c r="G61" s="1">
        <v>51.66</v>
      </c>
      <c r="H61" s="1">
        <v>1</v>
      </c>
      <c r="J61" s="9">
        <f t="shared" si="9"/>
        <v>0.1460999999999999</v>
      </c>
      <c r="L61">
        <f t="shared" si="10"/>
        <v>50.86708418891174</v>
      </c>
      <c r="M61" s="9">
        <f t="shared" si="7"/>
        <v>2.5</v>
      </c>
    </row>
    <row r="62" spans="1:13" ht="12.75" x14ac:dyDescent="0.2">
      <c r="A62">
        <f t="shared" si="8"/>
        <v>54</v>
      </c>
      <c r="B62" s="1">
        <v>64.41</v>
      </c>
      <c r="C62" s="1">
        <v>63</v>
      </c>
      <c r="D62" s="1">
        <v>62.68</v>
      </c>
      <c r="E62" s="1">
        <v>62.37</v>
      </c>
      <c r="F62" s="1">
        <v>61.79</v>
      </c>
      <c r="G62" s="1">
        <v>61.13</v>
      </c>
      <c r="H62" s="1">
        <v>1</v>
      </c>
      <c r="J62" s="9">
        <f t="shared" si="9"/>
        <v>0.19106666666666652</v>
      </c>
      <c r="L62">
        <f t="shared" si="10"/>
        <v>38.895748429867439</v>
      </c>
      <c r="M62" s="9">
        <f t="shared" si="7"/>
        <v>3.279999999999994</v>
      </c>
    </row>
    <row r="63" spans="1:13" ht="12.75" x14ac:dyDescent="0.2">
      <c r="A63">
        <f t="shared" si="8"/>
        <v>55</v>
      </c>
      <c r="B63" s="1">
        <v>57.38</v>
      </c>
      <c r="C63" s="1">
        <v>55.57</v>
      </c>
      <c r="D63" s="1">
        <v>55.16</v>
      </c>
      <c r="E63" s="1">
        <v>54.76</v>
      </c>
      <c r="F63" s="1">
        <v>53.97</v>
      </c>
      <c r="G63" s="1">
        <v>53.07</v>
      </c>
      <c r="H63" s="1">
        <v>1</v>
      </c>
      <c r="J63" s="9">
        <f t="shared" si="9"/>
        <v>0.25106666666666688</v>
      </c>
      <c r="L63">
        <f t="shared" si="10"/>
        <v>29.600428836962266</v>
      </c>
      <c r="M63" s="9">
        <f t="shared" si="7"/>
        <v>4.3100000000000023</v>
      </c>
    </row>
    <row r="64" spans="1:13" ht="12.75" x14ac:dyDescent="0.2">
      <c r="A64">
        <f t="shared" si="8"/>
        <v>56</v>
      </c>
      <c r="B64" s="1">
        <v>56.24</v>
      </c>
      <c r="C64" s="1">
        <v>54.72</v>
      </c>
      <c r="D64" s="1">
        <v>54.38</v>
      </c>
      <c r="E64" s="1">
        <v>54.02</v>
      </c>
      <c r="F64" s="1">
        <v>53.32</v>
      </c>
      <c r="G64" s="1">
        <v>52.56</v>
      </c>
      <c r="H64" s="1">
        <v>1</v>
      </c>
      <c r="J64" s="9">
        <f t="shared" si="9"/>
        <v>0.21546666666666647</v>
      </c>
      <c r="L64">
        <f t="shared" si="10"/>
        <v>34.491093750000026</v>
      </c>
      <c r="M64" s="9">
        <f t="shared" si="7"/>
        <v>3.6799999999999997</v>
      </c>
    </row>
    <row r="65" spans="1:13" ht="12.75" x14ac:dyDescent="0.2">
      <c r="A65">
        <f t="shared" si="8"/>
        <v>57</v>
      </c>
      <c r="B65" s="1">
        <v>55.73</v>
      </c>
      <c r="C65" s="1">
        <v>53.95</v>
      </c>
      <c r="D65" s="1">
        <v>53.56</v>
      </c>
      <c r="E65" s="1">
        <v>53.16</v>
      </c>
      <c r="F65" s="1">
        <v>52.35</v>
      </c>
      <c r="G65" s="1">
        <v>51.56</v>
      </c>
      <c r="H65" s="1">
        <v>1</v>
      </c>
      <c r="J65" s="9">
        <f t="shared" si="9"/>
        <v>0.24370000000000003</v>
      </c>
      <c r="L65">
        <f t="shared" si="10"/>
        <v>30.495203118588428</v>
      </c>
      <c r="M65" s="9">
        <f t="shared" si="7"/>
        <v>4.1699999999999946</v>
      </c>
    </row>
    <row r="66" spans="1:13" ht="12.75" x14ac:dyDescent="0.2">
      <c r="A66">
        <f t="shared" si="8"/>
        <v>58</v>
      </c>
      <c r="B66" s="1">
        <v>55.03</v>
      </c>
      <c r="C66" s="1">
        <v>53.82</v>
      </c>
      <c r="D66" s="1">
        <v>53.55</v>
      </c>
      <c r="E66" s="1">
        <v>53.31</v>
      </c>
      <c r="F66" s="1">
        <v>52.78</v>
      </c>
      <c r="G66" s="1">
        <v>52.24</v>
      </c>
      <c r="H66" s="1">
        <v>1</v>
      </c>
      <c r="J66" s="9">
        <f t="shared" si="9"/>
        <v>0.1617333333333332</v>
      </c>
      <c r="L66">
        <f t="shared" si="10"/>
        <v>45.950212283594425</v>
      </c>
      <c r="M66" s="9">
        <f t="shared" si="7"/>
        <v>2.7899999999999991</v>
      </c>
    </row>
    <row r="67" spans="1:13" s="12" customFormat="1" ht="12.75" x14ac:dyDescent="0.2">
      <c r="A67" s="12">
        <f t="shared" si="8"/>
        <v>59</v>
      </c>
      <c r="B67" s="11">
        <v>58.23</v>
      </c>
      <c r="C67" s="11">
        <v>56.59</v>
      </c>
      <c r="D67" s="11">
        <v>56.26</v>
      </c>
      <c r="E67" s="11">
        <v>55.92</v>
      </c>
      <c r="F67" s="11">
        <v>55.23</v>
      </c>
      <c r="G67" s="11">
        <v>54.51</v>
      </c>
      <c r="H67" s="11">
        <v>0</v>
      </c>
      <c r="J67" s="13">
        <f t="shared" si="9"/>
        <v>0.21460000000000018</v>
      </c>
      <c r="L67" s="12">
        <f t="shared" si="10"/>
        <v>34.630386766076391</v>
      </c>
      <c r="M67" s="13">
        <f t="shared" si="7"/>
        <v>3.7199999999999989</v>
      </c>
    </row>
    <row r="68" spans="1:13" ht="12.75" x14ac:dyDescent="0.2">
      <c r="A68">
        <f t="shared" si="8"/>
        <v>60</v>
      </c>
      <c r="B68" s="1">
        <v>54.58</v>
      </c>
      <c r="C68" s="1">
        <v>53.41</v>
      </c>
      <c r="D68" s="1">
        <v>52.91</v>
      </c>
      <c r="E68" s="1">
        <v>53</v>
      </c>
      <c r="F68" s="1">
        <v>52.43</v>
      </c>
      <c r="G68" s="1">
        <v>51.92</v>
      </c>
      <c r="H68" s="1">
        <v>1</v>
      </c>
      <c r="J68" s="9">
        <f t="shared" si="9"/>
        <v>0.15129999999999963</v>
      </c>
      <c r="L68">
        <f t="shared" si="10"/>
        <v>49.118843357567869</v>
      </c>
      <c r="M68" s="9">
        <f t="shared" si="7"/>
        <v>2.6599999999999966</v>
      </c>
    </row>
    <row r="69" spans="1:13" ht="12.75" x14ac:dyDescent="0.2">
      <c r="A69">
        <f t="shared" si="8"/>
        <v>61</v>
      </c>
      <c r="B69" s="1">
        <v>56.68</v>
      </c>
      <c r="C69" s="1">
        <v>54.33</v>
      </c>
      <c r="D69" s="1">
        <v>52.33</v>
      </c>
      <c r="E69" s="1">
        <v>54</v>
      </c>
      <c r="F69" s="1">
        <v>52.36</v>
      </c>
      <c r="G69" s="1">
        <v>51.46</v>
      </c>
      <c r="H69" s="1">
        <v>1</v>
      </c>
      <c r="J69" s="9">
        <f t="shared" si="9"/>
        <v>0.28133333333333316</v>
      </c>
      <c r="L69">
        <f t="shared" si="10"/>
        <v>26.4159277251185</v>
      </c>
      <c r="M69" s="9">
        <f t="shared" si="7"/>
        <v>5.2199999999999989</v>
      </c>
    </row>
    <row r="70" spans="1:13" s="12" customFormat="1" ht="11.25" customHeight="1" x14ac:dyDescent="0.2">
      <c r="A70" s="12">
        <f t="shared" si="8"/>
        <v>62</v>
      </c>
      <c r="B70" s="11">
        <v>56.67</v>
      </c>
      <c r="C70" s="11">
        <v>55.36</v>
      </c>
      <c r="D70" s="11">
        <v>54.76</v>
      </c>
      <c r="E70" s="11">
        <v>55</v>
      </c>
      <c r="F70" s="11">
        <v>54.2</v>
      </c>
      <c r="G70" s="11">
        <v>53.56</v>
      </c>
      <c r="H70" s="11">
        <v>0</v>
      </c>
      <c r="J70" s="13">
        <f t="shared" si="9"/>
        <v>0.17373333333333321</v>
      </c>
      <c r="L70" s="12">
        <f t="shared" si="10"/>
        <v>42.77636799693019</v>
      </c>
      <c r="M70" s="13">
        <f t="shared" si="7"/>
        <v>3.1099999999999994</v>
      </c>
    </row>
    <row r="71" spans="1:13" ht="12.75" x14ac:dyDescent="0.2">
      <c r="A71">
        <f t="shared" si="8"/>
        <v>63</v>
      </c>
      <c r="B71" s="1">
        <v>53.8</v>
      </c>
      <c r="C71" s="1">
        <v>52.63</v>
      </c>
      <c r="D71" s="1">
        <v>52.09</v>
      </c>
      <c r="E71" s="1">
        <v>52.36</v>
      </c>
      <c r="F71" s="1">
        <v>51.58</v>
      </c>
      <c r="G71" s="1">
        <v>51.02</v>
      </c>
      <c r="H71" s="1">
        <v>1</v>
      </c>
      <c r="J71" s="9">
        <f t="shared" si="9"/>
        <v>0.15379999999999994</v>
      </c>
      <c r="L71">
        <f t="shared" si="10"/>
        <v>48.320422626788059</v>
      </c>
      <c r="M71" s="9">
        <f t="shared" si="7"/>
        <v>2.779999999999994</v>
      </c>
    </row>
    <row r="72" spans="1:13" ht="12.75" x14ac:dyDescent="0.2">
      <c r="A72">
        <f t="shared" si="8"/>
        <v>64</v>
      </c>
      <c r="B72" s="1">
        <v>57.51</v>
      </c>
      <c r="C72" s="1">
        <v>56.11</v>
      </c>
      <c r="D72" s="1">
        <v>55.46</v>
      </c>
      <c r="E72" s="1">
        <v>56</v>
      </c>
      <c r="F72" s="1">
        <v>54.84</v>
      </c>
      <c r="G72" s="1">
        <v>54.15</v>
      </c>
      <c r="H72" s="1">
        <v>1</v>
      </c>
      <c r="J72" s="9">
        <f t="shared" si="9"/>
        <v>0.17883333333333323</v>
      </c>
      <c r="L72">
        <f t="shared" si="10"/>
        <v>41.556464119291725</v>
      </c>
      <c r="M72" s="9">
        <f t="shared" si="7"/>
        <v>3.3599999999999994</v>
      </c>
    </row>
    <row r="73" spans="1:13" ht="12.75" x14ac:dyDescent="0.2">
      <c r="A73">
        <f t="shared" si="8"/>
        <v>65</v>
      </c>
      <c r="B73" s="1">
        <v>65.39</v>
      </c>
      <c r="C73" s="1">
        <v>64.03</v>
      </c>
      <c r="D73" s="1">
        <v>63.4</v>
      </c>
      <c r="E73" s="1">
        <v>64</v>
      </c>
      <c r="F73" s="1">
        <v>62.81</v>
      </c>
      <c r="G73" s="1">
        <v>62.14</v>
      </c>
      <c r="H73" s="1">
        <v>1</v>
      </c>
      <c r="J73" s="9">
        <f t="shared" si="9"/>
        <v>0.17023333333333338</v>
      </c>
      <c r="L73">
        <f t="shared" si="10"/>
        <v>43.65585079302916</v>
      </c>
      <c r="M73" s="9">
        <f t="shared" si="7"/>
        <v>3.25</v>
      </c>
    </row>
    <row r="74" spans="1:13" s="12" customFormat="1" ht="12.75" x14ac:dyDescent="0.2">
      <c r="A74" s="12">
        <f t="shared" si="8"/>
        <v>66</v>
      </c>
      <c r="B74" s="11">
        <v>60.85</v>
      </c>
      <c r="C74" s="11">
        <v>59.43</v>
      </c>
      <c r="D74" s="11">
        <v>58.79</v>
      </c>
      <c r="E74" s="11">
        <v>59.12</v>
      </c>
      <c r="F74" s="11">
        <v>58.17</v>
      </c>
      <c r="G74" s="11">
        <v>57.5</v>
      </c>
      <c r="H74" s="11">
        <v>0</v>
      </c>
      <c r="J74" s="13">
        <f t="shared" si="9"/>
        <v>0.18463333333333343</v>
      </c>
      <c r="L74" s="12">
        <f t="shared" si="10"/>
        <v>40.251025455858439</v>
      </c>
      <c r="M74" s="13">
        <f t="shared" si="7"/>
        <v>3.3500000000000014</v>
      </c>
    </row>
    <row r="75" spans="1:13" s="12" customFormat="1" ht="12.75" x14ac:dyDescent="0.2">
      <c r="A75" s="12">
        <f t="shared" si="8"/>
        <v>67</v>
      </c>
      <c r="B75" s="11">
        <v>58.45</v>
      </c>
      <c r="C75" s="11">
        <v>57.28</v>
      </c>
      <c r="D75" s="11">
        <v>56.76</v>
      </c>
      <c r="E75" s="11">
        <v>57.03</v>
      </c>
      <c r="F75" s="11">
        <v>56.26</v>
      </c>
      <c r="G75" s="11">
        <v>55.73</v>
      </c>
      <c r="H75" s="11">
        <v>0</v>
      </c>
      <c r="J75" s="13">
        <f t="shared" si="9"/>
        <v>0.14963333333333367</v>
      </c>
      <c r="L75" s="12">
        <f t="shared" si="10"/>
        <v>49.665945644909662</v>
      </c>
      <c r="M75" s="13">
        <f t="shared" si="7"/>
        <v>2.720000000000006</v>
      </c>
    </row>
    <row r="76" spans="1:13" s="12" customFormat="1" ht="12.75" x14ac:dyDescent="0.2">
      <c r="A76" s="12">
        <f t="shared" si="8"/>
        <v>68</v>
      </c>
      <c r="B76" s="11">
        <v>56.91</v>
      </c>
      <c r="C76" s="11">
        <v>55.14</v>
      </c>
      <c r="D76" s="11">
        <v>54.37</v>
      </c>
      <c r="E76" s="11">
        <v>54.77</v>
      </c>
      <c r="F76" s="11">
        <v>53.63</v>
      </c>
      <c r="G76" s="11">
        <v>52.83</v>
      </c>
      <c r="H76" s="11">
        <v>0</v>
      </c>
      <c r="J76" s="13">
        <f t="shared" si="9"/>
        <v>0.22379999999999983</v>
      </c>
      <c r="L76" s="12">
        <f t="shared" si="10"/>
        <v>33.206796246648821</v>
      </c>
      <c r="M76" s="13">
        <f t="shared" si="7"/>
        <v>4.0799999999999983</v>
      </c>
    </row>
    <row r="77" spans="1:13" s="12" customFormat="1" ht="12.75" x14ac:dyDescent="0.2">
      <c r="A77" s="12">
        <f t="shared" si="8"/>
        <v>69</v>
      </c>
      <c r="B77" s="11">
        <v>51.77</v>
      </c>
      <c r="C77" s="11">
        <v>50.7</v>
      </c>
      <c r="D77" s="11">
        <v>50.23</v>
      </c>
      <c r="E77" s="11">
        <v>50.46</v>
      </c>
      <c r="F77" s="11">
        <v>49.79</v>
      </c>
      <c r="G77" s="11">
        <v>49.28</v>
      </c>
      <c r="H77" s="11">
        <v>0</v>
      </c>
      <c r="J77" s="13">
        <f t="shared" si="9"/>
        <v>0.1369666666666669</v>
      </c>
      <c r="L77" s="12">
        <f t="shared" si="10"/>
        <v>54.259048430274916</v>
      </c>
      <c r="M77" s="13">
        <f t="shared" si="7"/>
        <v>2.490000000000002</v>
      </c>
    </row>
    <row r="78" spans="1:13" ht="12.75" x14ac:dyDescent="0.2">
      <c r="A78">
        <f t="shared" si="8"/>
        <v>70</v>
      </c>
      <c r="B78" s="1">
        <v>61.17</v>
      </c>
      <c r="C78" s="1">
        <v>59.99</v>
      </c>
      <c r="D78" s="1">
        <v>59.72</v>
      </c>
      <c r="E78" s="1">
        <v>59.72</v>
      </c>
      <c r="F78" s="1">
        <v>58.92</v>
      </c>
      <c r="G78" s="1">
        <v>58.36</v>
      </c>
      <c r="H78" s="1">
        <v>1</v>
      </c>
      <c r="J78" s="9">
        <f t="shared" si="9"/>
        <v>0.15553333333333358</v>
      </c>
      <c r="L78">
        <f t="shared" si="10"/>
        <v>47.781918131161518</v>
      </c>
      <c r="M78" s="9">
        <f t="shared" si="7"/>
        <v>2.8100000000000023</v>
      </c>
    </row>
    <row r="79" spans="1:13" ht="12.75" x14ac:dyDescent="0.2">
      <c r="A79">
        <f t="shared" si="8"/>
        <v>71</v>
      </c>
      <c r="B79" s="1">
        <v>54.13</v>
      </c>
      <c r="C79" s="1">
        <v>52.79</v>
      </c>
      <c r="D79" s="1">
        <v>52.45</v>
      </c>
      <c r="E79" s="1">
        <v>52.45</v>
      </c>
      <c r="F79" s="1">
        <v>51.5</v>
      </c>
      <c r="G79" s="1">
        <v>50.77</v>
      </c>
      <c r="H79" s="1">
        <v>1</v>
      </c>
      <c r="J79" s="9">
        <f t="shared" si="9"/>
        <v>0.18743333333333312</v>
      </c>
      <c r="L79">
        <f t="shared" si="10"/>
        <v>39.649729681664638</v>
      </c>
      <c r="M79" s="9">
        <f t="shared" si="7"/>
        <v>3.3599999999999994</v>
      </c>
    </row>
    <row r="80" spans="1:13" s="12" customFormat="1" ht="12.75" x14ac:dyDescent="0.2">
      <c r="A80" s="12">
        <f t="shared" si="8"/>
        <v>72</v>
      </c>
      <c r="B80" s="11">
        <v>57.21</v>
      </c>
      <c r="C80" s="11">
        <v>55.06</v>
      </c>
      <c r="D80" s="11">
        <v>54</v>
      </c>
      <c r="E80" s="11">
        <v>54</v>
      </c>
      <c r="F80" s="11">
        <v>53.08</v>
      </c>
      <c r="G80" s="11">
        <v>52.03</v>
      </c>
      <c r="H80" s="11">
        <v>0</v>
      </c>
      <c r="J80" s="13">
        <f t="shared" si="9"/>
        <v>0.30583333333333351</v>
      </c>
      <c r="L80" s="12">
        <f t="shared" si="10"/>
        <v>24.299774386920966</v>
      </c>
      <c r="M80" s="13">
        <f t="shared" si="7"/>
        <v>5.18</v>
      </c>
    </row>
    <row r="81" spans="1:13" ht="12.75" x14ac:dyDescent="0.2">
      <c r="A81">
        <f t="shared" si="8"/>
        <v>73</v>
      </c>
      <c r="B81" s="1">
        <v>57.02</v>
      </c>
      <c r="C81" s="1">
        <v>55.7</v>
      </c>
      <c r="D81" s="1">
        <v>55.39</v>
      </c>
      <c r="E81" s="1">
        <v>55.39</v>
      </c>
      <c r="F81" s="1">
        <v>54.54</v>
      </c>
      <c r="G81" s="1">
        <v>53.91</v>
      </c>
      <c r="H81" s="1">
        <v>1</v>
      </c>
      <c r="J81" s="9">
        <f t="shared" si="9"/>
        <v>0.17196666666666713</v>
      </c>
      <c r="L81">
        <f t="shared" si="10"/>
        <v>43.21582283388242</v>
      </c>
      <c r="M81" s="9">
        <f t="shared" si="7"/>
        <v>3.1100000000000065</v>
      </c>
    </row>
    <row r="82" spans="1:13" ht="12.75" x14ac:dyDescent="0.2">
      <c r="A82">
        <f t="shared" si="8"/>
        <v>74</v>
      </c>
      <c r="B82" s="1">
        <v>55.02</v>
      </c>
      <c r="C82" s="1">
        <v>53.68</v>
      </c>
      <c r="D82" s="1">
        <v>53.39</v>
      </c>
      <c r="E82" s="1">
        <v>53.39</v>
      </c>
      <c r="F82" s="1">
        <v>52.54</v>
      </c>
      <c r="G82" s="1">
        <v>51.91</v>
      </c>
      <c r="H82" s="1">
        <v>1</v>
      </c>
      <c r="J82" s="9">
        <f t="shared" si="9"/>
        <v>0.17076666666666696</v>
      </c>
      <c r="L82">
        <f t="shared" si="10"/>
        <v>43.519506148740895</v>
      </c>
      <c r="M82" s="9">
        <f t="shared" si="7"/>
        <v>3.1100000000000065</v>
      </c>
    </row>
    <row r="83" spans="1:13" ht="12.75" x14ac:dyDescent="0.2">
      <c r="A83">
        <f t="shared" si="8"/>
        <v>75</v>
      </c>
      <c r="B83" s="1">
        <v>57.61</v>
      </c>
      <c r="C83" s="1">
        <v>56.44</v>
      </c>
      <c r="D83" s="1">
        <v>56.16</v>
      </c>
      <c r="E83" s="1">
        <v>56.16</v>
      </c>
      <c r="F83" s="1">
        <v>55.44</v>
      </c>
      <c r="G83" s="1">
        <v>54.89</v>
      </c>
      <c r="H83" s="1">
        <v>1</v>
      </c>
      <c r="J83" s="9">
        <f t="shared" si="9"/>
        <v>0.15029999999999996</v>
      </c>
      <c r="L83">
        <f t="shared" si="10"/>
        <v>49.445648702594816</v>
      </c>
      <c r="M83" s="9">
        <f t="shared" si="7"/>
        <v>2.7199999999999989</v>
      </c>
    </row>
    <row r="85" spans="1:13" ht="15.75" customHeight="1" x14ac:dyDescent="0.2">
      <c r="A85" s="19" t="s">
        <v>20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Hickey, James J</dc:creator>
  <cp:lastModifiedBy>WSU</cp:lastModifiedBy>
  <dcterms:created xsi:type="dcterms:W3CDTF">2015-04-07T21:54:48Z</dcterms:created>
  <dcterms:modified xsi:type="dcterms:W3CDTF">2015-04-08T02:12:12Z</dcterms:modified>
</cp:coreProperties>
</file>