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znable\docs\"/>
    </mc:Choice>
  </mc:AlternateContent>
  <xr:revisionPtr revIDLastSave="0" documentId="13_ncr:1_{C96ABA4C-427F-40A7-9795-B21FA83F5102}" xr6:coauthVersionLast="47" xr6:coauthVersionMax="47" xr10:uidLastSave="{00000000-0000-0000-0000-000000000000}"/>
  <bookViews>
    <workbookView xWindow="1290" yWindow="3615" windowWidth="25155" windowHeight="13020" xr2:uid="{8387191E-7D8B-4623-897E-A5E3E75A545C}"/>
  </bookViews>
  <sheets>
    <sheet name="Sheet1" sheetId="1" r:id="rId1"/>
  </sheets>
  <definedNames>
    <definedName name="SCREEN_BORDER_WIDTH">Sheet1!$G$9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1" l="1"/>
  <c r="P11" i="1"/>
  <c r="P9" i="1"/>
  <c r="P4" i="1"/>
  <c r="P5" i="1"/>
  <c r="P6" i="1"/>
  <c r="P7" i="1"/>
  <c r="P8" i="1"/>
  <c r="P10" i="1"/>
  <c r="P12" i="1"/>
  <c r="P14" i="1"/>
  <c r="P15" i="1"/>
  <c r="P16" i="1"/>
  <c r="P17" i="1"/>
  <c r="P18" i="1"/>
  <c r="P19" i="1"/>
  <c r="P20" i="1"/>
  <c r="P21" i="1"/>
  <c r="P22" i="1"/>
  <c r="P3" i="1"/>
  <c r="O4" i="1"/>
  <c r="O6" i="1"/>
  <c r="Q6" i="1" s="1"/>
  <c r="O8" i="1"/>
  <c r="Q8" i="1" s="1"/>
  <c r="O10" i="1"/>
  <c r="O12" i="1"/>
  <c r="O14" i="1"/>
  <c r="O15" i="1"/>
  <c r="Q15" i="1" s="1"/>
  <c r="O16" i="1"/>
  <c r="Q16" i="1" s="1"/>
  <c r="O17" i="1"/>
  <c r="Q17" i="1" s="1"/>
  <c r="O18" i="1"/>
  <c r="Q18" i="1" s="1"/>
  <c r="O19" i="1"/>
  <c r="O20" i="1"/>
  <c r="Q20" i="1" s="1"/>
  <c r="O21" i="1"/>
  <c r="Q21" i="1" s="1"/>
  <c r="O22" i="1"/>
  <c r="O3" i="1"/>
  <c r="G6" i="1"/>
  <c r="G7" i="1" s="1"/>
  <c r="I16" i="1"/>
  <c r="H11" i="1"/>
  <c r="H10" i="1"/>
  <c r="Q4" i="1" l="1"/>
  <c r="Q19" i="1"/>
  <c r="Q10" i="1"/>
  <c r="Q14" i="1"/>
  <c r="Q12" i="1"/>
  <c r="N18" i="1"/>
  <c r="Q3" i="1"/>
  <c r="N3" i="1" s="1"/>
  <c r="Q22" i="1"/>
  <c r="N22" i="1" s="1"/>
  <c r="N20" i="1"/>
  <c r="N19" i="1"/>
  <c r="N17" i="1"/>
  <c r="N15" i="1"/>
  <c r="N12" i="1"/>
  <c r="L13" i="1" s="1"/>
  <c r="O13" i="1" s="1"/>
  <c r="Q13" i="1" s="1"/>
  <c r="N13" i="1" s="1"/>
  <c r="N16" i="1"/>
  <c r="N10" i="1"/>
  <c r="L11" i="1" s="1"/>
  <c r="O11" i="1" s="1"/>
  <c r="Q11" i="1" s="1"/>
  <c r="N11" i="1" s="1"/>
  <c r="N14" i="1"/>
  <c r="N21" i="1"/>
  <c r="N6" i="1"/>
  <c r="L7" i="1" s="1"/>
  <c r="O7" i="1" s="1"/>
  <c r="Q7" i="1" s="1"/>
  <c r="N8" i="1"/>
  <c r="L9" i="1" s="1"/>
  <c r="O9" i="1" s="1"/>
  <c r="Q9" i="1" s="1"/>
  <c r="N9" i="1" s="1"/>
  <c r="N4" i="1"/>
  <c r="L5" i="1" s="1"/>
  <c r="O5" i="1" s="1"/>
  <c r="Q5" i="1" s="1"/>
  <c r="N7" i="1" l="1"/>
  <c r="N5" i="1"/>
</calcChain>
</file>

<file path=xl/sharedStrings.xml><?xml version="1.0" encoding="utf-8"?>
<sst xmlns="http://schemas.openxmlformats.org/spreadsheetml/2006/main" count="76" uniqueCount="64">
  <si>
    <t>BITS</t>
  </si>
  <si>
    <t>BYTES</t>
  </si>
  <si>
    <t>HEIGHT</t>
  </si>
  <si>
    <t>INDEX</t>
  </si>
  <si>
    <t>X_POS</t>
  </si>
  <si>
    <t>Y_POS</t>
  </si>
  <si>
    <t>SCREEN_WIDTH</t>
  </si>
  <si>
    <t>SCREEN_BORDER_WIDTH</t>
  </si>
  <si>
    <t>SPRITE_WIDTH</t>
  </si>
  <si>
    <t>SPRITE_HEIGHT</t>
  </si>
  <si>
    <t>SPRITE_COLOUR_DEPTH</t>
  </si>
  <si>
    <t>SPRITE_BYTES_PER</t>
  </si>
  <si>
    <t>SPRITE_BITS_PER</t>
  </si>
  <si>
    <t>0x0000</t>
  </si>
  <si>
    <t>0x4000</t>
  </si>
  <si>
    <t>Program ROM</t>
  </si>
  <si>
    <t>0x0800</t>
  </si>
  <si>
    <t>Char ROM</t>
  </si>
  <si>
    <t>0x6000</t>
  </si>
  <si>
    <t>0x0001</t>
  </si>
  <si>
    <t>System inputs (video signals)</t>
  </si>
  <si>
    <t>Joystick inputs</t>
  </si>
  <si>
    <t>0x00C0</t>
  </si>
  <si>
    <t>0x7000</t>
  </si>
  <si>
    <t>0x7100</t>
  </si>
  <si>
    <t>0x7200</t>
  </si>
  <si>
    <t>0x7300</t>
  </si>
  <si>
    <t>0x7400</t>
  </si>
  <si>
    <t>0x7500</t>
  </si>
  <si>
    <t>0x7600</t>
  </si>
  <si>
    <t>0x7700</t>
  </si>
  <si>
    <t>0x7800</t>
  </si>
  <si>
    <t>0x8000</t>
  </si>
  <si>
    <t>0x8800</t>
  </si>
  <si>
    <t>0xC000</t>
  </si>
  <si>
    <t>0x0060</t>
  </si>
  <si>
    <t>0x0030</t>
  </si>
  <si>
    <t>0x000C</t>
  </si>
  <si>
    <t>0x0021</t>
  </si>
  <si>
    <t>0x0011</t>
  </si>
  <si>
    <t>Work RAM</t>
  </si>
  <si>
    <t>Colour RAM</t>
  </si>
  <si>
    <t>Char RAM</t>
  </si>
  <si>
    <t>Timer</t>
  </si>
  <si>
    <t>Timestamp</t>
  </si>
  <si>
    <t>PS2 mouse input</t>
  </si>
  <si>
    <t>PS2 keyboard input</t>
  </si>
  <si>
    <t>Spinner inputs</t>
  </si>
  <si>
    <t>Paddle inputs</t>
  </si>
  <si>
    <t>Analog right inputs</t>
  </si>
  <si>
    <t>Analog left inputs</t>
  </si>
  <si>
    <t>Name</t>
  </si>
  <si>
    <t>Memory Areas</t>
  </si>
  <si>
    <t>0x1800</t>
  </si>
  <si>
    <t>UNUSED</t>
  </si>
  <si>
    <t>0xFFF</t>
  </si>
  <si>
    <t>0x0040</t>
  </si>
  <si>
    <t>0x00A0</t>
  </si>
  <si>
    <t>Length D</t>
  </si>
  <si>
    <t>Start D</t>
  </si>
  <si>
    <t>End D</t>
  </si>
  <si>
    <t>Start H</t>
  </si>
  <si>
    <t>Length H</t>
  </si>
  <si>
    <t>End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</si>
</sst>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FCBA-55CF-4FE5-A99F-6174DD3BEDA9}">
  <dimension ref="B1:R22"/>
  <sheetViews>
    <sheetView tabSelected="1" topLeftCell="C1" workbookViewId="0">
      <selection activeCell="Q14" sqref="Q14"/>
    </sheetView>
  </sheetViews>
  <sheetFormatPr defaultRowHeight="15" x14ac:dyDescent="0.25"/>
  <cols>
    <col min="6" max="6" width="23.28515625" bestFit="1" customWidth="1"/>
    <col min="8" max="8" width="23.28515625" bestFit="1" customWidth="1"/>
    <col min="11" max="11" width="20" customWidth="1"/>
    <col min="12" max="12" width="8.42578125" customWidth="1"/>
    <col min="13" max="13" width="8.7109375" bestFit="1" customWidth="1"/>
    <col min="14" max="14" width="8" bestFit="1" customWidth="1"/>
    <col min="15" max="15" width="6.85546875" bestFit="1" customWidth="1"/>
    <col min="16" max="16" width="8.7109375" customWidth="1"/>
    <col min="17" max="17" width="7.28515625" customWidth="1"/>
    <col min="18" max="18" width="27.28515625" bestFit="1" customWidth="1"/>
  </cols>
  <sheetData>
    <row r="1" spans="2:18" ht="18.75" x14ac:dyDescent="0.25">
      <c r="C1" t="s">
        <v>0</v>
      </c>
      <c r="D1" t="s">
        <v>1</v>
      </c>
      <c r="L1" s="2" t="s">
        <v>52</v>
      </c>
    </row>
    <row r="2" spans="2:18" x14ac:dyDescent="0.25">
      <c r="B2" t="s">
        <v>4</v>
      </c>
      <c r="C2">
        <v>9</v>
      </c>
      <c r="D2">
        <v>2</v>
      </c>
      <c r="L2" s="1" t="s">
        <v>61</v>
      </c>
      <c r="M2" s="1" t="s">
        <v>62</v>
      </c>
      <c r="N2" s="1" t="s">
        <v>63</v>
      </c>
      <c r="O2" s="1" t="s">
        <v>59</v>
      </c>
      <c r="P2" s="1" t="s">
        <v>58</v>
      </c>
      <c r="Q2" s="1" t="s">
        <v>60</v>
      </c>
      <c r="R2" s="1" t="s">
        <v>51</v>
      </c>
    </row>
    <row r="3" spans="2:18" x14ac:dyDescent="0.25">
      <c r="B3" t="s">
        <v>5</v>
      </c>
      <c r="C3">
        <v>8</v>
      </c>
      <c r="D3">
        <v>2</v>
      </c>
      <c r="F3" t="s">
        <v>8</v>
      </c>
      <c r="G3">
        <v>16</v>
      </c>
      <c r="L3" s="3" t="s">
        <v>13</v>
      </c>
      <c r="M3" s="3" t="s">
        <v>14</v>
      </c>
      <c r="N3" s="3" t="str">
        <f>_xlfn.CONCAT("0x",DEC2HEX(Q3))</f>
        <v>0x4000</v>
      </c>
      <c r="O3" s="3">
        <f>HEX2DEC(MID(L3, 3, LEN(L3)-2))</f>
        <v>0</v>
      </c>
      <c r="P3" s="3">
        <f>HEX2DEC(MID(M3, 3, LEN(M3)-2))</f>
        <v>16384</v>
      </c>
      <c r="Q3" s="3">
        <f>O3+P3</f>
        <v>16384</v>
      </c>
      <c r="R3" s="3" t="s">
        <v>15</v>
      </c>
    </row>
    <row r="4" spans="2:18" x14ac:dyDescent="0.25">
      <c r="B4" t="s">
        <v>3</v>
      </c>
      <c r="C4">
        <v>8</v>
      </c>
      <c r="F4" t="s">
        <v>9</v>
      </c>
      <c r="G4">
        <v>16</v>
      </c>
      <c r="L4" s="3" t="s">
        <v>14</v>
      </c>
      <c r="M4" s="3" t="s">
        <v>16</v>
      </c>
      <c r="N4" s="3" t="str">
        <f t="shared" ref="N4:N6" si="0">_xlfn.CONCAT("0x",DEC2HEX(Q4))</f>
        <v>0x4800</v>
      </c>
      <c r="O4" s="3">
        <f t="shared" ref="O4:O22" si="1">HEX2DEC(MID(L4, 3, LEN(L4)-2))</f>
        <v>16384</v>
      </c>
      <c r="P4" s="3">
        <f t="shared" ref="P4:P22" si="2">HEX2DEC(MID(M4, 3, LEN(M4)-2))</f>
        <v>2048</v>
      </c>
      <c r="Q4" s="3">
        <f t="shared" ref="Q4:Q22" si="3">O4+P4</f>
        <v>18432</v>
      </c>
      <c r="R4" s="3" t="s">
        <v>17</v>
      </c>
    </row>
    <row r="5" spans="2:18" x14ac:dyDescent="0.25">
      <c r="F5" t="s">
        <v>10</v>
      </c>
      <c r="G5">
        <v>8</v>
      </c>
      <c r="L5" s="4" t="str">
        <f>N4</f>
        <v>0x4800</v>
      </c>
      <c r="M5" s="4" t="s">
        <v>53</v>
      </c>
      <c r="N5" s="4" t="str">
        <f t="shared" si="0"/>
        <v>0x6000</v>
      </c>
      <c r="O5" s="4">
        <f t="shared" si="1"/>
        <v>18432</v>
      </c>
      <c r="P5" s="4">
        <f t="shared" si="2"/>
        <v>6144</v>
      </c>
      <c r="Q5" s="4">
        <f t="shared" si="3"/>
        <v>24576</v>
      </c>
      <c r="R5" s="4" t="s">
        <v>54</v>
      </c>
    </row>
    <row r="6" spans="2:18" x14ac:dyDescent="0.25">
      <c r="F6" t="s">
        <v>12</v>
      </c>
      <c r="G6">
        <f>G3*G4*G5</f>
        <v>2048</v>
      </c>
      <c r="L6" s="3" t="s">
        <v>18</v>
      </c>
      <c r="M6" s="3" t="s">
        <v>19</v>
      </c>
      <c r="N6" s="3" t="str">
        <f t="shared" si="0"/>
        <v>0x6001</v>
      </c>
      <c r="O6" s="3">
        <f t="shared" si="1"/>
        <v>24576</v>
      </c>
      <c r="P6" s="3">
        <f t="shared" si="2"/>
        <v>1</v>
      </c>
      <c r="Q6" s="3">
        <f t="shared" si="3"/>
        <v>24577</v>
      </c>
      <c r="R6" s="3" t="s">
        <v>20</v>
      </c>
    </row>
    <row r="7" spans="2:18" x14ac:dyDescent="0.25">
      <c r="F7" t="s">
        <v>11</v>
      </c>
      <c r="G7">
        <f>G6/8</f>
        <v>256</v>
      </c>
      <c r="L7" s="4" t="str">
        <f>N6</f>
        <v>0x6001</v>
      </c>
      <c r="M7" s="4" t="s">
        <v>55</v>
      </c>
      <c r="N7" s="4" t="str">
        <f t="shared" ref="N7" si="4">_xlfn.CONCAT("0x",DEC2HEX(Q7))</f>
        <v>0x7000</v>
      </c>
      <c r="O7" s="4">
        <f t="shared" si="1"/>
        <v>24577</v>
      </c>
      <c r="P7" s="4">
        <f t="shared" si="2"/>
        <v>4095</v>
      </c>
      <c r="Q7" s="4">
        <f t="shared" si="3"/>
        <v>28672</v>
      </c>
      <c r="R7" s="4" t="s">
        <v>54</v>
      </c>
    </row>
    <row r="8" spans="2:18" x14ac:dyDescent="0.25">
      <c r="L8" s="3" t="s">
        <v>23</v>
      </c>
      <c r="M8" s="3" t="s">
        <v>22</v>
      </c>
      <c r="N8" s="3" t="str">
        <f>_xlfn.CONCAT("0x",DEC2HEX(Q8))</f>
        <v>0x70C0</v>
      </c>
      <c r="O8" s="3">
        <f t="shared" si="1"/>
        <v>28672</v>
      </c>
      <c r="P8" s="3">
        <f t="shared" si="2"/>
        <v>192</v>
      </c>
      <c r="Q8" s="3">
        <f t="shared" si="3"/>
        <v>28864</v>
      </c>
      <c r="R8" s="3" t="s">
        <v>21</v>
      </c>
    </row>
    <row r="9" spans="2:18" x14ac:dyDescent="0.25">
      <c r="F9" t="s">
        <v>7</v>
      </c>
      <c r="G9">
        <v>16</v>
      </c>
      <c r="L9" s="4" t="str">
        <f>N8</f>
        <v>0x70C0</v>
      </c>
      <c r="M9" s="4" t="s">
        <v>56</v>
      </c>
      <c r="N9" s="4" t="str">
        <f t="shared" ref="N9" si="5">_xlfn.CONCAT("0x",DEC2HEX(Q9))</f>
        <v>0x7100</v>
      </c>
      <c r="O9" s="4">
        <f t="shared" ref="O9" si="6">HEX2DEC(MID(L9, 3, LEN(L9)-2))</f>
        <v>28864</v>
      </c>
      <c r="P9" s="4">
        <f t="shared" ref="P9" si="7">HEX2DEC(MID(M9, 3, LEN(M9)-2))</f>
        <v>64</v>
      </c>
      <c r="Q9" s="4">
        <f t="shared" ref="Q9" si="8">O9+P9</f>
        <v>28928</v>
      </c>
      <c r="R9" s="4" t="s">
        <v>54</v>
      </c>
    </row>
    <row r="10" spans="2:18" x14ac:dyDescent="0.25">
      <c r="F10" t="s">
        <v>6</v>
      </c>
      <c r="G10">
        <v>320</v>
      </c>
      <c r="H10">
        <f>G10+SCREEN_BORDER_WIDTH</f>
        <v>336</v>
      </c>
      <c r="L10" s="3" t="s">
        <v>24</v>
      </c>
      <c r="M10" s="3" t="s">
        <v>35</v>
      </c>
      <c r="N10" s="3" t="str">
        <f>_xlfn.CONCAT("0x",DEC2HEX(Q10))</f>
        <v>0x7160</v>
      </c>
      <c r="O10" s="3">
        <f t="shared" si="1"/>
        <v>28928</v>
      </c>
      <c r="P10" s="3">
        <f t="shared" si="2"/>
        <v>96</v>
      </c>
      <c r="Q10" s="3">
        <f t="shared" si="3"/>
        <v>29024</v>
      </c>
      <c r="R10" s="3" t="s">
        <v>50</v>
      </c>
    </row>
    <row r="11" spans="2:18" x14ac:dyDescent="0.25">
      <c r="F11" t="s">
        <v>2</v>
      </c>
      <c r="G11">
        <v>240</v>
      </c>
      <c r="H11">
        <f>G11+SCREEN_BORDER_WIDTH</f>
        <v>256</v>
      </c>
      <c r="L11" s="4" t="str">
        <f>N10</f>
        <v>0x7160</v>
      </c>
      <c r="M11" s="4" t="s">
        <v>57</v>
      </c>
      <c r="N11" s="4" t="str">
        <f t="shared" ref="N11" si="9">_xlfn.CONCAT("0x",DEC2HEX(Q11))</f>
        <v>0x7200</v>
      </c>
      <c r="O11" s="4">
        <f t="shared" si="1"/>
        <v>29024</v>
      </c>
      <c r="P11" s="4">
        <f t="shared" si="2"/>
        <v>160</v>
      </c>
      <c r="Q11" s="4">
        <f t="shared" si="3"/>
        <v>29184</v>
      </c>
      <c r="R11" s="4" t="s">
        <v>54</v>
      </c>
    </row>
    <row r="12" spans="2:18" x14ac:dyDescent="0.25">
      <c r="L12" s="3" t="s">
        <v>25</v>
      </c>
      <c r="M12" s="3" t="s">
        <v>35</v>
      </c>
      <c r="N12" s="3" t="str">
        <f>_xlfn.CONCAT("0x",DEC2HEX(Q12))</f>
        <v>0x7260</v>
      </c>
      <c r="O12" s="3">
        <f t="shared" si="1"/>
        <v>29184</v>
      </c>
      <c r="P12" s="3">
        <f t="shared" si="2"/>
        <v>96</v>
      </c>
      <c r="Q12" s="3">
        <f t="shared" si="3"/>
        <v>29280</v>
      </c>
      <c r="R12" s="3" t="s">
        <v>49</v>
      </c>
    </row>
    <row r="13" spans="2:18" x14ac:dyDescent="0.25">
      <c r="L13" s="4" t="str">
        <f>N12</f>
        <v>0x7260</v>
      </c>
      <c r="M13" s="4" t="s">
        <v>57</v>
      </c>
      <c r="N13" s="4" t="str">
        <f t="shared" ref="N13" si="10">_xlfn.CONCAT("0x",DEC2HEX(Q13))</f>
        <v>0x7300</v>
      </c>
      <c r="O13" s="4">
        <f t="shared" ref="O13" si="11">HEX2DEC(MID(L13, 3, LEN(L13)-2))</f>
        <v>29280</v>
      </c>
      <c r="P13" s="4">
        <f t="shared" ref="P13" si="12">HEX2DEC(MID(M13, 3, LEN(M13)-2))</f>
        <v>160</v>
      </c>
      <c r="Q13" s="4">
        <f t="shared" ref="Q13" si="13">O13+P13</f>
        <v>29440</v>
      </c>
      <c r="R13" s="4" t="s">
        <v>54</v>
      </c>
    </row>
    <row r="14" spans="2:18" x14ac:dyDescent="0.25">
      <c r="L14" s="3" t="s">
        <v>26</v>
      </c>
      <c r="M14" s="3" t="s">
        <v>36</v>
      </c>
      <c r="N14" s="3" t="str">
        <f>_xlfn.CONCAT("0x",DEC2HEX(Q14))</f>
        <v>0x7330</v>
      </c>
      <c r="O14" s="3">
        <f t="shared" si="1"/>
        <v>29440</v>
      </c>
      <c r="P14" s="3">
        <f t="shared" si="2"/>
        <v>48</v>
      </c>
      <c r="Q14" s="3">
        <f t="shared" si="3"/>
        <v>29488</v>
      </c>
      <c r="R14" s="3" t="s">
        <v>48</v>
      </c>
    </row>
    <row r="15" spans="2:18" x14ac:dyDescent="0.25">
      <c r="L15" s="3" t="s">
        <v>27</v>
      </c>
      <c r="M15" s="3" t="s">
        <v>35</v>
      </c>
      <c r="N15" s="3" t="str">
        <f>_xlfn.CONCAT("0x",DEC2HEX(Q15))</f>
        <v>0x7460</v>
      </c>
      <c r="O15" s="3">
        <f t="shared" si="1"/>
        <v>29696</v>
      </c>
      <c r="P15" s="3">
        <f t="shared" si="2"/>
        <v>96</v>
      </c>
      <c r="Q15" s="3">
        <f t="shared" si="3"/>
        <v>29792</v>
      </c>
      <c r="R15" s="3" t="s">
        <v>47</v>
      </c>
    </row>
    <row r="16" spans="2:18" x14ac:dyDescent="0.25">
      <c r="I16">
        <f>G10/G3</f>
        <v>20</v>
      </c>
      <c r="L16" s="3" t="s">
        <v>28</v>
      </c>
      <c r="M16" s="3" t="s">
        <v>37</v>
      </c>
      <c r="N16" s="3" t="str">
        <f>_xlfn.CONCAT("0x",DEC2HEX(Q16))</f>
        <v>0x750C</v>
      </c>
      <c r="O16" s="3">
        <f t="shared" si="1"/>
        <v>29952</v>
      </c>
      <c r="P16" s="3">
        <f t="shared" si="2"/>
        <v>12</v>
      </c>
      <c r="Q16" s="3">
        <f t="shared" si="3"/>
        <v>29964</v>
      </c>
      <c r="R16" s="3" t="s">
        <v>46</v>
      </c>
    </row>
    <row r="17" spans="12:18" x14ac:dyDescent="0.25">
      <c r="L17" s="3" t="s">
        <v>29</v>
      </c>
      <c r="M17" s="3" t="s">
        <v>36</v>
      </c>
      <c r="N17" s="3" t="str">
        <f>_xlfn.CONCAT("0x",DEC2HEX(Q17))</f>
        <v>0x7630</v>
      </c>
      <c r="O17" s="3">
        <f t="shared" si="1"/>
        <v>30208</v>
      </c>
      <c r="P17" s="3">
        <f t="shared" si="2"/>
        <v>48</v>
      </c>
      <c r="Q17" s="3">
        <f t="shared" si="3"/>
        <v>30256</v>
      </c>
      <c r="R17" s="3" t="s">
        <v>45</v>
      </c>
    </row>
    <row r="18" spans="12:18" x14ac:dyDescent="0.25">
      <c r="L18" s="3" t="s">
        <v>30</v>
      </c>
      <c r="M18" s="3" t="s">
        <v>38</v>
      </c>
      <c r="N18" s="3" t="str">
        <f>_xlfn.CONCAT("0x",DEC2HEX(Q18))</f>
        <v>0x7721</v>
      </c>
      <c r="O18" s="3">
        <f t="shared" si="1"/>
        <v>30464</v>
      </c>
      <c r="P18" s="3">
        <f t="shared" si="2"/>
        <v>33</v>
      </c>
      <c r="Q18" s="3">
        <f t="shared" si="3"/>
        <v>30497</v>
      </c>
      <c r="R18" s="3" t="s">
        <v>44</v>
      </c>
    </row>
    <row r="19" spans="12:18" x14ac:dyDescent="0.25">
      <c r="L19" s="3" t="s">
        <v>31</v>
      </c>
      <c r="M19" s="3" t="s">
        <v>39</v>
      </c>
      <c r="N19" s="3" t="str">
        <f>_xlfn.CONCAT("0x",DEC2HEX(Q19))</f>
        <v>0x7811</v>
      </c>
      <c r="O19" s="3">
        <f t="shared" si="1"/>
        <v>30720</v>
      </c>
      <c r="P19" s="3">
        <f t="shared" si="2"/>
        <v>17</v>
      </c>
      <c r="Q19" s="3">
        <f t="shared" si="3"/>
        <v>30737</v>
      </c>
      <c r="R19" s="3" t="s">
        <v>43</v>
      </c>
    </row>
    <row r="20" spans="12:18" x14ac:dyDescent="0.25">
      <c r="L20" s="3" t="s">
        <v>32</v>
      </c>
      <c r="M20" s="3" t="s">
        <v>16</v>
      </c>
      <c r="N20" s="3" t="str">
        <f>_xlfn.CONCAT("0x",DEC2HEX(Q20))</f>
        <v>0x8800</v>
      </c>
      <c r="O20" s="3">
        <f t="shared" si="1"/>
        <v>32768</v>
      </c>
      <c r="P20" s="3">
        <f t="shared" si="2"/>
        <v>2048</v>
      </c>
      <c r="Q20" s="3">
        <f t="shared" si="3"/>
        <v>34816</v>
      </c>
      <c r="R20" s="3" t="s">
        <v>42</v>
      </c>
    </row>
    <row r="21" spans="12:18" x14ac:dyDescent="0.25">
      <c r="L21" s="3" t="s">
        <v>33</v>
      </c>
      <c r="M21" s="3" t="s">
        <v>16</v>
      </c>
      <c r="N21" s="3" t="str">
        <f>_xlfn.CONCAT("0x",DEC2HEX(Q21))</f>
        <v>0x9000</v>
      </c>
      <c r="O21" s="3">
        <f t="shared" si="1"/>
        <v>34816</v>
      </c>
      <c r="P21" s="3">
        <f t="shared" si="2"/>
        <v>2048</v>
      </c>
      <c r="Q21" s="3">
        <f t="shared" si="3"/>
        <v>36864</v>
      </c>
      <c r="R21" s="3" t="s">
        <v>41</v>
      </c>
    </row>
    <row r="22" spans="12:18" x14ac:dyDescent="0.25">
      <c r="L22" s="3" t="s">
        <v>34</v>
      </c>
      <c r="M22" s="3" t="s">
        <v>14</v>
      </c>
      <c r="N22" s="3" t="str">
        <f>_xlfn.CONCAT("0x",DEC2HEX(Q22))</f>
        <v>0x10000</v>
      </c>
      <c r="O22" s="3">
        <f t="shared" si="1"/>
        <v>49152</v>
      </c>
      <c r="P22" s="3">
        <f t="shared" si="2"/>
        <v>16384</v>
      </c>
      <c r="Q22" s="3">
        <f t="shared" si="3"/>
        <v>65536</v>
      </c>
      <c r="R22" s="3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SCREEN_BORDER_WIDTH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Gregory</dc:creator>
  <cp:lastModifiedBy>Jim Gregory</cp:lastModifiedBy>
  <dcterms:created xsi:type="dcterms:W3CDTF">2021-10-21T18:45:46Z</dcterms:created>
  <dcterms:modified xsi:type="dcterms:W3CDTF">2021-10-21T20:04:42Z</dcterms:modified>
</cp:coreProperties>
</file>