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98E7A58F-2558-42E2-9DF6-1847DA328092}" xr6:coauthVersionLast="47" xr6:coauthVersionMax="47" xr10:uidLastSave="{00000000-0000-0000-0000-000000000000}"/>
  <bookViews>
    <workbookView xWindow="2175" yWindow="1830" windowWidth="24165" windowHeight="15015" activeTab="1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D28" i="1"/>
  <c r="G28" i="1" s="1"/>
  <c r="I28" i="1" s="1"/>
  <c r="F28" i="1" s="1"/>
  <c r="D29" i="1" s="1"/>
  <c r="H35" i="1"/>
  <c r="A2" i="4"/>
  <c r="M88" i="1"/>
  <c r="M89" i="1" s="1"/>
  <c r="M90" i="1" s="1"/>
  <c r="M80" i="1"/>
  <c r="M81" i="1" s="1"/>
  <c r="E34" i="1" s="1"/>
  <c r="H34" i="1" s="1"/>
  <c r="M73" i="1"/>
  <c r="M74" i="1" s="1"/>
  <c r="E33" i="1" s="1"/>
  <c r="H33" i="1" l="1"/>
  <c r="M12" i="1"/>
  <c r="M13" i="1" s="1"/>
  <c r="M14" i="1" s="1"/>
  <c r="B2" i="4"/>
  <c r="D2" i="3"/>
  <c r="C2" i="3"/>
  <c r="H54" i="1"/>
  <c r="H29" i="1"/>
  <c r="H31" i="1"/>
  <c r="H53" i="1"/>
  <c r="O56" i="1"/>
  <c r="M64" i="1"/>
  <c r="M65" i="1" s="1"/>
  <c r="E50" i="1" s="1"/>
  <c r="H50" i="1" s="1"/>
  <c r="M58" i="1"/>
  <c r="M59" i="1" s="1"/>
  <c r="E42" i="1" s="1"/>
  <c r="M52" i="1"/>
  <c r="M53" i="1" s="1"/>
  <c r="H43" i="1"/>
  <c r="H36" i="1"/>
  <c r="H30" i="1"/>
  <c r="H26" i="1"/>
  <c r="H25" i="1"/>
  <c r="H24" i="1"/>
  <c r="H27" i="1"/>
  <c r="G24" i="1"/>
  <c r="H23" i="1"/>
  <c r="H41" i="1"/>
  <c r="M44" i="1"/>
  <c r="M45" i="1" s="1"/>
  <c r="M29" i="1"/>
  <c r="M30" i="1" s="1"/>
  <c r="M31" i="1" s="1"/>
  <c r="E49" i="1" s="1"/>
  <c r="H49" i="1" s="1"/>
  <c r="N3" i="1"/>
  <c r="N4" i="1"/>
  <c r="M20" i="1"/>
  <c r="M21" i="1" s="1"/>
  <c r="M22" i="1" s="1"/>
  <c r="E46" i="1" s="1"/>
  <c r="C2" i="4" l="1"/>
  <c r="A5" i="4"/>
  <c r="H42" i="1"/>
  <c r="E44" i="1"/>
  <c r="H44" i="1" s="1"/>
  <c r="I24" i="1"/>
  <c r="F24" i="1" s="1"/>
  <c r="D25" i="1" s="1"/>
  <c r="G25" i="1" s="1"/>
  <c r="I25" i="1" s="1"/>
  <c r="M46" i="1"/>
  <c r="E40" i="1" s="1"/>
  <c r="H40" i="1" s="1"/>
  <c r="H46" i="1"/>
  <c r="H38" i="1"/>
  <c r="H39" i="1"/>
  <c r="H32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7" i="1"/>
  <c r="H45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I4" i="1"/>
  <c r="F4" i="1" s="1"/>
  <c r="D5" i="1" s="1"/>
  <c r="G5" i="1" s="1"/>
  <c r="G29" i="1" l="1"/>
  <c r="I29" i="1" s="1"/>
  <c r="F29" i="1" s="1"/>
  <c r="I5" i="1"/>
  <c r="F5" i="1" s="1"/>
  <c r="D6" i="1" s="1"/>
  <c r="G6" i="1" s="1"/>
  <c r="D30" i="1" l="1"/>
  <c r="G30" i="1" s="1"/>
  <c r="I30" i="1" s="1"/>
  <c r="F30" i="1" s="1"/>
  <c r="D31" i="1" s="1"/>
  <c r="G31" i="1" s="1"/>
  <c r="I31" i="1" s="1"/>
  <c r="F31" i="1" s="1"/>
  <c r="I6" i="1"/>
  <c r="F6" i="1" s="1"/>
  <c r="D7" i="1" s="1"/>
  <c r="G7" i="1" s="1"/>
  <c r="D32" i="1" l="1"/>
  <c r="I7" i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2" i="1" l="1"/>
  <c r="I32" i="1" s="1"/>
  <c r="F32" i="1" s="1"/>
  <c r="D23" i="1"/>
  <c r="G23" i="1" s="1"/>
  <c r="I23" i="1" s="1"/>
  <c r="F23" i="1" s="1"/>
  <c r="D33" i="1" l="1"/>
  <c r="G33" i="1" s="1"/>
  <c r="I33" i="1" s="1"/>
  <c r="F33" i="1" s="1"/>
  <c r="D34" i="1" s="1"/>
  <c r="G34" i="1" s="1"/>
  <c r="I34" i="1" s="1"/>
  <c r="F34" i="1" s="1"/>
  <c r="D35" i="1" l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s="1"/>
  <c r="G40" i="1" s="1"/>
  <c r="I40" i="1" s="1"/>
  <c r="F40" i="1" s="1"/>
  <c r="D41" i="1" l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l="1"/>
  <c r="I44" i="1" s="1"/>
  <c r="F44" i="1" s="1"/>
  <c r="D45" i="1" l="1"/>
  <c r="G45" i="1" s="1"/>
  <c r="I45" i="1" s="1"/>
  <c r="F45" i="1" s="1"/>
  <c r="D46" i="1" s="1"/>
  <c r="G46" i="1" s="1"/>
  <c r="I46" i="1" s="1"/>
  <c r="F46" i="1" s="1"/>
</calcChain>
</file>

<file path=xl/sharedStrings.xml><?xml version="1.0" encoding="utf-8"?>
<sst xmlns="http://schemas.openxmlformats.org/spreadsheetml/2006/main" count="265" uniqueCount="216">
  <si>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</si>
  <si>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</si>
  <si>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</si>
  <si>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</si>
  <si>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</si>
  <si>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</si>
  <si>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</si>
  <si>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</si>
  <si>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</si>
  <si>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</si>
  <si>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</si>
  <si>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</si>
  <si>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</si>
  <si>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</si>
  <si>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</si>
  <si>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</si>
  <si>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</si>
  <si>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</si>
  <si>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</si>
  <si>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</si>
  <si>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</si>
  <si>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</si>
  <si>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</si>
  <si>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</si>
  <si>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</si>
  <si>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</si>
  <si>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</si>
  <si>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</si>
  <si>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</si>
  <si>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</si>
  <si>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</si>
  <si>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</si>
  <si>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</si>
  <si>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</si>
  <si>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</si>
  <si>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</si>
  <si>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</si>
  <si>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</si>
  <si>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</si>
  <si>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</si>
  <si>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</si>
  <si>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</si>
  <si>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</si>
  <si>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</si>
  <si>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</si>
  <si>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</si>
  <si>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</si>
  <si>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</si>
  <si>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</si>
  <si>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</si>
  <si>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</si>
  <si>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</si>
  <si>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</si>
  <si>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</si>
  <si>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</si>
  <si>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</si>
  <si>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</si>
  <si>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</si>
  <si>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</si>
  <si>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</si>
  <si>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</si>
  <si>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</si>
  <si>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</si>
  <si>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</si>
  <si>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</si>
  <si>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</si>
  <si>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</si>
  <si>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</si>
  <si>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</si>
  <si>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</si>
  <si>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</si>
  <si>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</si>
  <si>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</si>
  <si>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</si>
  <si>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</si>
  <si>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</si>
  <si>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</si>
  <si>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</si>
  <si>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</si>
  <si>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</si>
  <si>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</si>
  <si>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</si>
  <si>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</si>
  <si>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</si>
  <si>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</si>
  <si>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</si>
  <si>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</si>
  <si>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</si>
  <si>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</si>
  <si>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</si>
  <si>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</si>
  <si>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</si>
  <si>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</si>
  <si>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</si>
  <si>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</si>
  <si>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</si>
  <si>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</si>
  <si>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</si>
  <si>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</si>
  <si>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</si>
  <si>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</si>
  <si>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</si>
  <si>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</si>
  <si>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</si>
  <si>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</si>
  <si>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</si>
  <si>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</si>
  <si>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</si>
  <si>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</si>
  <si>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</si>
  <si>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</si>
  <si>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</si>
  <si>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</si>
  <si>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</si>
  <si>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</si>
  <si>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</si>
  <si>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</si>
  <si>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</si>
  <si>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</si>
  <si>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</si>
  <si>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</si>
  <si>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</si>
  <si>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</si>
  <si>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</si>
  <si>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</si>
  <si>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</si>
  <si>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</si>
  <si>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</si>
  <si>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</si>
  <si>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</si>
  <si>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</si>
  <si>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</si>
  <si>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</si>
  <si>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</si>
  <si>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</si>
  <si>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</si>
  <si>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</si>
  <si>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</si>
  <si>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</si>
  <si>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</si>
  <si>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</si>
  <si>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</si>
  <si>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</si>
  <si>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</si>
  <si>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</si>
  <si>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</si>
  <si>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</si>
  <si>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</si>
  <si>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</si>
  <si>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</si>
  <si>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</si>
  <si>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</si>
  <si>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</si>
  <si>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</si>
  <si>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</si>
  <si>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</si>
  <si>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</si>
  <si>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</si>
  <si>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</si>
  <si>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</si>
  <si>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</si>
  <si>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</si>
  <si>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</si>
  <si>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</si>
  <si>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</si>
  <si>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</si>
  <si>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</si>
  <si>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</si>
  <si>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</si>
  <si>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</si>
  <si>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</si>
  <si>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</si>
  <si>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</si>
  <si>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</si>
  <si>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</si>
  <si>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</si>
  <si>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</si>
  <si>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</si>
  <si>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</si>
  <si>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</si>
  <si>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</si>
  <si>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</si>
  <si>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</si>
  <si>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</si>
  <si>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</si>
  <si>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</si>
  <si>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</si>
  <si>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</si>
  <si>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</si>
  <si>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</si>
  <si>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</si>
  <si>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</si>
  <si>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</si>
  <si>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</si>
  <si>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</si>
  <si>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</si>
  <si>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</si>
  <si>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</si>
  <si>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</si>
  <si>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</si>
  <si>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</si>
  <si>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</si>
  <si>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</si>
  <si>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</si>
  <si>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</si>
  <si>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</si>
  <si>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</si>
  <si>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</si>
  <si>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</si>
  <si>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</si>
  <si>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</si>
  <si>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</si>
  <si>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</si>
  <si>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</si>
  <si>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0x00CE</t>
  </si>
  <si>
    <t>System menu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</si>
</sst>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7" fillId="5" borderId="3" xfId="0" applyFont="1" applyFill="1" applyBorder="1" applyAlignment="1">
      <alignment horizontal="center" vertical="center"/>
    </xf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0"/>
  <sheetViews>
    <sheetView zoomScale="115" zoomScaleNormal="115" workbookViewId="0">
      <selection activeCell="D28" sqref="D28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6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177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178</v>
      </c>
      <c r="M8" s="29">
        <v>256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179</v>
      </c>
      <c r="M9" s="19">
        <v>8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180</v>
      </c>
      <c r="M10" s="19">
        <v>8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19" t="s">
        <v>181</v>
      </c>
      <c r="M11" s="19">
        <v>1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30" t="s">
        <v>182</v>
      </c>
      <c r="M12" s="30">
        <f>M9*M10*M11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19" t="s">
        <v>183</v>
      </c>
      <c r="M13" s="19">
        <f>M12/8</f>
        <v>8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  <c r="L14" s="30" t="s">
        <v>184</v>
      </c>
      <c r="M14" s="30">
        <f>M8*M13</f>
        <v>2048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1" t="s">
        <v>55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29" t="s">
        <v>58</v>
      </c>
      <c r="M17" s="29">
        <v>4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52</v>
      </c>
      <c r="M18" s="19">
        <v>16</v>
      </c>
      <c r="N18" s="19" t="s">
        <v>82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53</v>
      </c>
      <c r="M19" s="19">
        <v>32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6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63</v>
      </c>
      <c r="M20" s="30">
        <f>M18*M19</f>
        <v>512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64</v>
      </c>
      <c r="M21" s="19">
        <f>M20/8</f>
        <v>64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145</v>
      </c>
      <c r="M22" s="30">
        <f>M21*M17</f>
        <v>256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59</v>
      </c>
      <c r="N24" s="19" t="s">
        <v>154</v>
      </c>
    </row>
    <row r="25" spans="2:14" x14ac:dyDescent="0.2">
      <c r="B25" s="25"/>
      <c r="C25" s="51"/>
      <c r="D25" s="24" t="str">
        <f t="shared" ref="D25:D31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65</v>
      </c>
      <c r="M25" s="29">
        <v>64</v>
      </c>
    </row>
    <row r="26" spans="2:14" x14ac:dyDescent="0.2">
      <c r="B26" s="25"/>
      <c r="C26" s="51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19" t="s">
        <v>66</v>
      </c>
      <c r="M26" s="19">
        <v>16</v>
      </c>
    </row>
    <row r="27" spans="2:14" x14ac:dyDescent="0.2">
      <c r="B27" s="25"/>
      <c r="C27" s="50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167</v>
      </c>
      <c r="L27" s="19" t="s">
        <v>67</v>
      </c>
      <c r="M27" s="19">
        <v>16</v>
      </c>
    </row>
    <row r="28" spans="2:14" x14ac:dyDescent="0.2">
      <c r="B28" s="25"/>
      <c r="C28" s="46"/>
      <c r="D28" s="24" t="str">
        <f>F27</f>
        <v>0x8A31</v>
      </c>
      <c r="E28" s="24" t="s">
        <v>10</v>
      </c>
      <c r="F28" s="24" t="str">
        <f t="shared" ref="F28" si="34">_xlfn.CONCAT("0x",DEC2HEX(I28))</f>
        <v>0x8A32</v>
      </c>
      <c r="G28" s="24">
        <f>HEX2DEC(MID(D28, 3, LEN(D28)-2))</f>
        <v>35377</v>
      </c>
      <c r="H28" s="24">
        <f t="shared" ref="H28" si="35">HEX2DEC(MID(E28, 3, LEN(E28)-2))</f>
        <v>1</v>
      </c>
      <c r="I28" s="24">
        <f t="shared" ref="I28" si="36">G28+H28</f>
        <v>35378</v>
      </c>
      <c r="J28" s="24" t="s">
        <v>215</v>
      </c>
      <c r="L28" s="19" t="s">
        <v>68</v>
      </c>
      <c r="M28" s="19">
        <v>8</v>
      </c>
      <c r="N28" s="19" t="s">
        <v>165</v>
      </c>
    </row>
    <row r="29" spans="2:14" x14ac:dyDescent="0.2">
      <c r="B29" s="25"/>
      <c r="C29" s="28"/>
      <c r="D29" s="28" t="str">
        <f>F28</f>
        <v>0x8A32</v>
      </c>
      <c r="E29" s="28" t="s">
        <v>214</v>
      </c>
      <c r="F29" s="28" t="str">
        <f t="shared" ref="F29" si="37">_xlfn.CONCAT("0x",DEC2HEX(I29))</f>
        <v>0x8B00</v>
      </c>
      <c r="G29" s="28">
        <f>HEX2DEC(MID(D29, 3, LEN(D29)-2))</f>
        <v>35378</v>
      </c>
      <c r="H29" s="28">
        <f t="shared" ref="H29" si="38">HEX2DEC(MID(E29, 3, LEN(E29)-2))</f>
        <v>206</v>
      </c>
      <c r="I29" s="28">
        <f t="shared" ref="I29" si="39">G29+H29</f>
        <v>35584</v>
      </c>
      <c r="J29" s="28" t="s">
        <v>30</v>
      </c>
      <c r="L29" s="30" t="s">
        <v>69</v>
      </c>
      <c r="M29" s="30">
        <f>M26*M27*M28</f>
        <v>2048</v>
      </c>
    </row>
    <row r="30" spans="2:14" x14ac:dyDescent="0.2">
      <c r="B30" s="25"/>
      <c r="C30" s="52" t="s">
        <v>156</v>
      </c>
      <c r="D30" s="24" t="str">
        <f>F29</f>
        <v>0x8B00</v>
      </c>
      <c r="E30" s="24" t="s">
        <v>87</v>
      </c>
      <c r="F30" s="24" t="str">
        <f>_xlfn.CONCAT("0x",DEC2HEX(I30))</f>
        <v>0x8B10</v>
      </c>
      <c r="G30" s="24">
        <f t="shared" ref="G30" si="40">HEX2DEC(MID(D30, 3, LEN(D30)-2))</f>
        <v>35584</v>
      </c>
      <c r="H30" s="24">
        <f t="shared" si="25"/>
        <v>16</v>
      </c>
      <c r="I30" s="24">
        <f>G30+H30</f>
        <v>35600</v>
      </c>
      <c r="J30" s="24" t="s">
        <v>170</v>
      </c>
      <c r="L30" s="19" t="s">
        <v>70</v>
      </c>
      <c r="M30" s="19">
        <f>M29/8</f>
        <v>256</v>
      </c>
    </row>
    <row r="31" spans="2:14" x14ac:dyDescent="0.2">
      <c r="B31" s="25"/>
      <c r="C31" s="51"/>
      <c r="D31" s="24" t="str">
        <f t="shared" si="29"/>
        <v>0x8B10</v>
      </c>
      <c r="E31" s="24" t="s">
        <v>87</v>
      </c>
      <c r="F31" s="24" t="str">
        <f>_xlfn.CONCAT("0x",DEC2HEX(I31))</f>
        <v>0x8B20</v>
      </c>
      <c r="G31" s="24">
        <f t="shared" ref="G31" si="41">HEX2DEC(MID(D31, 3, LEN(D31)-2))</f>
        <v>35600</v>
      </c>
      <c r="H31" s="24">
        <f t="shared" ref="H31" si="42">HEX2DEC(MID(E31, 3, LEN(E31)-2))</f>
        <v>16</v>
      </c>
      <c r="I31" s="24">
        <f>G31+H31</f>
        <v>35616</v>
      </c>
      <c r="J31" s="24" t="s">
        <v>171</v>
      </c>
      <c r="L31" s="30" t="s">
        <v>146</v>
      </c>
      <c r="M31" s="30">
        <f>M25*M30</f>
        <v>16384</v>
      </c>
    </row>
    <row r="32" spans="2:14" x14ac:dyDescent="0.2">
      <c r="B32" s="25"/>
      <c r="C32" s="28"/>
      <c r="D32" s="28" t="str">
        <f>F31</f>
        <v>0x8B20</v>
      </c>
      <c r="E32" s="28" t="s">
        <v>185</v>
      </c>
      <c r="F32" s="28" t="str">
        <f t="shared" ref="F32" si="43">_xlfn.CONCAT("0x",DEC2HEX(I32))</f>
        <v>0x8C00</v>
      </c>
      <c r="G32" s="28">
        <f t="shared" ref="G32:G34" si="44">HEX2DEC(MID(D32, 3, LEN(D32)-2))</f>
        <v>35616</v>
      </c>
      <c r="H32" s="28">
        <f t="shared" ref="H32:H35" si="45">HEX2DEC(MID(E32, 3, LEN(E32)-2))</f>
        <v>224</v>
      </c>
      <c r="I32" s="28">
        <f t="shared" ref="I32" si="46">G32+H32</f>
        <v>35840</v>
      </c>
      <c r="J32" s="28" t="s">
        <v>30</v>
      </c>
    </row>
    <row r="33" spans="2:14" ht="15" customHeight="1" x14ac:dyDescent="0.2">
      <c r="B33" s="25"/>
      <c r="C33" s="48" t="s">
        <v>186</v>
      </c>
      <c r="D33" s="24" t="str">
        <f>F32</f>
        <v>0x8C00</v>
      </c>
      <c r="E33" s="24" t="str">
        <f>_xlfn.CONCAT("0x",DEC2HEX(M74))</f>
        <v>0x10</v>
      </c>
      <c r="F33" s="24" t="str">
        <f>_xlfn.CONCAT("0x",DEC2HEX(I33))</f>
        <v>0x8C10</v>
      </c>
      <c r="G33" s="24">
        <f t="shared" ref="G33" si="47">HEX2DEC(MID(D33, 3, LEN(D33)-2))</f>
        <v>35840</v>
      </c>
      <c r="H33" s="24">
        <f t="shared" si="45"/>
        <v>16</v>
      </c>
      <c r="I33" s="24">
        <f>G33+H33</f>
        <v>35856</v>
      </c>
      <c r="J33" s="24" t="s">
        <v>188</v>
      </c>
      <c r="L33" s="21" t="s">
        <v>60</v>
      </c>
    </row>
    <row r="34" spans="2:14" x14ac:dyDescent="0.2">
      <c r="B34" s="25"/>
      <c r="C34" s="49"/>
      <c r="D34" s="24" t="str">
        <f>F33</f>
        <v>0x8C10</v>
      </c>
      <c r="E34" s="24" t="str">
        <f>_xlfn.CONCAT("0x",DEC2HEX(M81))</f>
        <v>0x300</v>
      </c>
      <c r="F34" s="24" t="str">
        <f>_xlfn.CONCAT("0x",DEC2HEX(I34))</f>
        <v>0x8F10</v>
      </c>
      <c r="G34" s="24">
        <f t="shared" si="44"/>
        <v>35856</v>
      </c>
      <c r="H34" s="24">
        <f t="shared" si="45"/>
        <v>768</v>
      </c>
      <c r="I34" s="24">
        <f>G34+H34</f>
        <v>36624</v>
      </c>
      <c r="J34" s="24" t="s">
        <v>193</v>
      </c>
      <c r="L34" s="29" t="s">
        <v>62</v>
      </c>
      <c r="M34" s="29">
        <v>32</v>
      </c>
    </row>
    <row r="35" spans="2:14" x14ac:dyDescent="0.2">
      <c r="B35" s="25"/>
      <c r="C35" s="28"/>
      <c r="D35" s="28" t="str">
        <f>F34</f>
        <v>0x8F10</v>
      </c>
      <c r="E35" s="28" t="s">
        <v>212</v>
      </c>
      <c r="F35" s="28" t="str">
        <f t="shared" ref="F35" si="48">_xlfn.CONCAT("0x",DEC2HEX(I35))</f>
        <v>0x9000</v>
      </c>
      <c r="G35" s="28">
        <f t="shared" ref="G35" si="49">HEX2DEC(MID(D35, 3, LEN(D35)-2))</f>
        <v>36624</v>
      </c>
      <c r="H35" s="28">
        <f t="shared" si="45"/>
        <v>240</v>
      </c>
      <c r="I35" s="28">
        <f t="shared" ref="I35" si="50">G35+H35</f>
        <v>36864</v>
      </c>
      <c r="J35" s="28" t="s">
        <v>30</v>
      </c>
      <c r="L35" s="31" t="s">
        <v>79</v>
      </c>
      <c r="M35" s="19">
        <v>1</v>
      </c>
    </row>
    <row r="36" spans="2:14" x14ac:dyDescent="0.2">
      <c r="B36" s="25"/>
      <c r="C36" s="32" t="s">
        <v>48</v>
      </c>
      <c r="D36" s="24" t="str">
        <f>F35</f>
        <v>0x9000</v>
      </c>
      <c r="E36" s="24" t="s">
        <v>8</v>
      </c>
      <c r="F36" s="24" t="str">
        <f>_xlfn.CONCAT("0x",DEC2HEX(I36))</f>
        <v>0x9800</v>
      </c>
      <c r="G36" s="24">
        <f>HEX2DEC(MID(D36, 3, LEN(D36)-2))</f>
        <v>36864</v>
      </c>
      <c r="H36" s="24">
        <f t="shared" si="25"/>
        <v>2048</v>
      </c>
      <c r="I36" s="24">
        <f>G36+H36</f>
        <v>38912</v>
      </c>
      <c r="J36" s="24" t="s">
        <v>9</v>
      </c>
      <c r="L36" s="19" t="s">
        <v>163</v>
      </c>
      <c r="M36" s="19">
        <v>1</v>
      </c>
    </row>
    <row r="37" spans="2:14" x14ac:dyDescent="0.2">
      <c r="B37" s="25"/>
      <c r="C37" s="34"/>
      <c r="D37" s="24" t="str">
        <f t="shared" si="1"/>
        <v>0x9800</v>
      </c>
      <c r="E37" s="24" t="s">
        <v>8</v>
      </c>
      <c r="F37" s="24" t="str">
        <f>_xlfn.CONCAT("0x",DEC2HEX(I37))</f>
        <v>0xA000</v>
      </c>
      <c r="G37" s="24">
        <f>HEX2DEC(MID(D37, 3, LEN(D37)-2))</f>
        <v>38912</v>
      </c>
      <c r="H37" s="24">
        <f>HEX2DEC(MID(E37, 3, LEN(E37)-2))</f>
        <v>2048</v>
      </c>
      <c r="I37" s="24">
        <f>G37+H37</f>
        <v>40960</v>
      </c>
      <c r="J37" s="24" t="s">
        <v>46</v>
      </c>
      <c r="L37" s="19" t="s">
        <v>166</v>
      </c>
      <c r="M37" s="19">
        <v>2</v>
      </c>
    </row>
    <row r="38" spans="2:14" x14ac:dyDescent="0.2">
      <c r="B38" s="25"/>
      <c r="C38" s="34"/>
      <c r="D38" s="24" t="str">
        <f t="shared" si="1"/>
        <v>0xA000</v>
      </c>
      <c r="E38" s="24" t="s">
        <v>8</v>
      </c>
      <c r="F38" s="24" t="str">
        <f t="shared" ref="F38" si="51">_xlfn.CONCAT("0x",DEC2HEX(I38))</f>
        <v>0xA800</v>
      </c>
      <c r="G38" s="24">
        <f t="shared" ref="G38" si="52">HEX2DEC(MID(D38, 3, LEN(D38)-2))</f>
        <v>40960</v>
      </c>
      <c r="H38" s="24">
        <f t="shared" ref="H38" si="53">HEX2DEC(MID(E38, 3, LEN(E38)-2))</f>
        <v>2048</v>
      </c>
      <c r="I38" s="24">
        <f t="shared" ref="I38" si="54">G38+H38</f>
        <v>43008</v>
      </c>
      <c r="J38" s="24" t="s">
        <v>45</v>
      </c>
      <c r="L38" s="19" t="s">
        <v>187</v>
      </c>
      <c r="M38" s="19">
        <v>2</v>
      </c>
    </row>
    <row r="39" spans="2:14" x14ac:dyDescent="0.2">
      <c r="B39" s="25"/>
      <c r="C39" s="35"/>
      <c r="D39" s="24" t="str">
        <f t="shared" si="1"/>
        <v>0xA800</v>
      </c>
      <c r="E39" s="24" t="s">
        <v>8</v>
      </c>
      <c r="F39" s="24" t="str">
        <f t="shared" ref="F39" si="55">_xlfn.CONCAT("0x",DEC2HEX(I39))</f>
        <v>0xB000</v>
      </c>
      <c r="G39" s="24">
        <f t="shared" ref="G39" si="56">HEX2DEC(MID(D39, 3, LEN(D39)-2))</f>
        <v>43008</v>
      </c>
      <c r="H39" s="24">
        <f t="shared" ref="H39" si="57">HEX2DEC(MID(E39, 3, LEN(E39)-2))</f>
        <v>2048</v>
      </c>
      <c r="I39" s="24">
        <f t="shared" ref="I39" si="58">G39+H39</f>
        <v>45056</v>
      </c>
      <c r="J39" s="24" t="s">
        <v>47</v>
      </c>
      <c r="L39" s="47" t="s">
        <v>164</v>
      </c>
      <c r="M39" s="47">
        <v>1</v>
      </c>
    </row>
    <row r="40" spans="2:14" x14ac:dyDescent="0.2">
      <c r="B40" s="25"/>
      <c r="C40" s="36" t="s">
        <v>56</v>
      </c>
      <c r="D40" s="24" t="str">
        <f t="shared" si="1"/>
        <v>0xB000</v>
      </c>
      <c r="E40" s="24" t="str">
        <f>_xlfn.CONCAT("0x",DEC2HEX(M46))</f>
        <v>0x80</v>
      </c>
      <c r="F40" s="24" t="str">
        <f t="shared" ref="F40:F41" si="59">_xlfn.CONCAT("0x",DEC2HEX(I40))</f>
        <v>0xB080</v>
      </c>
      <c r="G40" s="24">
        <f t="shared" ref="G40:G41" si="60">HEX2DEC(MID(D40, 3, LEN(D40)-2))</f>
        <v>45056</v>
      </c>
      <c r="H40" s="24">
        <f t="shared" ref="H40:H41" si="61">HEX2DEC(MID(E40, 3, LEN(E40)-2))</f>
        <v>128</v>
      </c>
      <c r="I40" s="24">
        <f t="shared" ref="I40:I41" si="62">G40+H40</f>
        <v>45184</v>
      </c>
      <c r="J40" s="24" t="s">
        <v>57</v>
      </c>
      <c r="L40" s="31" t="s">
        <v>72</v>
      </c>
      <c r="M40" s="19">
        <v>9</v>
      </c>
    </row>
    <row r="41" spans="2:14" x14ac:dyDescent="0.2">
      <c r="B41" s="25"/>
      <c r="C41" s="37"/>
      <c r="D41" s="28" t="str">
        <f t="shared" si="1"/>
        <v>0xB080</v>
      </c>
      <c r="E41" s="28" t="s">
        <v>92</v>
      </c>
      <c r="F41" s="28" t="str">
        <f t="shared" si="59"/>
        <v>0xB400</v>
      </c>
      <c r="G41" s="28">
        <f t="shared" si="60"/>
        <v>45184</v>
      </c>
      <c r="H41" s="28">
        <f t="shared" si="61"/>
        <v>896</v>
      </c>
      <c r="I41" s="28">
        <f t="shared" si="62"/>
        <v>46080</v>
      </c>
      <c r="J41" s="28" t="s">
        <v>30</v>
      </c>
      <c r="L41" s="31" t="s">
        <v>81</v>
      </c>
      <c r="M41" s="19">
        <v>6</v>
      </c>
    </row>
    <row r="42" spans="2:14" x14ac:dyDescent="0.2">
      <c r="B42" s="25"/>
      <c r="C42" s="37"/>
      <c r="D42" s="24" t="str">
        <f t="shared" ref="D42:D43" si="63">F41</f>
        <v>0xB400</v>
      </c>
      <c r="E42" s="24" t="str">
        <f>_xlfn.CONCAT("0x",DEC2HEX(M59))</f>
        <v>0x4</v>
      </c>
      <c r="F42" s="24" t="str">
        <f t="shared" ref="F42:F43" si="64">_xlfn.CONCAT("0x",DEC2HEX(I42))</f>
        <v>0xB404</v>
      </c>
      <c r="G42" s="24">
        <f t="shared" ref="G42:G43" si="65">HEX2DEC(MID(D42, 3, LEN(D42)-2))</f>
        <v>46080</v>
      </c>
      <c r="H42" s="24">
        <f t="shared" ref="H42:H43" si="66">HEX2DEC(MID(E42, 3, LEN(E42)-2))</f>
        <v>4</v>
      </c>
      <c r="I42" s="24">
        <f t="shared" ref="I42:I43" si="67">G42+H42</f>
        <v>46084</v>
      </c>
      <c r="J42" s="24" t="s">
        <v>91</v>
      </c>
      <c r="L42" s="47" t="s">
        <v>164</v>
      </c>
      <c r="M42" s="47">
        <v>1</v>
      </c>
    </row>
    <row r="43" spans="2:14" x14ac:dyDescent="0.2">
      <c r="B43" s="25"/>
      <c r="C43" s="37"/>
      <c r="D43" s="28" t="str">
        <f t="shared" si="63"/>
        <v>0xB404</v>
      </c>
      <c r="E43" s="28" t="s">
        <v>132</v>
      </c>
      <c r="F43" s="28" t="str">
        <f t="shared" si="64"/>
        <v>0xB800</v>
      </c>
      <c r="G43" s="28">
        <f t="shared" si="65"/>
        <v>46084</v>
      </c>
      <c r="H43" s="28">
        <f t="shared" si="66"/>
        <v>1020</v>
      </c>
      <c r="I43" s="28">
        <f t="shared" si="67"/>
        <v>47104</v>
      </c>
      <c r="J43" s="28" t="s">
        <v>30</v>
      </c>
      <c r="L43" s="31" t="s">
        <v>71</v>
      </c>
      <c r="M43" s="19">
        <v>9</v>
      </c>
    </row>
    <row r="44" spans="2:14" x14ac:dyDescent="0.2">
      <c r="B44" s="39"/>
      <c r="C44" s="38"/>
      <c r="D44" s="24" t="str">
        <f>F43</f>
        <v>0xB800</v>
      </c>
      <c r="E44" s="24" t="str">
        <f>_xlfn.CONCAT("0x",DEC2HEX(M53))</f>
        <v>0x800</v>
      </c>
      <c r="F44" s="24" t="str">
        <f>_xlfn.CONCAT("0x",DEC2HEX(I44))</f>
        <v>0xC000</v>
      </c>
      <c r="G44" s="24">
        <f t="shared" ref="G44:H46" si="68">HEX2DEC(MID(D44, 3, LEN(D44)-2))</f>
        <v>47104</v>
      </c>
      <c r="H44" s="24">
        <f t="shared" si="68"/>
        <v>2048</v>
      </c>
      <c r="I44" s="24">
        <f>G44+H44</f>
        <v>49152</v>
      </c>
      <c r="J44" s="24" t="s">
        <v>76</v>
      </c>
      <c r="L44" s="30" t="s">
        <v>4</v>
      </c>
      <c r="M44" s="30">
        <f>SUM(M35:M43)</f>
        <v>32</v>
      </c>
      <c r="N44" s="33"/>
    </row>
    <row r="45" spans="2:14" x14ac:dyDescent="0.2">
      <c r="B45" s="41" t="s">
        <v>144</v>
      </c>
      <c r="C45" s="40" t="s">
        <v>49</v>
      </c>
      <c r="D45" s="24" t="str">
        <f>F44</f>
        <v>0xC000</v>
      </c>
      <c r="E45" s="24" t="s">
        <v>6</v>
      </c>
      <c r="F45" s="24" t="str">
        <f>_xlfn.CONCAT("0x",DEC2HEX(I45))</f>
        <v>0x10000</v>
      </c>
      <c r="G45" s="24">
        <f t="shared" si="68"/>
        <v>49152</v>
      </c>
      <c r="H45" s="24">
        <f t="shared" si="68"/>
        <v>16384</v>
      </c>
      <c r="I45" s="24">
        <f>G45+H45</f>
        <v>65536</v>
      </c>
      <c r="J45" s="24" t="s">
        <v>19</v>
      </c>
      <c r="L45" s="19" t="s">
        <v>3</v>
      </c>
      <c r="M45" s="19">
        <f>M44/8</f>
        <v>4</v>
      </c>
    </row>
    <row r="46" spans="2:14" x14ac:dyDescent="0.2">
      <c r="B46" s="42" t="s">
        <v>143</v>
      </c>
      <c r="C46" s="43" t="s">
        <v>55</v>
      </c>
      <c r="D46" s="24" t="str">
        <f t="shared" si="1"/>
        <v>0x10000</v>
      </c>
      <c r="E46" s="24" t="str">
        <f>_xlfn.CONCAT("0x",DEC2HEX(M22))</f>
        <v>0x100</v>
      </c>
      <c r="F46" s="24" t="str">
        <f>_xlfn.CONCAT("0x",DEC2HEX(I46))</f>
        <v>0x10100</v>
      </c>
      <c r="G46" s="24">
        <f t="shared" si="68"/>
        <v>65536</v>
      </c>
      <c r="H46" s="24">
        <f t="shared" si="68"/>
        <v>256</v>
      </c>
      <c r="I46" s="24">
        <f>G46+H46</f>
        <v>65792</v>
      </c>
      <c r="J46" s="24" t="s">
        <v>54</v>
      </c>
      <c r="L46" s="30" t="s">
        <v>139</v>
      </c>
      <c r="M46" s="30">
        <f>M34*M45</f>
        <v>128</v>
      </c>
    </row>
    <row r="47" spans="2:14" x14ac:dyDescent="0.2">
      <c r="B47" s="42"/>
    </row>
    <row r="48" spans="2:14" ht="15" x14ac:dyDescent="0.25">
      <c r="B48" s="42"/>
      <c r="C48"/>
      <c r="D48"/>
      <c r="E48"/>
      <c r="F48"/>
      <c r="G48"/>
      <c r="H48"/>
      <c r="I48"/>
      <c r="J48"/>
      <c r="L48" s="21" t="s">
        <v>73</v>
      </c>
      <c r="M48" s="19" t="s">
        <v>136</v>
      </c>
    </row>
    <row r="49" spans="2:16" x14ac:dyDescent="0.2">
      <c r="B49" s="42"/>
      <c r="C49" s="36" t="s">
        <v>56</v>
      </c>
      <c r="D49" s="24"/>
      <c r="E49" s="24" t="str">
        <f>_xlfn.CONCAT("0x",DEC2HEX(M31))</f>
        <v>0x4000</v>
      </c>
      <c r="F49" s="24"/>
      <c r="G49" s="24"/>
      <c r="H49" s="24">
        <f>HEX2DEC(MID(E49, 3, LEN(E49)-2))</f>
        <v>16384</v>
      </c>
      <c r="I49" s="24"/>
      <c r="J49" s="24" t="s">
        <v>51</v>
      </c>
      <c r="L49" s="19" t="s">
        <v>80</v>
      </c>
      <c r="M49" s="19">
        <v>2</v>
      </c>
    </row>
    <row r="50" spans="2:16" x14ac:dyDescent="0.2">
      <c r="B50" s="42"/>
      <c r="C50" s="38"/>
      <c r="D50" s="24"/>
      <c r="E50" s="24" t="str">
        <f>_xlfn.CONCAT("0x",DEC2HEX(M65))</f>
        <v>0x800</v>
      </c>
      <c r="F50" s="24"/>
      <c r="G50" s="24"/>
      <c r="H50" s="24">
        <f>HEX2DEC(MID(E50, 3, LEN(E50)-2))</f>
        <v>2048</v>
      </c>
      <c r="I50" s="24" t="s">
        <v>158</v>
      </c>
      <c r="J50" s="24" t="s">
        <v>134</v>
      </c>
      <c r="L50" s="19" t="s">
        <v>74</v>
      </c>
      <c r="M50" s="19">
        <v>512</v>
      </c>
    </row>
    <row r="51" spans="2:16" x14ac:dyDescent="0.2">
      <c r="B51" s="42"/>
      <c r="L51" s="29" t="s">
        <v>75</v>
      </c>
      <c r="M51" s="29">
        <v>16</v>
      </c>
    </row>
    <row r="52" spans="2:16" x14ac:dyDescent="0.2">
      <c r="B52" s="42"/>
      <c r="L52" s="19" t="s">
        <v>148</v>
      </c>
      <c r="M52" s="19">
        <f>M49*M50*M51</f>
        <v>16384</v>
      </c>
    </row>
    <row r="53" spans="2:16" x14ac:dyDescent="0.2">
      <c r="B53" s="42"/>
      <c r="C53" s="43" t="s">
        <v>155</v>
      </c>
      <c r="D53" s="24"/>
      <c r="E53" s="24" t="s">
        <v>157</v>
      </c>
      <c r="F53" s="24"/>
      <c r="G53" s="24"/>
      <c r="H53" s="24">
        <f t="shared" ref="H53" si="69">HEX2DEC(MID(E53, 3, LEN(E53)-2))</f>
        <v>131072</v>
      </c>
      <c r="I53" s="24"/>
      <c r="J53" s="24" t="s">
        <v>155</v>
      </c>
      <c r="L53" s="19" t="s">
        <v>147</v>
      </c>
      <c r="M53" s="19">
        <f>M52/8</f>
        <v>2048</v>
      </c>
    </row>
    <row r="54" spans="2:16" x14ac:dyDescent="0.2">
      <c r="B54" s="42"/>
      <c r="C54" s="43" t="s">
        <v>168</v>
      </c>
      <c r="D54" s="24"/>
      <c r="E54" s="24" t="s">
        <v>169</v>
      </c>
      <c r="F54" s="24"/>
      <c r="G54" s="24"/>
      <c r="H54" s="24">
        <f t="shared" ref="H54" si="70">HEX2DEC(MID(E54, 3, LEN(E54)-2))</f>
        <v>65536</v>
      </c>
      <c r="I54" s="24"/>
      <c r="J54" s="24" t="s">
        <v>168</v>
      </c>
    </row>
    <row r="55" spans="2:16" x14ac:dyDescent="0.2">
      <c r="B55" s="42"/>
      <c r="L55" s="21" t="s">
        <v>93</v>
      </c>
      <c r="M55" s="19" t="s">
        <v>133</v>
      </c>
      <c r="P55" s="19" t="s">
        <v>151</v>
      </c>
    </row>
    <row r="56" spans="2:16" x14ac:dyDescent="0.2">
      <c r="B56" s="42"/>
      <c r="L56" s="19" t="s">
        <v>62</v>
      </c>
      <c r="M56" s="19">
        <v>32</v>
      </c>
      <c r="O56" s="19">
        <f>384*2</f>
        <v>768</v>
      </c>
    </row>
    <row r="57" spans="2:16" x14ac:dyDescent="0.2">
      <c r="B57" s="42"/>
      <c r="L57" s="29" t="s">
        <v>4</v>
      </c>
      <c r="M57" s="29">
        <v>1</v>
      </c>
    </row>
    <row r="58" spans="2:16" x14ac:dyDescent="0.2">
      <c r="B58" s="42"/>
      <c r="L58" s="19" t="s">
        <v>140</v>
      </c>
      <c r="M58" s="19">
        <f>M56*M57</f>
        <v>32</v>
      </c>
    </row>
    <row r="59" spans="2:16" x14ac:dyDescent="0.2">
      <c r="B59" s="42"/>
      <c r="L59" s="19" t="s">
        <v>139</v>
      </c>
      <c r="M59" s="19">
        <f>M58/8</f>
        <v>4</v>
      </c>
    </row>
    <row r="60" spans="2:16" x14ac:dyDescent="0.2">
      <c r="B60" s="42"/>
    </row>
    <row r="61" spans="2:16" x14ac:dyDescent="0.2">
      <c r="B61" s="42"/>
      <c r="L61" s="21" t="s">
        <v>134</v>
      </c>
      <c r="M61" s="19" t="s">
        <v>137</v>
      </c>
    </row>
    <row r="62" spans="2:16" x14ac:dyDescent="0.2">
      <c r="B62" s="42"/>
      <c r="L62" s="19" t="s">
        <v>135</v>
      </c>
      <c r="M62" s="19">
        <v>512</v>
      </c>
      <c r="N62" s="19" t="s">
        <v>150</v>
      </c>
    </row>
    <row r="63" spans="2:16" x14ac:dyDescent="0.2">
      <c r="B63" s="42"/>
      <c r="L63" s="19" t="s">
        <v>149</v>
      </c>
      <c r="M63" s="29">
        <v>32</v>
      </c>
      <c r="N63" s="19" t="s">
        <v>138</v>
      </c>
    </row>
    <row r="64" spans="2:16" x14ac:dyDescent="0.2">
      <c r="B64" s="42"/>
      <c r="L64" s="30" t="s">
        <v>142</v>
      </c>
      <c r="M64" s="19">
        <f>M62*M63</f>
        <v>16384</v>
      </c>
    </row>
    <row r="65" spans="2:14" x14ac:dyDescent="0.2">
      <c r="B65" s="42"/>
      <c r="L65" s="19" t="s">
        <v>141</v>
      </c>
      <c r="M65" s="19">
        <f>M64/8</f>
        <v>2048</v>
      </c>
    </row>
    <row r="66" spans="2:14" x14ac:dyDescent="0.2">
      <c r="B66" s="42"/>
    </row>
    <row r="67" spans="2:14" x14ac:dyDescent="0.2">
      <c r="B67" s="42"/>
      <c r="L67" s="21" t="s">
        <v>209</v>
      </c>
    </row>
    <row r="68" spans="2:14" x14ac:dyDescent="0.2">
      <c r="B68" s="44"/>
      <c r="L68" s="19" t="s">
        <v>189</v>
      </c>
      <c r="M68" s="19">
        <v>8</v>
      </c>
    </row>
    <row r="69" spans="2:14" x14ac:dyDescent="0.2">
      <c r="L69" s="19" t="s">
        <v>190</v>
      </c>
      <c r="M69" s="19">
        <v>8</v>
      </c>
    </row>
    <row r="70" spans="2:14" x14ac:dyDescent="0.2">
      <c r="L70" s="19" t="s">
        <v>191</v>
      </c>
      <c r="M70" s="19">
        <v>8</v>
      </c>
    </row>
    <row r="71" spans="2:14" x14ac:dyDescent="0.2">
      <c r="L71" s="19" t="s">
        <v>192</v>
      </c>
      <c r="M71" s="19">
        <v>8</v>
      </c>
    </row>
    <row r="72" spans="2:14" x14ac:dyDescent="0.2">
      <c r="L72" s="47" t="s">
        <v>164</v>
      </c>
      <c r="M72" s="47">
        <v>96</v>
      </c>
    </row>
    <row r="73" spans="2:14" x14ac:dyDescent="0.2">
      <c r="L73" s="30" t="s">
        <v>195</v>
      </c>
      <c r="M73" s="30">
        <f>SUM(M68:M72)</f>
        <v>128</v>
      </c>
    </row>
    <row r="74" spans="2:14" x14ac:dyDescent="0.2">
      <c r="L74" s="19" t="s">
        <v>194</v>
      </c>
      <c r="M74" s="19">
        <f>M73/8</f>
        <v>16</v>
      </c>
    </row>
    <row r="76" spans="2:14" x14ac:dyDescent="0.2">
      <c r="L76" s="21" t="s">
        <v>193</v>
      </c>
    </row>
    <row r="77" spans="2:14" x14ac:dyDescent="0.2">
      <c r="L77" s="19" t="s">
        <v>196</v>
      </c>
      <c r="M77" s="19">
        <v>32</v>
      </c>
      <c r="N77" s="19" t="s">
        <v>210</v>
      </c>
    </row>
    <row r="78" spans="2:14" x14ac:dyDescent="0.2">
      <c r="L78" s="19" t="s">
        <v>197</v>
      </c>
      <c r="M78" s="19">
        <v>24</v>
      </c>
      <c r="N78" s="19" t="s">
        <v>211</v>
      </c>
    </row>
    <row r="79" spans="2:14" x14ac:dyDescent="0.2">
      <c r="L79" s="19" t="s">
        <v>200</v>
      </c>
      <c r="M79" s="19">
        <v>8</v>
      </c>
    </row>
    <row r="80" spans="2:14" x14ac:dyDescent="0.2">
      <c r="L80" s="30" t="s">
        <v>198</v>
      </c>
      <c r="M80" s="30">
        <f>M77*M78*M79</f>
        <v>6144</v>
      </c>
    </row>
    <row r="81" spans="12:14" x14ac:dyDescent="0.2">
      <c r="L81" s="33" t="s">
        <v>199</v>
      </c>
      <c r="M81" s="33">
        <f>M80/8</f>
        <v>768</v>
      </c>
    </row>
    <row r="82" spans="12:14" x14ac:dyDescent="0.2">
      <c r="L82" s="33"/>
      <c r="M82" s="33"/>
    </row>
    <row r="83" spans="12:14" x14ac:dyDescent="0.2">
      <c r="L83" s="21" t="s">
        <v>201</v>
      </c>
    </row>
    <row r="84" spans="12:14" x14ac:dyDescent="0.2">
      <c r="L84" s="29" t="s">
        <v>202</v>
      </c>
      <c r="M84" s="29">
        <v>64</v>
      </c>
    </row>
    <row r="85" spans="12:14" x14ac:dyDescent="0.2">
      <c r="L85" s="19" t="s">
        <v>203</v>
      </c>
      <c r="M85" s="19">
        <v>16</v>
      </c>
    </row>
    <row r="86" spans="12:14" x14ac:dyDescent="0.2">
      <c r="L86" s="19" t="s">
        <v>204</v>
      </c>
      <c r="M86" s="19">
        <v>16</v>
      </c>
    </row>
    <row r="87" spans="12:14" x14ac:dyDescent="0.2">
      <c r="L87" s="19" t="s">
        <v>205</v>
      </c>
      <c r="M87" s="19">
        <v>16</v>
      </c>
      <c r="N87" s="19" t="s">
        <v>82</v>
      </c>
    </row>
    <row r="88" spans="12:14" x14ac:dyDescent="0.2">
      <c r="L88" s="30" t="s">
        <v>206</v>
      </c>
      <c r="M88" s="30">
        <f>M85*M86*M87</f>
        <v>4096</v>
      </c>
    </row>
    <row r="89" spans="12:14" x14ac:dyDescent="0.2">
      <c r="L89" s="19" t="s">
        <v>207</v>
      </c>
      <c r="M89" s="19">
        <f>M88/8</f>
        <v>512</v>
      </c>
    </row>
    <row r="90" spans="12:14" x14ac:dyDescent="0.2">
      <c r="L90" s="30" t="s">
        <v>208</v>
      </c>
      <c r="M90" s="30">
        <f>M84*M89</f>
        <v>32768</v>
      </c>
    </row>
  </sheetData>
  <mergeCells count="2">
    <mergeCell ref="C25:C26"/>
    <mergeCell ref="C30:C3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abSelected="1" workbookViewId="0">
      <selection activeCell="L4" sqref="L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159</v>
      </c>
    </row>
    <row r="22" spans="1:9" x14ac:dyDescent="0.25">
      <c r="I22" t="s">
        <v>160</v>
      </c>
    </row>
    <row r="23" spans="1:9" x14ac:dyDescent="0.25">
      <c r="I23" s="45" t="s">
        <v>161</v>
      </c>
    </row>
    <row r="24" spans="1:9" x14ac:dyDescent="0.25">
      <c r="I24" t="s">
        <v>162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172</v>
      </c>
      <c r="B1" t="s">
        <v>173</v>
      </c>
      <c r="C1" t="s">
        <v>174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175</v>
      </c>
      <c r="E1" t="s">
        <v>176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213</v>
      </c>
      <c r="L2" t="s">
        <v>213</v>
      </c>
    </row>
    <row r="3" spans="1:14" x14ac:dyDescent="0.25">
      <c r="M3" t="s">
        <v>213</v>
      </c>
      <c r="N3" t="s">
        <v>213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2022-01-17T20:34:54Z</dcterms:modified>
</cp:coreProperties>
</file>