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BST_advanced\ShuttleSet_merged\"/>
    </mc:Choice>
  </mc:AlternateContent>
  <xr:revisionPtr revIDLastSave="0" documentId="13_ncr:1_{E71D5575-E728-4EF1-A9F6-F492D71F6EE1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Top Player" sheetId="1" r:id="rId1"/>
    <sheet name="Bottom Play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J56" i="1"/>
  <c r="G56" i="1"/>
  <c r="E56" i="1"/>
  <c r="M55" i="1"/>
  <c r="J55" i="1"/>
  <c r="G55" i="1"/>
  <c r="E55" i="1"/>
  <c r="M54" i="1"/>
  <c r="J54" i="1"/>
  <c r="G54" i="1"/>
  <c r="E54" i="1"/>
  <c r="M53" i="1"/>
  <c r="J53" i="1"/>
  <c r="G53" i="1"/>
  <c r="E53" i="1"/>
  <c r="M56" i="2"/>
  <c r="M55" i="2"/>
  <c r="M54" i="2"/>
  <c r="M53" i="2"/>
  <c r="J54" i="2"/>
  <c r="J55" i="2"/>
  <c r="J56" i="2"/>
  <c r="J53" i="2"/>
  <c r="G56" i="2"/>
  <c r="G55" i="2"/>
  <c r="G54" i="2"/>
  <c r="G53" i="2"/>
  <c r="E54" i="2"/>
  <c r="E55" i="2"/>
  <c r="E56" i="2"/>
  <c r="E53" i="2"/>
  <c r="C47" i="2"/>
  <c r="D47" i="2"/>
  <c r="E47" i="2"/>
  <c r="F47" i="2"/>
  <c r="G47" i="2"/>
  <c r="H47" i="2"/>
  <c r="J47" i="2"/>
  <c r="K47" i="2"/>
  <c r="L47" i="2"/>
  <c r="M47" i="2"/>
  <c r="N47" i="2"/>
  <c r="P47" i="2"/>
  <c r="Q47" i="2"/>
  <c r="R47" i="2"/>
  <c r="S47" i="2"/>
  <c r="T47" i="2"/>
  <c r="U47" i="2"/>
  <c r="D48" i="2"/>
  <c r="E48" i="2"/>
  <c r="F48" i="2"/>
  <c r="G48" i="2"/>
  <c r="H48" i="2"/>
  <c r="J48" i="2"/>
  <c r="K48" i="2"/>
  <c r="L48" i="2"/>
  <c r="M48" i="2"/>
  <c r="N48" i="2"/>
  <c r="P48" i="2"/>
  <c r="Q48" i="2"/>
  <c r="R48" i="2"/>
  <c r="S48" i="2"/>
  <c r="T48" i="2"/>
  <c r="U48" i="2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8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C47" i="1"/>
  <c r="V4" i="2"/>
  <c r="V6" i="2"/>
  <c r="V7" i="2"/>
  <c r="V8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3" i="1"/>
  <c r="U48" i="1"/>
  <c r="U49" i="1"/>
  <c r="U50" i="1"/>
  <c r="U49" i="2"/>
  <c r="U50" i="2"/>
  <c r="D50" i="1"/>
  <c r="E50" i="1"/>
  <c r="F50" i="1"/>
  <c r="G50" i="1"/>
  <c r="H50" i="1"/>
  <c r="I50" i="1"/>
  <c r="J50" i="1"/>
  <c r="L50" i="1"/>
  <c r="M50" i="1"/>
  <c r="N50" i="1"/>
  <c r="O50" i="1"/>
  <c r="P50" i="1"/>
  <c r="Q50" i="1"/>
  <c r="R50" i="1"/>
  <c r="S50" i="1"/>
  <c r="T50" i="1"/>
  <c r="C50" i="1"/>
  <c r="D49" i="1"/>
  <c r="E49" i="1"/>
  <c r="F49" i="1"/>
  <c r="G49" i="1"/>
  <c r="H49" i="1"/>
  <c r="I49" i="1"/>
  <c r="J49" i="1"/>
  <c r="L49" i="1"/>
  <c r="M49" i="1"/>
  <c r="N49" i="1"/>
  <c r="O49" i="1"/>
  <c r="P49" i="1"/>
  <c r="Q49" i="1"/>
  <c r="R49" i="1"/>
  <c r="S49" i="1"/>
  <c r="T49" i="1"/>
  <c r="C49" i="1"/>
  <c r="V49" i="1" l="1"/>
  <c r="V50" i="1"/>
  <c r="V48" i="1"/>
  <c r="V47" i="1"/>
  <c r="D50" i="2"/>
  <c r="E50" i="2"/>
  <c r="F50" i="2"/>
  <c r="G50" i="2"/>
  <c r="H50" i="2"/>
  <c r="I50" i="2"/>
  <c r="J50" i="2"/>
  <c r="L50" i="2"/>
  <c r="M50" i="2"/>
  <c r="N50" i="2"/>
  <c r="O50" i="2"/>
  <c r="P50" i="2"/>
  <c r="Q50" i="2"/>
  <c r="R50" i="2"/>
  <c r="S50" i="2"/>
  <c r="T50" i="2"/>
  <c r="C50" i="2"/>
  <c r="D49" i="2"/>
  <c r="E49" i="2"/>
  <c r="F49" i="2"/>
  <c r="G49" i="2"/>
  <c r="H49" i="2"/>
  <c r="I49" i="2"/>
  <c r="J49" i="2"/>
  <c r="L49" i="2"/>
  <c r="M49" i="2"/>
  <c r="N49" i="2"/>
  <c r="O49" i="2"/>
  <c r="P49" i="2"/>
  <c r="Q49" i="2"/>
  <c r="R49" i="2"/>
  <c r="S49" i="2"/>
  <c r="T49" i="2"/>
  <c r="C49" i="2"/>
  <c r="V49" i="2" l="1"/>
  <c r="V50" i="2"/>
  <c r="I5" i="2"/>
  <c r="C5" i="2"/>
  <c r="O3" i="2"/>
  <c r="O9" i="2"/>
  <c r="V9" i="2" s="1"/>
  <c r="V3" i="2" l="1"/>
  <c r="O47" i="2"/>
  <c r="O48" i="2"/>
  <c r="C48" i="2"/>
  <c r="V5" i="2"/>
  <c r="I47" i="2"/>
  <c r="I48" i="2"/>
  <c r="V47" i="2" l="1"/>
  <c r="V48" i="2"/>
</calcChain>
</file>

<file path=xl/sharedStrings.xml><?xml version="1.0" encoding="utf-8"?>
<sst xmlns="http://schemas.openxmlformats.org/spreadsheetml/2006/main" count="160" uniqueCount="73">
  <si>
    <t>Kento_MOMOTA_CHOU_Tien_Chen_Fuzhou_Open_2019_Finals</t>
    <phoneticPr fontId="1" type="noConversion"/>
  </si>
  <si>
    <t>CHEN_Long_CHOU_Tien_Chen_World_Tour_Finals_Group_Stage</t>
    <phoneticPr fontId="1" type="noConversion"/>
  </si>
  <si>
    <t>CHEN_Long_CHOU_Tien_Chen_Denmark_Open_2019_QuarterFinal</t>
    <phoneticPr fontId="1" type="noConversion"/>
  </si>
  <si>
    <t>Kento_MOMOTA_CHOU_Tien_Chen_KOREA_OPEN_2019_Final</t>
    <phoneticPr fontId="1" type="noConversion"/>
  </si>
  <si>
    <t>Kento_MOMOTA_CHOU_Tien_Chen_Fuzhou_Open_2018_Finals</t>
    <phoneticPr fontId="1" type="noConversion"/>
  </si>
  <si>
    <t>Kento_MOMOTA_CHOU_Tien_Chen_Denmark_Open_2018_Finals</t>
    <phoneticPr fontId="1" type="noConversion"/>
  </si>
  <si>
    <t>Kento_MOMOTA_CHOU_Tien_Chen_Malaysia_Open_2018_QuarterFinals</t>
    <phoneticPr fontId="1" type="noConversion"/>
  </si>
  <si>
    <t>CHOU_Tien_Chen_Anders_ANTONSEN_Fuzhou_Open_2019_Semi-finals</t>
    <phoneticPr fontId="1" type="noConversion"/>
  </si>
  <si>
    <t>CHOU_Tien_Chen_Jonatan_CHRISTIE_Sudirman_Cup_2019_Quarter-finals</t>
    <phoneticPr fontId="1" type="noConversion"/>
  </si>
  <si>
    <t>CHOU_Tien_Chen_NG_Ka_Long_Angus_Sudirman_Cup_2019_Group_Stage</t>
    <phoneticPr fontId="1" type="noConversion"/>
  </si>
  <si>
    <t>CHOU_Tien_Chen_Jonatan_CHRISTIE_Indonesia_Open_2019_Quarter-finals</t>
    <phoneticPr fontId="1" type="noConversion"/>
  </si>
  <si>
    <t>NG_Ka_Long_Angus_SHI_Yu_Qi_Thailand_Masters_2020_SemiFinals</t>
    <phoneticPr fontId="1" type="noConversion"/>
  </si>
  <si>
    <t>Kento_MOMOTA_Viktor_AXELSEN_Malaysia_Masters_2020_Finals</t>
    <phoneticPr fontId="1" type="noConversion"/>
  </si>
  <si>
    <t>Anders_ANTONSEN_Jonatan_CHRISTIE Indonesia_Masters_2020_QuarterFinals</t>
    <phoneticPr fontId="1" type="noConversion"/>
  </si>
  <si>
    <t>Anthony_Sinisuka_GINTING_Anders_ANTONSEN_Indonesia_Masters_2020_Final</t>
    <phoneticPr fontId="1" type="noConversion"/>
  </si>
  <si>
    <t>Anthony_Sinisuka_GINTING_Viktor_AXELSEN _Indonesia_Masters_2020_SemiFinals</t>
    <phoneticPr fontId="1" type="noConversion"/>
  </si>
  <si>
    <t>NG_Ka_Long_Angus_Jonatan_CHRISTIE_Malaysia_Masters_2020_QuarterFinals</t>
    <phoneticPr fontId="1" type="noConversion"/>
  </si>
  <si>
    <t>Viktor_AXELSEN _SHI_Yu_Qi_All_England_Open_2020_QuarterFinals</t>
    <phoneticPr fontId="1" type="noConversion"/>
  </si>
  <si>
    <t>Viktor_AXELSEN_CHEN_Long_Malaysia_Masters_2020_QuarterFinals</t>
  </si>
  <si>
    <t>Viktor_AXELSEN_NG_Ka_Long_Angus_Malaysia_Masters_2020_SemiFinals</t>
    <phoneticPr fontId="1" type="noConversion"/>
  </si>
  <si>
    <t>An_Se_Young_Ratchanok_Intanon_YONEX_Thailand_Open_2021_QuarterFinals</t>
    <phoneticPr fontId="1" type="noConversion"/>
  </si>
  <si>
    <t>Mia_Blichfeldt_Busanan_Ongbamrungphan_YONEX_Thailand_Open_2021_QuarterFinals</t>
    <phoneticPr fontId="1" type="noConversion"/>
  </si>
  <si>
    <t>Ng_Ka_Long_Angus_Lee_Cheuk_Yiu_YONEX_Thailand_Open_2021_QuarterFinals</t>
    <phoneticPr fontId="1" type="noConversion"/>
  </si>
  <si>
    <t>Anthony_Sinisuka_Ginting_Rasmus_Gemke_YONEX_Thailand_Open_2021_QuarterFinals</t>
  </si>
  <si>
    <t>Carolina_Marin_Supanida_Katethong_YONEX_Thailand_Open_2021_QuarterFinals</t>
    <phoneticPr fontId="1" type="noConversion"/>
  </si>
  <si>
    <t>Viktor_Axelsen_Jonatan_Christie_YONEX_Thailand_Open_2021_QuarterFinals</t>
    <phoneticPr fontId="1" type="noConversion"/>
  </si>
  <si>
    <t>Viktor_Axelsen_Anthony_Sinisuka_Ginting_YONEX_Thailand_Open_2021_SemiFinals</t>
    <phoneticPr fontId="1" type="noConversion"/>
  </si>
  <si>
    <t>Viktor_Axelsen_Ng_Ka_Long_Angus_YONEX_Thailand_Open_2021_Finals</t>
    <phoneticPr fontId="1" type="noConversion"/>
  </si>
  <si>
    <t>An_Se_Young_Pornpawee_Chochuwong_TOYOTA_THAILAND_OPEN_2021_QuarterFinals</t>
    <phoneticPr fontId="1" type="noConversion"/>
  </si>
  <si>
    <t>Anders_Antonsen_Sameer_Verma_TOYOTA_THAILAND_OPEN_2021_QuarterFinals</t>
    <phoneticPr fontId="1" type="noConversion"/>
  </si>
  <si>
    <t>Carolina_Marin_Neslihan_Yigit_TOYOTA_THAILAND_OPEN_2021_QuarterFinals</t>
    <phoneticPr fontId="1" type="noConversion"/>
  </si>
  <si>
    <t>Hans-Kristian_Solberg_Vittinghus_Lee_Cheuk_Yu_TOYOTA_THAILAND_OPEN_2021_QuarterFinals</t>
    <phoneticPr fontId="1" type="noConversion"/>
  </si>
  <si>
    <t>Viktor_Axelsen_Liew_Daren_TOYOTA_THAILAND_OPEN_2021_QuarterFinals</t>
    <phoneticPr fontId="1" type="noConversion"/>
  </si>
  <si>
    <t>Ratchanok_Intanon_Pusarla_V._Sindhu_TOYOTA_THAILAND_OPEN_2021_QuarterFinals</t>
    <phoneticPr fontId="1" type="noConversion"/>
  </si>
  <si>
    <t>Carolina_Marin_An_Se_Young_TOYOTA_THAILAND_OPEN_2021_SemiFinals</t>
    <phoneticPr fontId="1" type="noConversion"/>
  </si>
  <si>
    <t>Hans-Kristian_Solberg_Vittinghus_Anders_Antonsen_TOYOTA_THAILAND_OPEN_2021_SemiFinals</t>
    <phoneticPr fontId="1" type="noConversion"/>
  </si>
  <si>
    <t>Viktor_Axelsen_Hans-Kristian_Solberg_VIittinghus_TOYOTA_THAILAND_OPEN_2021_Finals</t>
    <phoneticPr fontId="1" type="noConversion"/>
  </si>
  <si>
    <t>Carolina_Marin_An_Se_Young_HSBC_BWF_WORLD_TOUR_FINALS_2020_QuarterFinals</t>
    <phoneticPr fontId="1" type="noConversion"/>
  </si>
  <si>
    <t>Anthony_Sinisuka_Ginting_Lee_Zii_Jia_HSBC_BWF_WORLD_TOUR_FINALS_2020_QuarterFinals</t>
    <phoneticPr fontId="1" type="noConversion"/>
  </si>
  <si>
    <t>Evgeniya_Kosetskaya_Michelle_Li_HSBC_BWF_WORLD_TOUR_FINALS_2020_QuarterFinals</t>
    <phoneticPr fontId="1" type="noConversion"/>
  </si>
  <si>
    <t>Ng_Ka_Long_Angus_Kidambi_Srikanth_HSBC_BWF_WORLD_TOUR_FINALS_2020_QuarterFinals</t>
    <phoneticPr fontId="1" type="noConversion"/>
  </si>
  <si>
    <t>Pusarla_V._Sindhu_Pornpawee_Chochuwong_HSBC_BWF_WORLD_TOUR_FINALS_2020_QuarterFinals</t>
    <phoneticPr fontId="1" type="noConversion"/>
  </si>
  <si>
    <t>Carolina_Marin_Pornpawee_Chochuwong_HSBC_BWF_WORLD_TOUR_FINALS_2020_SemiFinals</t>
    <phoneticPr fontId="1" type="noConversion"/>
  </si>
  <si>
    <t>Anders_Antonsen_Viktor_Axelsen_HSBC_BWF_WORLD_TOUR_FINALS_2020_Finals</t>
    <phoneticPr fontId="1" type="noConversion"/>
  </si>
  <si>
    <t>Video ID</t>
    <phoneticPr fontId="1" type="noConversion"/>
  </si>
  <si>
    <t>Video Name</t>
    <phoneticPr fontId="1" type="noConversion"/>
  </si>
  <si>
    <t>Total</t>
    <phoneticPr fontId="1" type="noConversion"/>
  </si>
  <si>
    <t>放小球</t>
    <phoneticPr fontId="1" type="noConversion"/>
  </si>
  <si>
    <t>擋小球</t>
    <phoneticPr fontId="1" type="noConversion"/>
  </si>
  <si>
    <t>殺球</t>
  </si>
  <si>
    <t>點扣</t>
    <phoneticPr fontId="1" type="noConversion"/>
  </si>
  <si>
    <t>挑球</t>
    <phoneticPr fontId="1" type="noConversion"/>
  </si>
  <si>
    <t>防守回挑</t>
    <phoneticPr fontId="1" type="noConversion"/>
  </si>
  <si>
    <t>長球</t>
    <phoneticPr fontId="1" type="noConversion"/>
  </si>
  <si>
    <t>平球</t>
    <phoneticPr fontId="1" type="noConversion"/>
  </si>
  <si>
    <t>小平球</t>
    <phoneticPr fontId="1" type="noConversion"/>
  </si>
  <si>
    <t>後場抽平球</t>
  </si>
  <si>
    <t>切球</t>
    <phoneticPr fontId="1" type="noConversion"/>
  </si>
  <si>
    <t>過渡切球</t>
    <phoneticPr fontId="1" type="noConversion"/>
  </si>
  <si>
    <t>推球</t>
    <phoneticPr fontId="1" type="noConversion"/>
  </si>
  <si>
    <t>撲球</t>
    <phoneticPr fontId="1" type="noConversion"/>
  </si>
  <si>
    <t>防守回抽</t>
    <phoneticPr fontId="1" type="noConversion"/>
  </si>
  <si>
    <t>勾球</t>
    <phoneticPr fontId="1" type="noConversion"/>
  </si>
  <si>
    <t>發短球</t>
    <phoneticPr fontId="1" type="noConversion"/>
  </si>
  <si>
    <t>發長球</t>
    <phoneticPr fontId="1" type="noConversion"/>
  </si>
  <si>
    <t>Train Total</t>
    <phoneticPr fontId="1" type="noConversion"/>
  </si>
  <si>
    <t>Validation Total</t>
    <phoneticPr fontId="1" type="noConversion"/>
  </si>
  <si>
    <t>Test Total</t>
    <phoneticPr fontId="1" type="noConversion"/>
  </si>
  <si>
    <t>Available Total</t>
    <phoneticPr fontId="1" type="noConversion"/>
  </si>
  <si>
    <t>未知球種</t>
    <phoneticPr fontId="1" type="noConversion"/>
  </si>
  <si>
    <t>Anthony_Sinisuka_Ginting_Rasmus_Gemke_YONEX_Thailand_Open_2021_QuarterFinals</t>
    <phoneticPr fontId="1" type="noConversion"/>
  </si>
  <si>
    <t>殺球</t>
    <phoneticPr fontId="1" type="noConversion"/>
  </si>
  <si>
    <t>新總數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</si>
</sst>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0070C0"/>
      <name val="新細明體"/>
      <family val="2"/>
      <scheme val="minor"/>
    </font>
    <font>
      <sz val="11"/>
      <color rgb="FF0070C0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color theme="5"/>
      <name val="新細明體"/>
      <family val="2"/>
      <scheme val="minor"/>
    </font>
    <font>
      <sz val="11"/>
      <color theme="5"/>
      <name val="新細明體"/>
      <family val="1"/>
      <charset val="136"/>
      <scheme val="minor"/>
    </font>
    <font>
      <sz val="11"/>
      <color rgb="FF00B050"/>
      <name val="新細明體"/>
      <family val="1"/>
      <charset val="136"/>
      <scheme val="minor"/>
    </font>
    <font>
      <b/>
      <i/>
      <sz val="1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sz val="11"/>
      <color rgb="FF00B050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0" fontId="2" fillId="0" borderId="0" xfId="0" applyFont="1" applyAlignment="1">
      <alignment horizontal="center"/>
    </xf>
    <xf numFmtId="0" fontId="3" fillId="0" borderId="3" xfId="0" applyFont="1" applyBorder="1"/>
    <xf numFmtId="0" fontId="0" fillId="3" borderId="0" xfId="0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3" xfId="0" applyFont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3" xfId="0" applyFont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2" borderId="3" xfId="0" applyFill="1" applyBorder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12" fillId="0" borderId="0" xfId="0" applyFont="1" applyAlignment="1">
      <alignment horizontal="right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2" xfId="0" applyFill="1" applyBorder="1"/>
    <xf numFmtId="0" fontId="4" fillId="0" borderId="0" xfId="0" applyFont="1" applyFill="1"/>
    <xf numFmtId="0" fontId="9" fillId="0" borderId="0" xfId="0" applyFont="1" applyFill="1"/>
    <xf numFmtId="0" fontId="3" fillId="0" borderId="0" xfId="0" applyFont="1" applyFill="1"/>
    <xf numFmtId="0" fontId="0" fillId="0" borderId="0" xfId="0" applyBorder="1"/>
    <xf numFmtId="0" fontId="6" fillId="0" borderId="0" xfId="0" applyFont="1" applyBorder="1"/>
    <xf numFmtId="0" fontId="0" fillId="2" borderId="0" xfId="0" applyFill="1" applyBorder="1"/>
    <xf numFmtId="0" fontId="4" fillId="0" borderId="0" xfId="0" applyFont="1" applyBorder="1"/>
    <xf numFmtId="0" fontId="9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 vertical="center" wrapText="1"/>
    </xf>
    <xf numFmtId="0" fontId="10" fillId="0" borderId="0" xfId="0" applyFont="1" applyBorder="1"/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2" fillId="0" borderId="0" xfId="0" applyFont="1" applyBorder="1"/>
    <xf numFmtId="0" fontId="2" fillId="0" borderId="0" xfId="0" applyFont="1" applyBorder="1"/>
    <xf numFmtId="0" fontId="0" fillId="6" borderId="0" xfId="0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workbookViewId="0">
      <pane ySplit="2" topLeftCell="A33" activePane="bottomLeft" state="frozen"/>
      <selection pane="bottomLeft" activeCell="L56" sqref="L56"/>
    </sheetView>
  </sheetViews>
  <sheetFormatPr defaultRowHeight="14.5" x14ac:dyDescent="0.3"/>
  <cols>
    <col min="1" max="1" width="10.69921875" style="1" customWidth="1"/>
    <col min="2" max="2" width="95.69921875" customWidth="1"/>
    <col min="3" max="10" width="12.69921875" customWidth="1"/>
    <col min="11" max="11" width="12.69921875" style="38" customWidth="1"/>
    <col min="12" max="21" width="12.69921875" customWidth="1"/>
    <col min="22" max="22" width="12.69921875" style="7" customWidth="1"/>
  </cols>
  <sheetData>
    <row r="1" spans="1:22" s="49" customFormat="1" x14ac:dyDescent="0.3">
      <c r="A1" s="52" t="s">
        <v>44</v>
      </c>
      <c r="B1" s="52" t="s">
        <v>45</v>
      </c>
      <c r="C1" s="49" t="s">
        <v>47</v>
      </c>
      <c r="D1" s="49" t="s">
        <v>48</v>
      </c>
      <c r="E1" s="57" t="s">
        <v>49</v>
      </c>
      <c r="F1" s="54" t="s">
        <v>50</v>
      </c>
      <c r="G1" s="57" t="s">
        <v>51</v>
      </c>
      <c r="H1" s="54" t="s">
        <v>52</v>
      </c>
      <c r="I1" s="49" t="s">
        <v>53</v>
      </c>
      <c r="J1" s="57" t="s">
        <v>54</v>
      </c>
      <c r="K1" s="54" t="s">
        <v>55</v>
      </c>
      <c r="L1" s="54" t="s">
        <v>56</v>
      </c>
      <c r="M1" s="57" t="s">
        <v>57</v>
      </c>
      <c r="N1" s="54" t="s">
        <v>58</v>
      </c>
      <c r="O1" s="49" t="s">
        <v>59</v>
      </c>
      <c r="P1" s="49" t="s">
        <v>60</v>
      </c>
      <c r="Q1" s="54" t="s">
        <v>61</v>
      </c>
      <c r="R1" s="49" t="s">
        <v>62</v>
      </c>
      <c r="S1" s="49" t="s">
        <v>63</v>
      </c>
      <c r="T1" s="49" t="s">
        <v>64</v>
      </c>
      <c r="U1" s="49" t="s">
        <v>69</v>
      </c>
      <c r="V1" s="51" t="s">
        <v>46</v>
      </c>
    </row>
    <row r="2" spans="1:22" s="5" customFormat="1" x14ac:dyDescent="0.3">
      <c r="A2" s="53"/>
      <c r="B2" s="53"/>
      <c r="F2" s="5" t="s">
        <v>71</v>
      </c>
      <c r="H2" s="5" t="s">
        <v>51</v>
      </c>
      <c r="K2" s="37" t="s">
        <v>54</v>
      </c>
      <c r="L2" s="5" t="s">
        <v>54</v>
      </c>
      <c r="N2" s="5" t="s">
        <v>57</v>
      </c>
      <c r="Q2" s="5" t="s">
        <v>54</v>
      </c>
      <c r="V2" s="6"/>
    </row>
    <row r="3" spans="1:22" x14ac:dyDescent="0.3">
      <c r="A3" s="35">
        <v>1</v>
      </c>
      <c r="B3" s="11" t="s">
        <v>0</v>
      </c>
      <c r="C3" s="28">
        <v>75</v>
      </c>
      <c r="D3" s="28">
        <v>138</v>
      </c>
      <c r="E3" s="28">
        <v>54</v>
      </c>
      <c r="F3" s="28">
        <v>50</v>
      </c>
      <c r="G3">
        <v>93</v>
      </c>
      <c r="H3">
        <v>6</v>
      </c>
      <c r="I3">
        <v>111</v>
      </c>
      <c r="J3">
        <v>30</v>
      </c>
      <c r="K3" s="38">
        <v>0</v>
      </c>
      <c r="L3">
        <v>3</v>
      </c>
      <c r="M3">
        <v>38</v>
      </c>
      <c r="N3">
        <v>24</v>
      </c>
      <c r="O3">
        <v>104</v>
      </c>
      <c r="P3">
        <v>12</v>
      </c>
      <c r="Q3">
        <v>7</v>
      </c>
      <c r="R3">
        <v>26</v>
      </c>
      <c r="S3">
        <v>38</v>
      </c>
      <c r="T3">
        <v>15</v>
      </c>
      <c r="U3">
        <v>0</v>
      </c>
      <c r="V3" s="7">
        <f>SUM(C3:U3)</f>
        <v>824</v>
      </c>
    </row>
    <row r="4" spans="1:22" x14ac:dyDescent="0.3">
      <c r="A4" s="35">
        <v>2</v>
      </c>
      <c r="B4" s="11" t="s">
        <v>1</v>
      </c>
      <c r="C4" s="28">
        <v>73</v>
      </c>
      <c r="D4">
        <v>51</v>
      </c>
      <c r="E4" s="28">
        <v>23</v>
      </c>
      <c r="F4" s="28">
        <v>16</v>
      </c>
      <c r="G4">
        <v>36</v>
      </c>
      <c r="H4">
        <v>4</v>
      </c>
      <c r="I4">
        <v>36</v>
      </c>
      <c r="J4">
        <v>12</v>
      </c>
      <c r="K4" s="38">
        <v>1</v>
      </c>
      <c r="L4">
        <v>1</v>
      </c>
      <c r="M4">
        <v>12</v>
      </c>
      <c r="N4">
        <v>30</v>
      </c>
      <c r="O4">
        <v>55</v>
      </c>
      <c r="P4">
        <v>11</v>
      </c>
      <c r="Q4">
        <v>2</v>
      </c>
      <c r="R4">
        <v>24</v>
      </c>
      <c r="S4">
        <v>35</v>
      </c>
      <c r="T4">
        <v>0</v>
      </c>
      <c r="U4">
        <v>7</v>
      </c>
      <c r="V4" s="7">
        <f t="shared" ref="V4:V46" si="0">SUM(C4:U4)</f>
        <v>429</v>
      </c>
    </row>
    <row r="5" spans="1:22" x14ac:dyDescent="0.3">
      <c r="A5" s="35">
        <v>3</v>
      </c>
      <c r="B5" s="11" t="s">
        <v>3</v>
      </c>
      <c r="C5">
        <v>94</v>
      </c>
      <c r="D5">
        <v>45</v>
      </c>
      <c r="E5">
        <v>37</v>
      </c>
      <c r="F5">
        <v>18</v>
      </c>
      <c r="G5">
        <v>40</v>
      </c>
      <c r="H5">
        <v>3</v>
      </c>
      <c r="I5">
        <v>35</v>
      </c>
      <c r="J5">
        <v>8</v>
      </c>
      <c r="K5" s="38">
        <v>3</v>
      </c>
      <c r="L5">
        <v>8</v>
      </c>
      <c r="M5">
        <v>9</v>
      </c>
      <c r="N5">
        <v>29</v>
      </c>
      <c r="O5">
        <v>70</v>
      </c>
      <c r="P5">
        <v>10</v>
      </c>
      <c r="Q5">
        <v>3</v>
      </c>
      <c r="R5">
        <v>19</v>
      </c>
      <c r="S5">
        <v>30</v>
      </c>
      <c r="T5">
        <v>3</v>
      </c>
      <c r="U5">
        <v>1</v>
      </c>
      <c r="V5" s="7">
        <f t="shared" si="0"/>
        <v>465</v>
      </c>
    </row>
    <row r="6" spans="1:22" x14ac:dyDescent="0.3">
      <c r="A6" s="35">
        <v>4</v>
      </c>
      <c r="B6" s="11" t="s">
        <v>2</v>
      </c>
      <c r="C6">
        <v>90</v>
      </c>
      <c r="D6">
        <v>40</v>
      </c>
      <c r="E6">
        <v>35</v>
      </c>
      <c r="F6">
        <v>14</v>
      </c>
      <c r="G6">
        <v>47</v>
      </c>
      <c r="H6">
        <v>3</v>
      </c>
      <c r="I6">
        <v>14</v>
      </c>
      <c r="J6">
        <v>8</v>
      </c>
      <c r="K6" s="38">
        <v>4</v>
      </c>
      <c r="L6">
        <v>9</v>
      </c>
      <c r="M6">
        <v>14</v>
      </c>
      <c r="N6">
        <v>12</v>
      </c>
      <c r="O6">
        <v>52</v>
      </c>
      <c r="P6">
        <v>8</v>
      </c>
      <c r="Q6">
        <v>10</v>
      </c>
      <c r="R6">
        <v>10</v>
      </c>
      <c r="S6">
        <v>30</v>
      </c>
      <c r="T6">
        <v>2</v>
      </c>
      <c r="U6">
        <v>7</v>
      </c>
      <c r="V6" s="7">
        <f t="shared" si="0"/>
        <v>409</v>
      </c>
    </row>
    <row r="7" spans="1:22" x14ac:dyDescent="0.3">
      <c r="A7" s="35">
        <v>5</v>
      </c>
      <c r="B7" s="11" t="s">
        <v>4</v>
      </c>
      <c r="C7">
        <v>86</v>
      </c>
      <c r="D7">
        <v>69</v>
      </c>
      <c r="E7">
        <v>36</v>
      </c>
      <c r="F7">
        <v>10</v>
      </c>
      <c r="G7">
        <v>117</v>
      </c>
      <c r="H7">
        <v>3</v>
      </c>
      <c r="I7">
        <v>49</v>
      </c>
      <c r="J7">
        <v>8</v>
      </c>
      <c r="K7" s="38">
        <v>3</v>
      </c>
      <c r="L7">
        <v>5</v>
      </c>
      <c r="M7">
        <v>39</v>
      </c>
      <c r="N7">
        <v>25</v>
      </c>
      <c r="O7">
        <v>45</v>
      </c>
      <c r="P7">
        <v>1</v>
      </c>
      <c r="Q7">
        <v>2</v>
      </c>
      <c r="R7">
        <v>36</v>
      </c>
      <c r="S7">
        <v>38</v>
      </c>
      <c r="T7">
        <v>1</v>
      </c>
      <c r="U7">
        <v>5</v>
      </c>
      <c r="V7" s="7">
        <f t="shared" si="0"/>
        <v>578</v>
      </c>
    </row>
    <row r="8" spans="1:22" x14ac:dyDescent="0.3">
      <c r="A8" s="35">
        <v>6</v>
      </c>
      <c r="B8" s="11" t="s">
        <v>5</v>
      </c>
      <c r="C8">
        <v>134</v>
      </c>
      <c r="D8">
        <v>69</v>
      </c>
      <c r="E8">
        <v>40</v>
      </c>
      <c r="F8">
        <v>27</v>
      </c>
      <c r="G8">
        <v>106</v>
      </c>
      <c r="H8">
        <v>2</v>
      </c>
      <c r="I8">
        <v>43</v>
      </c>
      <c r="J8">
        <v>12</v>
      </c>
      <c r="K8" s="38">
        <v>0</v>
      </c>
      <c r="L8">
        <v>3</v>
      </c>
      <c r="M8">
        <v>39</v>
      </c>
      <c r="N8">
        <v>33</v>
      </c>
      <c r="O8">
        <v>56</v>
      </c>
      <c r="P8">
        <v>8</v>
      </c>
      <c r="Q8">
        <v>7</v>
      </c>
      <c r="R8">
        <v>20</v>
      </c>
      <c r="S8">
        <v>47</v>
      </c>
      <c r="T8">
        <v>1</v>
      </c>
      <c r="U8">
        <v>4</v>
      </c>
      <c r="V8" s="7">
        <f t="shared" si="0"/>
        <v>651</v>
      </c>
    </row>
    <row r="9" spans="1:22" x14ac:dyDescent="0.3">
      <c r="A9" s="35">
        <v>7</v>
      </c>
      <c r="B9" s="11" t="s">
        <v>6</v>
      </c>
      <c r="C9">
        <v>64</v>
      </c>
      <c r="D9">
        <v>45</v>
      </c>
      <c r="E9">
        <v>46</v>
      </c>
      <c r="F9">
        <v>23</v>
      </c>
      <c r="G9">
        <v>59</v>
      </c>
      <c r="H9">
        <v>5</v>
      </c>
      <c r="I9">
        <v>47</v>
      </c>
      <c r="J9">
        <v>17</v>
      </c>
      <c r="K9" s="38">
        <v>0</v>
      </c>
      <c r="L9">
        <v>4</v>
      </c>
      <c r="M9">
        <v>33</v>
      </c>
      <c r="N9">
        <v>13</v>
      </c>
      <c r="O9">
        <v>54</v>
      </c>
      <c r="P9">
        <v>6</v>
      </c>
      <c r="Q9">
        <v>6</v>
      </c>
      <c r="R9">
        <v>24</v>
      </c>
      <c r="S9">
        <v>26</v>
      </c>
      <c r="T9">
        <v>3</v>
      </c>
      <c r="U9">
        <v>11</v>
      </c>
      <c r="V9" s="7">
        <f t="shared" si="0"/>
        <v>486</v>
      </c>
    </row>
    <row r="10" spans="1:22" x14ac:dyDescent="0.3">
      <c r="A10" s="35">
        <v>8</v>
      </c>
      <c r="B10" s="11" t="s">
        <v>7</v>
      </c>
      <c r="C10">
        <v>58</v>
      </c>
      <c r="D10">
        <v>40</v>
      </c>
      <c r="E10">
        <v>24</v>
      </c>
      <c r="F10">
        <v>17</v>
      </c>
      <c r="G10">
        <v>34</v>
      </c>
      <c r="H10">
        <v>12</v>
      </c>
      <c r="I10">
        <v>41</v>
      </c>
      <c r="J10">
        <v>5</v>
      </c>
      <c r="K10" s="38">
        <v>0</v>
      </c>
      <c r="L10">
        <v>2</v>
      </c>
      <c r="M10">
        <v>15</v>
      </c>
      <c r="N10">
        <v>16</v>
      </c>
      <c r="O10">
        <v>38</v>
      </c>
      <c r="P10">
        <v>7</v>
      </c>
      <c r="Q10">
        <v>6</v>
      </c>
      <c r="R10">
        <v>5</v>
      </c>
      <c r="S10">
        <v>18</v>
      </c>
      <c r="T10">
        <v>6</v>
      </c>
      <c r="U10">
        <v>9</v>
      </c>
      <c r="V10" s="7">
        <f t="shared" si="0"/>
        <v>353</v>
      </c>
    </row>
    <row r="11" spans="1:22" s="25" customFormat="1" x14ac:dyDescent="0.3">
      <c r="A11" s="24">
        <v>9</v>
      </c>
      <c r="B11" s="25" t="s">
        <v>8</v>
      </c>
      <c r="C11" s="25">
        <v>45</v>
      </c>
      <c r="D11" s="25">
        <v>19</v>
      </c>
      <c r="E11" s="25">
        <v>22</v>
      </c>
      <c r="F11" s="25">
        <v>5</v>
      </c>
      <c r="G11" s="25">
        <v>44</v>
      </c>
      <c r="H11" s="25">
        <v>2</v>
      </c>
      <c r="I11" s="25">
        <v>36</v>
      </c>
      <c r="J11" s="25">
        <v>0</v>
      </c>
      <c r="K11" s="25">
        <v>0</v>
      </c>
      <c r="L11" s="25">
        <v>1</v>
      </c>
      <c r="M11" s="25">
        <v>16</v>
      </c>
      <c r="N11" s="25">
        <v>1</v>
      </c>
      <c r="O11" s="25">
        <v>18</v>
      </c>
      <c r="P11" s="25">
        <v>2</v>
      </c>
      <c r="Q11" s="25">
        <v>3</v>
      </c>
      <c r="R11" s="25">
        <v>16</v>
      </c>
      <c r="S11" s="25">
        <v>23</v>
      </c>
      <c r="T11" s="25">
        <v>1</v>
      </c>
      <c r="U11" s="25">
        <v>9</v>
      </c>
      <c r="V11" s="27">
        <f t="shared" si="0"/>
        <v>263</v>
      </c>
    </row>
    <row r="12" spans="1:22" s="25" customFormat="1" x14ac:dyDescent="0.3">
      <c r="A12" s="24">
        <v>10</v>
      </c>
      <c r="B12" s="25" t="s">
        <v>9</v>
      </c>
      <c r="C12" s="25">
        <v>52</v>
      </c>
      <c r="D12" s="25">
        <v>32</v>
      </c>
      <c r="E12" s="25">
        <v>22</v>
      </c>
      <c r="F12" s="25">
        <v>10</v>
      </c>
      <c r="G12" s="25">
        <v>60</v>
      </c>
      <c r="H12" s="25">
        <v>5</v>
      </c>
      <c r="I12" s="25">
        <v>43</v>
      </c>
      <c r="J12" s="25">
        <v>0</v>
      </c>
      <c r="K12" s="25">
        <v>0</v>
      </c>
      <c r="L12" s="25">
        <v>4</v>
      </c>
      <c r="M12" s="25">
        <v>23</v>
      </c>
      <c r="N12" s="25">
        <v>28</v>
      </c>
      <c r="O12" s="25">
        <v>8</v>
      </c>
      <c r="P12" s="25">
        <v>8</v>
      </c>
      <c r="Q12" s="25">
        <v>4</v>
      </c>
      <c r="R12" s="25">
        <v>12</v>
      </c>
      <c r="S12" s="25">
        <v>25</v>
      </c>
      <c r="T12" s="25">
        <v>0</v>
      </c>
      <c r="U12" s="25">
        <v>12</v>
      </c>
      <c r="V12" s="27">
        <f t="shared" si="0"/>
        <v>348</v>
      </c>
    </row>
    <row r="13" spans="1:22" x14ac:dyDescent="0.3">
      <c r="A13" s="35">
        <v>11</v>
      </c>
      <c r="B13" s="11" t="s">
        <v>10</v>
      </c>
      <c r="C13">
        <v>140</v>
      </c>
      <c r="D13">
        <v>55</v>
      </c>
      <c r="E13">
        <v>50</v>
      </c>
      <c r="F13">
        <v>12</v>
      </c>
      <c r="G13">
        <v>100</v>
      </c>
      <c r="H13">
        <v>2</v>
      </c>
      <c r="I13">
        <v>40</v>
      </c>
      <c r="J13">
        <v>23</v>
      </c>
      <c r="K13" s="38">
        <v>1</v>
      </c>
      <c r="L13">
        <v>9</v>
      </c>
      <c r="M13">
        <v>27</v>
      </c>
      <c r="N13">
        <v>12</v>
      </c>
      <c r="O13">
        <v>31</v>
      </c>
      <c r="P13">
        <v>13</v>
      </c>
      <c r="Q13">
        <v>8</v>
      </c>
      <c r="R13">
        <v>28</v>
      </c>
      <c r="S13">
        <v>21</v>
      </c>
      <c r="T13">
        <v>2</v>
      </c>
      <c r="U13">
        <v>33</v>
      </c>
      <c r="V13" s="7">
        <f t="shared" si="0"/>
        <v>607</v>
      </c>
    </row>
    <row r="14" spans="1:22" s="25" customFormat="1" x14ac:dyDescent="0.3">
      <c r="A14" s="24">
        <v>12</v>
      </c>
      <c r="B14" s="25" t="s">
        <v>11</v>
      </c>
      <c r="C14" s="25">
        <v>53</v>
      </c>
      <c r="D14" s="25">
        <v>34</v>
      </c>
      <c r="E14" s="25">
        <v>19</v>
      </c>
      <c r="F14" s="25">
        <v>5</v>
      </c>
      <c r="G14" s="25">
        <v>33</v>
      </c>
      <c r="H14" s="25">
        <v>1</v>
      </c>
      <c r="I14" s="25">
        <v>24</v>
      </c>
      <c r="J14" s="25">
        <v>8</v>
      </c>
      <c r="K14" s="25">
        <v>1</v>
      </c>
      <c r="L14" s="25">
        <v>4</v>
      </c>
      <c r="M14" s="25">
        <v>22</v>
      </c>
      <c r="N14" s="25">
        <v>19</v>
      </c>
      <c r="O14" s="25">
        <v>55</v>
      </c>
      <c r="P14" s="25">
        <v>4</v>
      </c>
      <c r="Q14" s="25">
        <v>1</v>
      </c>
      <c r="R14" s="25">
        <v>17</v>
      </c>
      <c r="S14" s="25">
        <v>38</v>
      </c>
      <c r="T14" s="25">
        <v>1</v>
      </c>
      <c r="U14" s="25">
        <v>0</v>
      </c>
      <c r="V14" s="27">
        <f t="shared" si="0"/>
        <v>339</v>
      </c>
    </row>
    <row r="15" spans="1:22" x14ac:dyDescent="0.3">
      <c r="A15" s="35">
        <v>13</v>
      </c>
      <c r="B15" s="11" t="s">
        <v>12</v>
      </c>
      <c r="C15">
        <v>67</v>
      </c>
      <c r="D15">
        <v>37</v>
      </c>
      <c r="E15">
        <v>6</v>
      </c>
      <c r="F15">
        <v>22</v>
      </c>
      <c r="G15">
        <v>56</v>
      </c>
      <c r="H15">
        <v>0</v>
      </c>
      <c r="I15">
        <v>31</v>
      </c>
      <c r="J15">
        <v>3</v>
      </c>
      <c r="K15" s="38">
        <v>0</v>
      </c>
      <c r="L15">
        <v>7</v>
      </c>
      <c r="M15">
        <v>14</v>
      </c>
      <c r="N15">
        <v>42</v>
      </c>
      <c r="O15">
        <v>30</v>
      </c>
      <c r="P15">
        <v>2</v>
      </c>
      <c r="Q15">
        <v>2</v>
      </c>
      <c r="R15">
        <v>22</v>
      </c>
      <c r="S15">
        <v>22</v>
      </c>
      <c r="T15">
        <v>0</v>
      </c>
      <c r="U15">
        <v>11</v>
      </c>
      <c r="V15" s="7">
        <f t="shared" si="0"/>
        <v>374</v>
      </c>
    </row>
    <row r="16" spans="1:22" x14ac:dyDescent="0.3">
      <c r="A16" s="35">
        <v>14</v>
      </c>
      <c r="B16" s="11" t="s">
        <v>13</v>
      </c>
      <c r="C16">
        <v>96</v>
      </c>
      <c r="D16">
        <v>47</v>
      </c>
      <c r="E16">
        <v>3</v>
      </c>
      <c r="F16">
        <v>64</v>
      </c>
      <c r="G16">
        <v>85</v>
      </c>
      <c r="H16">
        <v>3</v>
      </c>
      <c r="I16">
        <v>25</v>
      </c>
      <c r="J16">
        <v>3</v>
      </c>
      <c r="K16" s="38">
        <v>0</v>
      </c>
      <c r="L16">
        <v>0</v>
      </c>
      <c r="M16">
        <v>34</v>
      </c>
      <c r="N16">
        <v>14</v>
      </c>
      <c r="O16">
        <v>54</v>
      </c>
      <c r="P16">
        <v>8</v>
      </c>
      <c r="Q16">
        <v>1</v>
      </c>
      <c r="R16">
        <v>29</v>
      </c>
      <c r="S16">
        <v>36</v>
      </c>
      <c r="T16">
        <v>4</v>
      </c>
      <c r="U16">
        <v>0</v>
      </c>
      <c r="V16" s="7">
        <f t="shared" si="0"/>
        <v>506</v>
      </c>
    </row>
    <row r="17" spans="1:22" x14ac:dyDescent="0.3">
      <c r="A17" s="35">
        <v>15</v>
      </c>
      <c r="B17" s="11" t="s">
        <v>14</v>
      </c>
      <c r="C17">
        <v>76</v>
      </c>
      <c r="D17">
        <v>50</v>
      </c>
      <c r="E17">
        <v>18</v>
      </c>
      <c r="F17">
        <v>29</v>
      </c>
      <c r="G17">
        <v>54</v>
      </c>
      <c r="H17">
        <v>4</v>
      </c>
      <c r="I17">
        <v>19</v>
      </c>
      <c r="J17">
        <v>16</v>
      </c>
      <c r="K17" s="38">
        <v>0</v>
      </c>
      <c r="L17">
        <v>14</v>
      </c>
      <c r="M17">
        <v>17</v>
      </c>
      <c r="N17">
        <v>19</v>
      </c>
      <c r="O17">
        <v>19</v>
      </c>
      <c r="P17">
        <v>6</v>
      </c>
      <c r="Q17">
        <v>7</v>
      </c>
      <c r="R17">
        <v>9</v>
      </c>
      <c r="S17">
        <v>36</v>
      </c>
      <c r="T17">
        <v>9</v>
      </c>
      <c r="U17">
        <v>9</v>
      </c>
      <c r="V17" s="7">
        <f t="shared" si="0"/>
        <v>411</v>
      </c>
    </row>
    <row r="18" spans="1:22" x14ac:dyDescent="0.3">
      <c r="A18" s="35">
        <v>16</v>
      </c>
      <c r="B18" s="11" t="s">
        <v>15</v>
      </c>
      <c r="C18">
        <v>63</v>
      </c>
      <c r="D18">
        <v>25</v>
      </c>
      <c r="E18">
        <v>34</v>
      </c>
      <c r="F18">
        <v>7</v>
      </c>
      <c r="G18">
        <v>47</v>
      </c>
      <c r="H18">
        <v>2</v>
      </c>
      <c r="I18">
        <v>2</v>
      </c>
      <c r="J18">
        <v>8</v>
      </c>
      <c r="K18" s="38">
        <v>1</v>
      </c>
      <c r="L18">
        <v>4</v>
      </c>
      <c r="M18">
        <v>13</v>
      </c>
      <c r="N18">
        <v>1</v>
      </c>
      <c r="O18">
        <v>9</v>
      </c>
      <c r="P18">
        <v>7</v>
      </c>
      <c r="Q18">
        <v>0</v>
      </c>
      <c r="R18">
        <v>1</v>
      </c>
      <c r="S18">
        <v>33</v>
      </c>
      <c r="T18">
        <v>1</v>
      </c>
      <c r="U18">
        <v>0</v>
      </c>
      <c r="V18" s="7">
        <f t="shared" si="0"/>
        <v>258</v>
      </c>
    </row>
    <row r="19" spans="1:22" x14ac:dyDescent="0.3">
      <c r="A19" s="35">
        <v>17</v>
      </c>
      <c r="B19" s="11" t="s">
        <v>16</v>
      </c>
      <c r="C19">
        <v>131</v>
      </c>
      <c r="D19">
        <v>33</v>
      </c>
      <c r="E19">
        <v>36</v>
      </c>
      <c r="F19">
        <v>15</v>
      </c>
      <c r="G19">
        <v>87</v>
      </c>
      <c r="H19">
        <v>4</v>
      </c>
      <c r="I19">
        <v>26</v>
      </c>
      <c r="J19">
        <v>9</v>
      </c>
      <c r="K19" s="38">
        <v>0</v>
      </c>
      <c r="L19">
        <v>3</v>
      </c>
      <c r="M19">
        <v>54</v>
      </c>
      <c r="N19">
        <v>2</v>
      </c>
      <c r="O19">
        <v>18</v>
      </c>
      <c r="P19">
        <v>7</v>
      </c>
      <c r="Q19">
        <v>1</v>
      </c>
      <c r="R19">
        <v>1</v>
      </c>
      <c r="S19">
        <v>42</v>
      </c>
      <c r="T19">
        <v>2</v>
      </c>
      <c r="U19">
        <v>0</v>
      </c>
      <c r="V19" s="7">
        <f t="shared" si="0"/>
        <v>471</v>
      </c>
    </row>
    <row r="20" spans="1:22" x14ac:dyDescent="0.3">
      <c r="A20" s="35">
        <v>18</v>
      </c>
      <c r="B20" s="11" t="s">
        <v>17</v>
      </c>
      <c r="C20">
        <v>24</v>
      </c>
      <c r="D20">
        <v>12</v>
      </c>
      <c r="E20">
        <v>16</v>
      </c>
      <c r="F20">
        <v>4</v>
      </c>
      <c r="G20">
        <v>21</v>
      </c>
      <c r="H20">
        <v>1</v>
      </c>
      <c r="I20">
        <v>5</v>
      </c>
      <c r="J20">
        <v>1</v>
      </c>
      <c r="K20" s="38">
        <v>1</v>
      </c>
      <c r="L20">
        <v>1</v>
      </c>
      <c r="M20">
        <v>16</v>
      </c>
      <c r="N20">
        <v>2</v>
      </c>
      <c r="O20">
        <v>8</v>
      </c>
      <c r="P20">
        <v>2</v>
      </c>
      <c r="Q20">
        <v>0</v>
      </c>
      <c r="R20">
        <v>8</v>
      </c>
      <c r="S20">
        <v>9</v>
      </c>
      <c r="T20">
        <v>1</v>
      </c>
      <c r="U20">
        <v>18</v>
      </c>
      <c r="V20" s="7">
        <f t="shared" si="0"/>
        <v>150</v>
      </c>
    </row>
    <row r="21" spans="1:22" x14ac:dyDescent="0.3">
      <c r="A21" s="35">
        <v>19</v>
      </c>
      <c r="B21" s="11" t="s">
        <v>18</v>
      </c>
      <c r="C21">
        <v>82</v>
      </c>
      <c r="D21">
        <v>38</v>
      </c>
      <c r="E21">
        <v>68</v>
      </c>
      <c r="F21">
        <v>2</v>
      </c>
      <c r="G21">
        <v>104</v>
      </c>
      <c r="H21">
        <v>3</v>
      </c>
      <c r="I21">
        <v>17</v>
      </c>
      <c r="J21">
        <v>11</v>
      </c>
      <c r="K21" s="38">
        <v>0</v>
      </c>
      <c r="L21">
        <v>2</v>
      </c>
      <c r="M21">
        <v>20</v>
      </c>
      <c r="N21">
        <v>0</v>
      </c>
      <c r="O21">
        <v>18</v>
      </c>
      <c r="P21">
        <v>10</v>
      </c>
      <c r="Q21">
        <v>1</v>
      </c>
      <c r="R21">
        <v>21</v>
      </c>
      <c r="S21">
        <v>49</v>
      </c>
      <c r="T21">
        <v>0</v>
      </c>
      <c r="U21">
        <v>12</v>
      </c>
      <c r="V21" s="7">
        <f t="shared" si="0"/>
        <v>458</v>
      </c>
    </row>
    <row r="22" spans="1:22" x14ac:dyDescent="0.3">
      <c r="A22" s="35">
        <v>20</v>
      </c>
      <c r="B22" s="11" t="s">
        <v>19</v>
      </c>
      <c r="C22">
        <v>58</v>
      </c>
      <c r="D22">
        <v>38</v>
      </c>
      <c r="E22">
        <v>13</v>
      </c>
      <c r="F22">
        <v>13</v>
      </c>
      <c r="G22">
        <v>46</v>
      </c>
      <c r="H22">
        <v>2</v>
      </c>
      <c r="I22">
        <v>10</v>
      </c>
      <c r="J22">
        <v>10</v>
      </c>
      <c r="K22" s="38">
        <v>0</v>
      </c>
      <c r="L22">
        <v>4</v>
      </c>
      <c r="M22">
        <v>10</v>
      </c>
      <c r="N22">
        <v>13</v>
      </c>
      <c r="O22">
        <v>19</v>
      </c>
      <c r="P22">
        <v>7</v>
      </c>
      <c r="Q22">
        <v>0</v>
      </c>
      <c r="R22">
        <v>8</v>
      </c>
      <c r="S22">
        <v>20</v>
      </c>
      <c r="T22">
        <v>2</v>
      </c>
      <c r="U22">
        <v>12</v>
      </c>
      <c r="V22" s="7">
        <f t="shared" si="0"/>
        <v>285</v>
      </c>
    </row>
    <row r="23" spans="1:22" x14ac:dyDescent="0.3">
      <c r="A23" s="35">
        <v>21</v>
      </c>
      <c r="B23" s="11" t="s">
        <v>20</v>
      </c>
      <c r="C23">
        <v>53</v>
      </c>
      <c r="D23">
        <v>26</v>
      </c>
      <c r="E23">
        <v>47</v>
      </c>
      <c r="F23">
        <v>5</v>
      </c>
      <c r="G23">
        <v>34</v>
      </c>
      <c r="H23">
        <v>4</v>
      </c>
      <c r="I23">
        <v>32</v>
      </c>
      <c r="J23">
        <v>3</v>
      </c>
      <c r="K23" s="38">
        <v>0</v>
      </c>
      <c r="L23">
        <v>8</v>
      </c>
      <c r="M23">
        <v>22</v>
      </c>
      <c r="N23">
        <v>7</v>
      </c>
      <c r="O23">
        <v>26</v>
      </c>
      <c r="P23">
        <v>2</v>
      </c>
      <c r="Q23">
        <v>6</v>
      </c>
      <c r="R23">
        <v>24</v>
      </c>
      <c r="S23">
        <v>12</v>
      </c>
      <c r="T23">
        <v>6</v>
      </c>
      <c r="U23">
        <v>11</v>
      </c>
      <c r="V23" s="7">
        <f t="shared" si="0"/>
        <v>328</v>
      </c>
    </row>
    <row r="24" spans="1:22" x14ac:dyDescent="0.3">
      <c r="A24" s="35">
        <v>22</v>
      </c>
      <c r="B24" s="11" t="s">
        <v>21</v>
      </c>
      <c r="C24">
        <v>27</v>
      </c>
      <c r="D24">
        <v>22</v>
      </c>
      <c r="E24">
        <v>24</v>
      </c>
      <c r="F24">
        <v>17</v>
      </c>
      <c r="G24">
        <v>35</v>
      </c>
      <c r="H24">
        <v>14</v>
      </c>
      <c r="I24">
        <v>43</v>
      </c>
      <c r="J24">
        <v>0</v>
      </c>
      <c r="K24" s="38">
        <v>0</v>
      </c>
      <c r="L24">
        <v>10</v>
      </c>
      <c r="M24">
        <v>17</v>
      </c>
      <c r="N24">
        <v>13</v>
      </c>
      <c r="O24">
        <v>13</v>
      </c>
      <c r="P24">
        <v>4</v>
      </c>
      <c r="Q24">
        <v>3</v>
      </c>
      <c r="R24">
        <v>7</v>
      </c>
      <c r="S24">
        <v>6</v>
      </c>
      <c r="T24">
        <v>6</v>
      </c>
      <c r="U24">
        <v>27</v>
      </c>
      <c r="V24" s="7">
        <f t="shared" si="0"/>
        <v>288</v>
      </c>
    </row>
    <row r="25" spans="1:22" x14ac:dyDescent="0.3">
      <c r="A25" s="35">
        <v>23</v>
      </c>
      <c r="B25" s="11" t="s">
        <v>22</v>
      </c>
      <c r="C25">
        <v>92</v>
      </c>
      <c r="D25">
        <v>38</v>
      </c>
      <c r="E25">
        <v>41</v>
      </c>
      <c r="F25">
        <v>2</v>
      </c>
      <c r="G25">
        <v>58</v>
      </c>
      <c r="H25">
        <v>2</v>
      </c>
      <c r="I25">
        <v>24</v>
      </c>
      <c r="J25">
        <v>11</v>
      </c>
      <c r="K25" s="38">
        <v>1</v>
      </c>
      <c r="L25">
        <v>6</v>
      </c>
      <c r="M25">
        <v>53</v>
      </c>
      <c r="N25">
        <v>9</v>
      </c>
      <c r="O25">
        <v>24</v>
      </c>
      <c r="P25">
        <v>5</v>
      </c>
      <c r="Q25">
        <v>4</v>
      </c>
      <c r="R25">
        <v>10</v>
      </c>
      <c r="S25">
        <v>15</v>
      </c>
      <c r="T25">
        <v>0</v>
      </c>
      <c r="U25">
        <v>22</v>
      </c>
      <c r="V25" s="7">
        <f t="shared" si="0"/>
        <v>417</v>
      </c>
    </row>
    <row r="26" spans="1:22" x14ac:dyDescent="0.3">
      <c r="A26" s="35">
        <v>24</v>
      </c>
      <c r="B26" s="11" t="s">
        <v>70</v>
      </c>
      <c r="C26">
        <v>101</v>
      </c>
      <c r="D26">
        <v>64</v>
      </c>
      <c r="E26">
        <v>20</v>
      </c>
      <c r="F26">
        <v>23</v>
      </c>
      <c r="G26">
        <v>74</v>
      </c>
      <c r="H26">
        <v>0</v>
      </c>
      <c r="I26">
        <v>44</v>
      </c>
      <c r="J26">
        <v>6</v>
      </c>
      <c r="K26" s="38">
        <v>0</v>
      </c>
      <c r="L26">
        <v>16</v>
      </c>
      <c r="M26">
        <v>25</v>
      </c>
      <c r="N26">
        <v>36</v>
      </c>
      <c r="O26">
        <v>66</v>
      </c>
      <c r="P26">
        <v>7</v>
      </c>
      <c r="Q26">
        <v>4</v>
      </c>
      <c r="R26">
        <v>25</v>
      </c>
      <c r="S26">
        <v>14</v>
      </c>
      <c r="T26">
        <v>4</v>
      </c>
      <c r="U26">
        <v>36</v>
      </c>
      <c r="V26" s="7">
        <f t="shared" si="0"/>
        <v>565</v>
      </c>
    </row>
    <row r="27" spans="1:22" x14ac:dyDescent="0.3">
      <c r="A27" s="35">
        <v>25</v>
      </c>
      <c r="B27" s="11" t="s">
        <v>24</v>
      </c>
      <c r="C27">
        <v>56</v>
      </c>
      <c r="D27">
        <v>32</v>
      </c>
      <c r="E27">
        <v>6</v>
      </c>
      <c r="F27">
        <v>36</v>
      </c>
      <c r="G27">
        <v>63</v>
      </c>
      <c r="H27">
        <v>1</v>
      </c>
      <c r="I27">
        <v>16</v>
      </c>
      <c r="J27">
        <v>2</v>
      </c>
      <c r="K27" s="38">
        <v>0</v>
      </c>
      <c r="L27">
        <v>0</v>
      </c>
      <c r="M27">
        <v>17</v>
      </c>
      <c r="N27">
        <v>6</v>
      </c>
      <c r="O27">
        <v>24</v>
      </c>
      <c r="P27">
        <v>1</v>
      </c>
      <c r="Q27">
        <v>4</v>
      </c>
      <c r="R27">
        <v>14</v>
      </c>
      <c r="S27">
        <v>21</v>
      </c>
      <c r="T27">
        <v>5</v>
      </c>
      <c r="U27">
        <v>12</v>
      </c>
      <c r="V27" s="7">
        <f t="shared" si="0"/>
        <v>316</v>
      </c>
    </row>
    <row r="28" spans="1:22" x14ac:dyDescent="0.3">
      <c r="A28" s="35">
        <v>26</v>
      </c>
      <c r="B28" s="11" t="s">
        <v>25</v>
      </c>
      <c r="C28">
        <v>62</v>
      </c>
      <c r="D28">
        <v>28</v>
      </c>
      <c r="E28">
        <v>9</v>
      </c>
      <c r="F28">
        <v>44</v>
      </c>
      <c r="G28">
        <v>76</v>
      </c>
      <c r="H28">
        <v>0</v>
      </c>
      <c r="I28">
        <v>17</v>
      </c>
      <c r="J28">
        <v>2</v>
      </c>
      <c r="K28" s="38">
        <v>0</v>
      </c>
      <c r="L28">
        <v>0</v>
      </c>
      <c r="M28">
        <v>22</v>
      </c>
      <c r="N28">
        <v>11</v>
      </c>
      <c r="O28">
        <v>18</v>
      </c>
      <c r="P28">
        <v>1</v>
      </c>
      <c r="Q28">
        <v>0</v>
      </c>
      <c r="R28">
        <v>23</v>
      </c>
      <c r="S28">
        <v>8</v>
      </c>
      <c r="T28">
        <v>0</v>
      </c>
      <c r="U28">
        <v>17</v>
      </c>
      <c r="V28" s="7">
        <f t="shared" si="0"/>
        <v>338</v>
      </c>
    </row>
    <row r="29" spans="1:22" s="25" customFormat="1" x14ac:dyDescent="0.3">
      <c r="A29" s="24">
        <v>27</v>
      </c>
      <c r="B29" s="25" t="s">
        <v>26</v>
      </c>
      <c r="C29" s="25">
        <v>75</v>
      </c>
      <c r="D29" s="25">
        <v>46</v>
      </c>
      <c r="E29" s="25">
        <v>47</v>
      </c>
      <c r="F29" s="25">
        <v>25</v>
      </c>
      <c r="G29" s="25">
        <v>77</v>
      </c>
      <c r="H29" s="25">
        <v>3</v>
      </c>
      <c r="I29" s="25">
        <v>31</v>
      </c>
      <c r="J29" s="25">
        <v>16</v>
      </c>
      <c r="K29" s="25">
        <v>8</v>
      </c>
      <c r="L29" s="25">
        <v>10</v>
      </c>
      <c r="M29" s="25">
        <v>23</v>
      </c>
      <c r="N29" s="25">
        <v>23</v>
      </c>
      <c r="O29" s="25">
        <v>64</v>
      </c>
      <c r="P29" s="25">
        <v>13</v>
      </c>
      <c r="Q29" s="25">
        <v>4</v>
      </c>
      <c r="R29" s="25">
        <v>30</v>
      </c>
      <c r="S29" s="25">
        <v>11</v>
      </c>
      <c r="T29" s="25">
        <v>5</v>
      </c>
      <c r="U29" s="25">
        <v>40</v>
      </c>
      <c r="V29" s="27">
        <f t="shared" si="0"/>
        <v>551</v>
      </c>
    </row>
    <row r="30" spans="1:22" x14ac:dyDescent="0.3">
      <c r="A30" s="35">
        <v>28</v>
      </c>
      <c r="B30" s="11" t="s">
        <v>27</v>
      </c>
      <c r="C30">
        <v>100</v>
      </c>
      <c r="D30">
        <v>33</v>
      </c>
      <c r="E30">
        <v>50</v>
      </c>
      <c r="F30">
        <v>4</v>
      </c>
      <c r="G30">
        <v>55</v>
      </c>
      <c r="H30">
        <v>2</v>
      </c>
      <c r="I30">
        <v>14</v>
      </c>
      <c r="J30">
        <v>17</v>
      </c>
      <c r="K30" s="38">
        <v>5</v>
      </c>
      <c r="L30">
        <v>3</v>
      </c>
      <c r="M30">
        <v>41</v>
      </c>
      <c r="N30">
        <v>8</v>
      </c>
      <c r="O30">
        <v>28</v>
      </c>
      <c r="P30">
        <v>9</v>
      </c>
      <c r="Q30">
        <v>0</v>
      </c>
      <c r="R30">
        <v>25</v>
      </c>
      <c r="S30">
        <v>15</v>
      </c>
      <c r="T30">
        <v>0</v>
      </c>
      <c r="U30">
        <v>24</v>
      </c>
      <c r="V30" s="7">
        <f t="shared" si="0"/>
        <v>433</v>
      </c>
    </row>
    <row r="31" spans="1:22" x14ac:dyDescent="0.3">
      <c r="A31" s="35">
        <v>29</v>
      </c>
      <c r="B31" s="11" t="s">
        <v>28</v>
      </c>
      <c r="C31">
        <v>72</v>
      </c>
      <c r="D31">
        <v>20</v>
      </c>
      <c r="E31" s="28">
        <v>52</v>
      </c>
      <c r="F31">
        <v>5</v>
      </c>
      <c r="G31">
        <v>18</v>
      </c>
      <c r="H31">
        <v>1</v>
      </c>
      <c r="I31">
        <v>47</v>
      </c>
      <c r="J31">
        <v>2</v>
      </c>
      <c r="K31" s="38">
        <v>0</v>
      </c>
      <c r="L31">
        <v>14</v>
      </c>
      <c r="M31">
        <v>49</v>
      </c>
      <c r="N31">
        <v>9</v>
      </c>
      <c r="O31">
        <v>26</v>
      </c>
      <c r="P31">
        <v>8</v>
      </c>
      <c r="Q31">
        <v>4</v>
      </c>
      <c r="R31">
        <v>11</v>
      </c>
      <c r="S31">
        <v>14</v>
      </c>
      <c r="T31">
        <v>9</v>
      </c>
      <c r="U31">
        <v>14</v>
      </c>
      <c r="V31" s="7">
        <f t="shared" si="0"/>
        <v>375</v>
      </c>
    </row>
    <row r="32" spans="1:22" x14ac:dyDescent="0.3">
      <c r="A32" s="35">
        <v>30</v>
      </c>
      <c r="B32" s="11" t="s">
        <v>29</v>
      </c>
      <c r="C32">
        <v>129</v>
      </c>
      <c r="D32">
        <v>49</v>
      </c>
      <c r="E32">
        <v>48</v>
      </c>
      <c r="F32">
        <v>42</v>
      </c>
      <c r="G32">
        <v>107</v>
      </c>
      <c r="H32">
        <v>7</v>
      </c>
      <c r="I32">
        <v>41</v>
      </c>
      <c r="J32">
        <v>8</v>
      </c>
      <c r="K32" s="38">
        <v>0</v>
      </c>
      <c r="L32">
        <v>6</v>
      </c>
      <c r="M32">
        <v>51</v>
      </c>
      <c r="N32">
        <v>10</v>
      </c>
      <c r="O32">
        <v>18</v>
      </c>
      <c r="P32">
        <v>22</v>
      </c>
      <c r="Q32">
        <v>6</v>
      </c>
      <c r="R32">
        <v>0</v>
      </c>
      <c r="S32">
        <v>18</v>
      </c>
      <c r="T32">
        <v>6</v>
      </c>
      <c r="U32">
        <v>38</v>
      </c>
      <c r="V32" s="7">
        <f t="shared" si="0"/>
        <v>606</v>
      </c>
    </row>
    <row r="33" spans="1:22" x14ac:dyDescent="0.3">
      <c r="A33" s="35">
        <v>31</v>
      </c>
      <c r="B33" s="11" t="s">
        <v>30</v>
      </c>
      <c r="C33">
        <v>43</v>
      </c>
      <c r="D33">
        <v>19</v>
      </c>
      <c r="E33">
        <v>20</v>
      </c>
      <c r="F33">
        <v>15</v>
      </c>
      <c r="G33">
        <v>29</v>
      </c>
      <c r="H33">
        <v>2</v>
      </c>
      <c r="I33">
        <v>20</v>
      </c>
      <c r="J33">
        <v>3</v>
      </c>
      <c r="K33" s="38">
        <v>0</v>
      </c>
      <c r="L33">
        <v>6</v>
      </c>
      <c r="M33">
        <v>21</v>
      </c>
      <c r="N33">
        <v>10</v>
      </c>
      <c r="O33">
        <v>28</v>
      </c>
      <c r="P33">
        <v>3</v>
      </c>
      <c r="Q33">
        <v>0</v>
      </c>
      <c r="R33">
        <v>13</v>
      </c>
      <c r="S33">
        <v>20</v>
      </c>
      <c r="T33">
        <v>4</v>
      </c>
      <c r="U33">
        <v>3</v>
      </c>
      <c r="V33" s="7">
        <f t="shared" si="0"/>
        <v>259</v>
      </c>
    </row>
    <row r="34" spans="1:22" x14ac:dyDescent="0.3">
      <c r="A34" s="35">
        <v>32</v>
      </c>
      <c r="B34" s="11" t="s">
        <v>31</v>
      </c>
      <c r="C34">
        <v>165</v>
      </c>
      <c r="D34">
        <v>47</v>
      </c>
      <c r="E34">
        <v>80</v>
      </c>
      <c r="F34">
        <v>22</v>
      </c>
      <c r="G34">
        <v>81</v>
      </c>
      <c r="H34">
        <v>2</v>
      </c>
      <c r="I34">
        <v>27</v>
      </c>
      <c r="J34">
        <v>14</v>
      </c>
      <c r="K34" s="38">
        <v>2</v>
      </c>
      <c r="L34">
        <v>10</v>
      </c>
      <c r="M34">
        <v>30</v>
      </c>
      <c r="N34">
        <v>38</v>
      </c>
      <c r="O34">
        <v>28</v>
      </c>
      <c r="P34">
        <v>8</v>
      </c>
      <c r="Q34">
        <v>1</v>
      </c>
      <c r="R34">
        <v>25</v>
      </c>
      <c r="S34">
        <v>33</v>
      </c>
      <c r="T34">
        <v>1</v>
      </c>
      <c r="U34">
        <v>25</v>
      </c>
      <c r="V34" s="7">
        <f t="shared" si="0"/>
        <v>639</v>
      </c>
    </row>
    <row r="35" spans="1:22" x14ac:dyDescent="0.3">
      <c r="A35" s="35">
        <v>33</v>
      </c>
      <c r="B35" s="11" t="s">
        <v>32</v>
      </c>
      <c r="C35">
        <v>57</v>
      </c>
      <c r="D35">
        <v>24</v>
      </c>
      <c r="E35">
        <v>7</v>
      </c>
      <c r="F35">
        <v>41</v>
      </c>
      <c r="G35">
        <v>57</v>
      </c>
      <c r="H35">
        <v>0</v>
      </c>
      <c r="I35">
        <v>10</v>
      </c>
      <c r="J35">
        <v>2</v>
      </c>
      <c r="K35" s="38">
        <v>0</v>
      </c>
      <c r="L35">
        <v>0</v>
      </c>
      <c r="M35">
        <v>10</v>
      </c>
      <c r="N35">
        <v>10</v>
      </c>
      <c r="O35">
        <v>13</v>
      </c>
      <c r="P35">
        <v>5</v>
      </c>
      <c r="Q35">
        <v>0</v>
      </c>
      <c r="R35">
        <v>23</v>
      </c>
      <c r="S35">
        <v>18</v>
      </c>
      <c r="T35">
        <v>3</v>
      </c>
      <c r="U35">
        <v>15</v>
      </c>
      <c r="V35" s="7">
        <f t="shared" si="0"/>
        <v>295</v>
      </c>
    </row>
    <row r="36" spans="1:22" x14ac:dyDescent="0.3">
      <c r="A36" s="35">
        <v>34</v>
      </c>
      <c r="B36" s="11" t="s">
        <v>33</v>
      </c>
      <c r="C36">
        <v>34</v>
      </c>
      <c r="D36">
        <v>23</v>
      </c>
      <c r="E36">
        <v>37</v>
      </c>
      <c r="F36">
        <v>6</v>
      </c>
      <c r="G36">
        <v>39</v>
      </c>
      <c r="H36">
        <v>2</v>
      </c>
      <c r="I36">
        <v>39</v>
      </c>
      <c r="J36">
        <v>4</v>
      </c>
      <c r="K36" s="38">
        <v>0</v>
      </c>
      <c r="L36">
        <v>14</v>
      </c>
      <c r="M36">
        <v>20</v>
      </c>
      <c r="N36">
        <v>9</v>
      </c>
      <c r="O36">
        <v>13</v>
      </c>
      <c r="P36">
        <v>3</v>
      </c>
      <c r="Q36">
        <v>1</v>
      </c>
      <c r="R36">
        <v>12</v>
      </c>
      <c r="S36">
        <v>9</v>
      </c>
      <c r="T36">
        <v>1</v>
      </c>
      <c r="U36">
        <v>26</v>
      </c>
      <c r="V36" s="7">
        <f t="shared" si="0"/>
        <v>292</v>
      </c>
    </row>
    <row r="37" spans="1:22" x14ac:dyDescent="0.3">
      <c r="A37" s="33">
        <v>35</v>
      </c>
      <c r="B37" s="34" t="s">
        <v>34</v>
      </c>
      <c r="C37">
        <v>80</v>
      </c>
      <c r="D37">
        <v>22</v>
      </c>
      <c r="E37">
        <v>49</v>
      </c>
      <c r="F37">
        <v>28</v>
      </c>
      <c r="G37">
        <v>50</v>
      </c>
      <c r="H37">
        <v>1</v>
      </c>
      <c r="I37">
        <v>34</v>
      </c>
      <c r="J37">
        <v>4</v>
      </c>
      <c r="K37" s="38">
        <v>0</v>
      </c>
      <c r="L37">
        <v>5</v>
      </c>
      <c r="M37">
        <v>49</v>
      </c>
      <c r="N37">
        <v>2</v>
      </c>
      <c r="O37">
        <v>9</v>
      </c>
      <c r="P37">
        <v>3</v>
      </c>
      <c r="Q37">
        <v>1</v>
      </c>
      <c r="R37">
        <v>0</v>
      </c>
      <c r="S37">
        <v>16</v>
      </c>
      <c r="T37">
        <v>3</v>
      </c>
      <c r="U37">
        <v>27</v>
      </c>
      <c r="V37" s="7">
        <f t="shared" si="0"/>
        <v>383</v>
      </c>
    </row>
    <row r="38" spans="1:22" x14ac:dyDescent="0.3">
      <c r="A38" s="33">
        <v>36</v>
      </c>
      <c r="B38" s="34" t="s">
        <v>35</v>
      </c>
      <c r="C38">
        <v>58</v>
      </c>
      <c r="D38">
        <v>29</v>
      </c>
      <c r="E38">
        <v>31</v>
      </c>
      <c r="F38">
        <v>29</v>
      </c>
      <c r="G38">
        <v>65</v>
      </c>
      <c r="H38">
        <v>6</v>
      </c>
      <c r="I38">
        <v>27</v>
      </c>
      <c r="J38">
        <v>6</v>
      </c>
      <c r="K38" s="38">
        <v>0</v>
      </c>
      <c r="L38">
        <v>6</v>
      </c>
      <c r="M38">
        <v>17</v>
      </c>
      <c r="N38">
        <v>26</v>
      </c>
      <c r="O38">
        <v>19</v>
      </c>
      <c r="P38">
        <v>7</v>
      </c>
      <c r="Q38">
        <v>4</v>
      </c>
      <c r="R38">
        <v>8</v>
      </c>
      <c r="S38">
        <v>8</v>
      </c>
      <c r="T38">
        <v>0</v>
      </c>
      <c r="U38">
        <v>25</v>
      </c>
      <c r="V38" s="7">
        <f t="shared" si="0"/>
        <v>371</v>
      </c>
    </row>
    <row r="39" spans="1:22" x14ac:dyDescent="0.3">
      <c r="A39" s="33">
        <v>37</v>
      </c>
      <c r="B39" s="34" t="s">
        <v>36</v>
      </c>
      <c r="C39">
        <v>58</v>
      </c>
      <c r="D39">
        <v>31</v>
      </c>
      <c r="E39">
        <v>25</v>
      </c>
      <c r="F39">
        <v>32</v>
      </c>
      <c r="G39">
        <v>47</v>
      </c>
      <c r="H39">
        <v>5</v>
      </c>
      <c r="I39">
        <v>23</v>
      </c>
      <c r="J39">
        <v>5</v>
      </c>
      <c r="K39" s="38">
        <v>0</v>
      </c>
      <c r="L39">
        <v>9</v>
      </c>
      <c r="M39">
        <v>23</v>
      </c>
      <c r="N39">
        <v>18</v>
      </c>
      <c r="O39">
        <v>22</v>
      </c>
      <c r="P39">
        <v>7</v>
      </c>
      <c r="Q39">
        <v>5</v>
      </c>
      <c r="R39">
        <v>22</v>
      </c>
      <c r="S39">
        <v>20</v>
      </c>
      <c r="T39">
        <v>1</v>
      </c>
      <c r="U39">
        <v>14</v>
      </c>
      <c r="V39" s="7">
        <f t="shared" si="0"/>
        <v>367</v>
      </c>
    </row>
    <row r="40" spans="1:22" x14ac:dyDescent="0.3">
      <c r="A40" s="33">
        <v>38</v>
      </c>
      <c r="B40" s="34" t="s">
        <v>37</v>
      </c>
      <c r="C40">
        <v>39</v>
      </c>
      <c r="D40">
        <v>29</v>
      </c>
      <c r="E40">
        <v>47</v>
      </c>
      <c r="F40">
        <v>17</v>
      </c>
      <c r="G40">
        <v>20</v>
      </c>
      <c r="H40">
        <v>1</v>
      </c>
      <c r="I40">
        <v>61</v>
      </c>
      <c r="J40">
        <v>6</v>
      </c>
      <c r="K40" s="38">
        <v>0</v>
      </c>
      <c r="L40">
        <v>1</v>
      </c>
      <c r="M40">
        <v>32</v>
      </c>
      <c r="N40">
        <v>10</v>
      </c>
      <c r="O40">
        <v>45</v>
      </c>
      <c r="P40">
        <v>8</v>
      </c>
      <c r="Q40">
        <v>11</v>
      </c>
      <c r="R40">
        <v>21</v>
      </c>
      <c r="S40">
        <v>10</v>
      </c>
      <c r="T40">
        <v>15</v>
      </c>
      <c r="U40">
        <v>33</v>
      </c>
      <c r="V40" s="7">
        <f t="shared" si="0"/>
        <v>406</v>
      </c>
    </row>
    <row r="41" spans="1:22" x14ac:dyDescent="0.3">
      <c r="A41" s="31">
        <v>39</v>
      </c>
      <c r="B41" s="32" t="s">
        <v>38</v>
      </c>
      <c r="C41">
        <v>68</v>
      </c>
      <c r="D41">
        <v>40</v>
      </c>
      <c r="E41">
        <v>26</v>
      </c>
      <c r="F41">
        <v>12</v>
      </c>
      <c r="G41">
        <v>37</v>
      </c>
      <c r="H41">
        <v>2</v>
      </c>
      <c r="I41">
        <v>34</v>
      </c>
      <c r="J41">
        <v>12</v>
      </c>
      <c r="K41" s="38">
        <v>0</v>
      </c>
      <c r="L41">
        <v>11</v>
      </c>
      <c r="M41">
        <v>18</v>
      </c>
      <c r="N41">
        <v>13</v>
      </c>
      <c r="O41">
        <v>61</v>
      </c>
      <c r="P41">
        <v>11</v>
      </c>
      <c r="Q41">
        <v>6</v>
      </c>
      <c r="R41">
        <v>8</v>
      </c>
      <c r="S41">
        <v>32</v>
      </c>
      <c r="T41">
        <v>0</v>
      </c>
      <c r="U41">
        <v>20</v>
      </c>
      <c r="V41" s="7">
        <f t="shared" si="0"/>
        <v>411</v>
      </c>
    </row>
    <row r="42" spans="1:22" x14ac:dyDescent="0.3">
      <c r="A42" s="31">
        <v>40</v>
      </c>
      <c r="B42" s="32" t="s">
        <v>39</v>
      </c>
      <c r="C42">
        <v>28</v>
      </c>
      <c r="D42">
        <v>29</v>
      </c>
      <c r="E42">
        <v>10</v>
      </c>
      <c r="F42">
        <v>33</v>
      </c>
      <c r="G42">
        <v>34</v>
      </c>
      <c r="H42">
        <v>4</v>
      </c>
      <c r="I42">
        <v>47</v>
      </c>
      <c r="J42">
        <v>2</v>
      </c>
      <c r="K42" s="38">
        <v>0</v>
      </c>
      <c r="L42">
        <v>1</v>
      </c>
      <c r="M42">
        <v>15</v>
      </c>
      <c r="N42">
        <v>6</v>
      </c>
      <c r="O42">
        <v>18</v>
      </c>
      <c r="P42">
        <v>2</v>
      </c>
      <c r="Q42">
        <v>5</v>
      </c>
      <c r="R42">
        <v>10</v>
      </c>
      <c r="S42">
        <v>4</v>
      </c>
      <c r="T42">
        <v>17</v>
      </c>
      <c r="U42">
        <v>15</v>
      </c>
      <c r="V42" s="7">
        <f t="shared" si="0"/>
        <v>280</v>
      </c>
    </row>
    <row r="43" spans="1:22" x14ac:dyDescent="0.3">
      <c r="A43" s="33">
        <v>41</v>
      </c>
      <c r="B43" s="34" t="s">
        <v>40</v>
      </c>
      <c r="C43">
        <v>122</v>
      </c>
      <c r="D43">
        <v>68</v>
      </c>
      <c r="E43">
        <v>33</v>
      </c>
      <c r="F43">
        <v>14</v>
      </c>
      <c r="G43">
        <v>84</v>
      </c>
      <c r="H43">
        <v>2</v>
      </c>
      <c r="I43">
        <v>52</v>
      </c>
      <c r="J43">
        <v>7</v>
      </c>
      <c r="K43" s="38">
        <v>0</v>
      </c>
      <c r="L43">
        <v>6</v>
      </c>
      <c r="M43">
        <v>32</v>
      </c>
      <c r="N43">
        <v>38</v>
      </c>
      <c r="O43">
        <v>61</v>
      </c>
      <c r="P43">
        <v>8</v>
      </c>
      <c r="Q43">
        <v>5</v>
      </c>
      <c r="R43">
        <v>9</v>
      </c>
      <c r="S43">
        <v>30</v>
      </c>
      <c r="T43">
        <v>0</v>
      </c>
      <c r="U43">
        <v>25</v>
      </c>
      <c r="V43" s="7">
        <f t="shared" si="0"/>
        <v>596</v>
      </c>
    </row>
    <row r="44" spans="1:22" x14ac:dyDescent="0.3">
      <c r="A44" s="31">
        <v>42</v>
      </c>
      <c r="B44" s="32" t="s">
        <v>41</v>
      </c>
      <c r="C44">
        <v>29</v>
      </c>
      <c r="D44">
        <v>37</v>
      </c>
      <c r="E44">
        <v>22</v>
      </c>
      <c r="F44">
        <v>7</v>
      </c>
      <c r="G44">
        <v>40</v>
      </c>
      <c r="H44">
        <v>3</v>
      </c>
      <c r="I44">
        <v>50</v>
      </c>
      <c r="J44">
        <v>2</v>
      </c>
      <c r="K44" s="38">
        <v>0</v>
      </c>
      <c r="L44">
        <v>2</v>
      </c>
      <c r="M44">
        <v>34</v>
      </c>
      <c r="N44">
        <v>13</v>
      </c>
      <c r="O44">
        <v>24</v>
      </c>
      <c r="P44">
        <v>5</v>
      </c>
      <c r="Q44">
        <v>5</v>
      </c>
      <c r="R44">
        <v>7</v>
      </c>
      <c r="S44">
        <v>2</v>
      </c>
      <c r="T44">
        <v>19</v>
      </c>
      <c r="U44">
        <v>22</v>
      </c>
      <c r="V44" s="7">
        <f t="shared" si="0"/>
        <v>323</v>
      </c>
    </row>
    <row r="45" spans="1:22" x14ac:dyDescent="0.3">
      <c r="A45" s="31">
        <v>43</v>
      </c>
      <c r="B45" s="32" t="s">
        <v>42</v>
      </c>
      <c r="C45">
        <v>32</v>
      </c>
      <c r="D45">
        <v>33</v>
      </c>
      <c r="E45">
        <v>14</v>
      </c>
      <c r="F45">
        <v>15</v>
      </c>
      <c r="G45">
        <v>26</v>
      </c>
      <c r="H45">
        <v>1</v>
      </c>
      <c r="I45">
        <v>37</v>
      </c>
      <c r="J45">
        <v>10</v>
      </c>
      <c r="K45" s="38">
        <v>0</v>
      </c>
      <c r="L45">
        <v>7</v>
      </c>
      <c r="M45">
        <v>21</v>
      </c>
      <c r="N45">
        <v>9</v>
      </c>
      <c r="O45">
        <v>35</v>
      </c>
      <c r="P45">
        <v>5</v>
      </c>
      <c r="Q45">
        <v>4</v>
      </c>
      <c r="R45">
        <v>0</v>
      </c>
      <c r="S45">
        <v>22</v>
      </c>
      <c r="T45">
        <v>2</v>
      </c>
      <c r="U45">
        <v>14</v>
      </c>
      <c r="V45" s="7">
        <f t="shared" si="0"/>
        <v>287</v>
      </c>
    </row>
    <row r="46" spans="1:22" x14ac:dyDescent="0.3">
      <c r="A46" s="31">
        <v>44</v>
      </c>
      <c r="B46" s="32" t="s">
        <v>43</v>
      </c>
      <c r="C46">
        <v>66</v>
      </c>
      <c r="D46">
        <v>43</v>
      </c>
      <c r="E46">
        <v>50</v>
      </c>
      <c r="F46">
        <v>39</v>
      </c>
      <c r="G46">
        <v>82</v>
      </c>
      <c r="H46">
        <v>2</v>
      </c>
      <c r="I46">
        <v>19</v>
      </c>
      <c r="J46">
        <v>7</v>
      </c>
      <c r="K46" s="38">
        <v>0</v>
      </c>
      <c r="L46">
        <v>14</v>
      </c>
      <c r="M46">
        <v>13</v>
      </c>
      <c r="N46">
        <v>17</v>
      </c>
      <c r="O46">
        <v>18</v>
      </c>
      <c r="P46">
        <v>11</v>
      </c>
      <c r="Q46">
        <v>2</v>
      </c>
      <c r="R46">
        <v>18</v>
      </c>
      <c r="S46">
        <v>27</v>
      </c>
      <c r="T46">
        <v>5</v>
      </c>
      <c r="U46">
        <v>14</v>
      </c>
      <c r="V46" s="7">
        <f t="shared" si="0"/>
        <v>447</v>
      </c>
    </row>
    <row r="47" spans="1:22" s="3" customFormat="1" x14ac:dyDescent="0.3">
      <c r="A47" s="2"/>
      <c r="B47" s="4" t="s">
        <v>68</v>
      </c>
      <c r="C47" s="3">
        <f>SUM(C3:C46)-C11-C12-C14-C29</f>
        <v>2982</v>
      </c>
      <c r="D47" s="3">
        <f t="shared" ref="D47:U47" si="1">SUM(D3:D46)-D11-D12-D14-D29</f>
        <v>1618</v>
      </c>
      <c r="E47" s="3">
        <f t="shared" si="1"/>
        <v>1287</v>
      </c>
      <c r="F47" s="3">
        <f t="shared" si="1"/>
        <v>831</v>
      </c>
      <c r="G47" s="3">
        <f t="shared" si="1"/>
        <v>2343</v>
      </c>
      <c r="H47" s="3">
        <f t="shared" si="1"/>
        <v>123</v>
      </c>
      <c r="I47" s="3">
        <f t="shared" si="1"/>
        <v>1309</v>
      </c>
      <c r="J47" s="3">
        <f t="shared" si="1"/>
        <v>319</v>
      </c>
      <c r="K47" s="39">
        <f t="shared" si="1"/>
        <v>22</v>
      </c>
      <c r="L47" s="3">
        <f t="shared" si="1"/>
        <v>234</v>
      </c>
      <c r="M47" s="3">
        <f t="shared" si="1"/>
        <v>1036</v>
      </c>
      <c r="N47" s="3">
        <f t="shared" si="1"/>
        <v>615</v>
      </c>
      <c r="O47" s="3">
        <f t="shared" si="1"/>
        <v>1317</v>
      </c>
      <c r="P47" s="3">
        <f t="shared" si="1"/>
        <v>270</v>
      </c>
      <c r="Q47" s="3">
        <f t="shared" si="1"/>
        <v>144</v>
      </c>
      <c r="R47" s="3">
        <f t="shared" si="1"/>
        <v>606</v>
      </c>
      <c r="S47" s="3">
        <f t="shared" si="1"/>
        <v>904</v>
      </c>
      <c r="T47" s="3">
        <f t="shared" si="1"/>
        <v>159</v>
      </c>
      <c r="U47" s="3">
        <f t="shared" si="1"/>
        <v>618</v>
      </c>
      <c r="V47" s="8">
        <f>SUM(C47:U47)</f>
        <v>16737</v>
      </c>
    </row>
    <row r="48" spans="1:22" s="14" customFormat="1" x14ac:dyDescent="0.3">
      <c r="A48" s="12"/>
      <c r="B48" s="13" t="s">
        <v>65</v>
      </c>
      <c r="C48" s="20">
        <f>SUM(C3:C36)-C11-C12-C14-C29</f>
        <v>2402</v>
      </c>
      <c r="D48" s="20">
        <f t="shared" ref="D48:T48" si="2">SUM(D3:D36)-D11-D12-D14-D29</f>
        <v>1257</v>
      </c>
      <c r="E48" s="20">
        <f t="shared" si="2"/>
        <v>980</v>
      </c>
      <c r="F48" s="20">
        <f t="shared" si="2"/>
        <v>605</v>
      </c>
      <c r="G48" s="20">
        <f t="shared" si="2"/>
        <v>1858</v>
      </c>
      <c r="H48" s="20">
        <f t="shared" si="2"/>
        <v>96</v>
      </c>
      <c r="I48" s="20">
        <f t="shared" si="2"/>
        <v>925</v>
      </c>
      <c r="J48" s="20">
        <f t="shared" si="2"/>
        <v>258</v>
      </c>
      <c r="K48" s="40">
        <f t="shared" si="2"/>
        <v>22</v>
      </c>
      <c r="L48" s="20">
        <f t="shared" si="2"/>
        <v>172</v>
      </c>
      <c r="M48" s="20">
        <f t="shared" si="2"/>
        <v>782</v>
      </c>
      <c r="N48" s="20">
        <f t="shared" si="2"/>
        <v>463</v>
      </c>
      <c r="O48" s="20">
        <f t="shared" si="2"/>
        <v>1005</v>
      </c>
      <c r="P48" s="20">
        <f t="shared" si="2"/>
        <v>203</v>
      </c>
      <c r="Q48" s="20">
        <f t="shared" si="2"/>
        <v>96</v>
      </c>
      <c r="R48" s="20">
        <f t="shared" si="2"/>
        <v>503</v>
      </c>
      <c r="S48" s="20">
        <f t="shared" si="2"/>
        <v>733</v>
      </c>
      <c r="T48" s="20">
        <f t="shared" si="2"/>
        <v>97</v>
      </c>
      <c r="U48" s="20">
        <f t="shared" ref="U48" si="3">SUM(U3:U36)-U11-U12-U29</f>
        <v>409</v>
      </c>
      <c r="V48" s="15">
        <f>SUM(C48:U48)</f>
        <v>12866</v>
      </c>
    </row>
    <row r="49" spans="1:22" s="17" customFormat="1" x14ac:dyDescent="0.3">
      <c r="A49" s="16"/>
      <c r="B49" s="36" t="s">
        <v>66</v>
      </c>
      <c r="C49" s="21">
        <f>SUM(C37:C40)+C43</f>
        <v>357</v>
      </c>
      <c r="D49" s="21">
        <f t="shared" ref="D49:T49" si="4">SUM(D37:D40)+D43</f>
        <v>179</v>
      </c>
      <c r="E49" s="21">
        <f t="shared" si="4"/>
        <v>185</v>
      </c>
      <c r="F49" s="21">
        <f t="shared" si="4"/>
        <v>120</v>
      </c>
      <c r="G49" s="21">
        <f t="shared" si="4"/>
        <v>266</v>
      </c>
      <c r="H49" s="21">
        <f t="shared" si="4"/>
        <v>15</v>
      </c>
      <c r="I49" s="21">
        <f t="shared" si="4"/>
        <v>197</v>
      </c>
      <c r="J49" s="21">
        <f t="shared" si="4"/>
        <v>28</v>
      </c>
      <c r="K49" s="41"/>
      <c r="L49" s="21">
        <f t="shared" si="4"/>
        <v>27</v>
      </c>
      <c r="M49" s="21">
        <f t="shared" si="4"/>
        <v>153</v>
      </c>
      <c r="N49" s="21">
        <f t="shared" si="4"/>
        <v>94</v>
      </c>
      <c r="O49" s="21">
        <f t="shared" si="4"/>
        <v>156</v>
      </c>
      <c r="P49" s="21">
        <f t="shared" si="4"/>
        <v>33</v>
      </c>
      <c r="Q49" s="21">
        <f t="shared" si="4"/>
        <v>26</v>
      </c>
      <c r="R49" s="21">
        <f t="shared" si="4"/>
        <v>60</v>
      </c>
      <c r="S49" s="21">
        <f t="shared" si="4"/>
        <v>84</v>
      </c>
      <c r="T49" s="21">
        <f t="shared" si="4"/>
        <v>19</v>
      </c>
      <c r="U49" s="21">
        <f t="shared" ref="U49" si="5">SUM(U37:U40)+U43</f>
        <v>124</v>
      </c>
      <c r="V49" s="23">
        <f>SUM(C49:U49)</f>
        <v>2123</v>
      </c>
    </row>
    <row r="50" spans="1:22" s="19" customFormat="1" x14ac:dyDescent="0.3">
      <c r="A50" s="9"/>
      <c r="B50" s="18" t="s">
        <v>67</v>
      </c>
      <c r="C50" s="19">
        <f>SUM(C41:C42)+SUM(C44:C46)</f>
        <v>223</v>
      </c>
      <c r="D50" s="19">
        <f t="shared" ref="D50:T50" si="6">SUM(D41:D42)+SUM(D44:D46)</f>
        <v>182</v>
      </c>
      <c r="E50" s="19">
        <f t="shared" si="6"/>
        <v>122</v>
      </c>
      <c r="F50" s="19">
        <f t="shared" si="6"/>
        <v>106</v>
      </c>
      <c r="G50" s="19">
        <f t="shared" si="6"/>
        <v>219</v>
      </c>
      <c r="H50" s="19">
        <f t="shared" si="6"/>
        <v>12</v>
      </c>
      <c r="I50" s="19">
        <f t="shared" si="6"/>
        <v>187</v>
      </c>
      <c r="J50" s="19">
        <f t="shared" si="6"/>
        <v>33</v>
      </c>
      <c r="K50" s="42"/>
      <c r="L50" s="19">
        <f t="shared" si="6"/>
        <v>35</v>
      </c>
      <c r="M50" s="19">
        <f t="shared" si="6"/>
        <v>101</v>
      </c>
      <c r="N50" s="19">
        <f t="shared" si="6"/>
        <v>58</v>
      </c>
      <c r="O50" s="19">
        <f t="shared" si="6"/>
        <v>156</v>
      </c>
      <c r="P50" s="19">
        <f t="shared" si="6"/>
        <v>34</v>
      </c>
      <c r="Q50" s="19">
        <f t="shared" si="6"/>
        <v>22</v>
      </c>
      <c r="R50" s="19">
        <f t="shared" si="6"/>
        <v>43</v>
      </c>
      <c r="S50" s="19">
        <f t="shared" si="6"/>
        <v>87</v>
      </c>
      <c r="T50" s="19">
        <f t="shared" si="6"/>
        <v>43</v>
      </c>
      <c r="U50" s="19">
        <f t="shared" ref="U50" si="7">SUM(U41:U42)+SUM(U44:U46)</f>
        <v>85</v>
      </c>
      <c r="V50" s="10">
        <f>SUM(C50:U50)</f>
        <v>1748</v>
      </c>
    </row>
    <row r="52" spans="1:22" x14ac:dyDescent="0.3">
      <c r="E52" s="1" t="s">
        <v>72</v>
      </c>
      <c r="F52" s="43"/>
      <c r="G52" s="1" t="s">
        <v>72</v>
      </c>
      <c r="J52" s="1" t="s">
        <v>72</v>
      </c>
      <c r="M52" s="1" t="s">
        <v>72</v>
      </c>
    </row>
    <row r="53" spans="1:22" x14ac:dyDescent="0.3">
      <c r="E53" s="43">
        <f>E47+F47</f>
        <v>2118</v>
      </c>
      <c r="F53" s="43"/>
      <c r="G53" s="43">
        <f>G47+H47</f>
        <v>2466</v>
      </c>
      <c r="J53" s="43">
        <f>J47+K47+L47+Q47</f>
        <v>719</v>
      </c>
      <c r="M53" s="43">
        <f>M47+N47</f>
        <v>1651</v>
      </c>
    </row>
    <row r="54" spans="1:22" x14ac:dyDescent="0.3">
      <c r="E54" s="46">
        <f t="shared" ref="E54:G56" si="8">E48+F48</f>
        <v>1585</v>
      </c>
      <c r="F54" s="43"/>
      <c r="G54" s="46">
        <f t="shared" si="8"/>
        <v>1954</v>
      </c>
      <c r="J54" s="46">
        <f t="shared" ref="J54:J56" si="9">J48+K48+L48+Q48</f>
        <v>548</v>
      </c>
      <c r="M54" s="46">
        <f t="shared" ref="M54:M56" si="10">M48+N48</f>
        <v>1245</v>
      </c>
    </row>
    <row r="55" spans="1:22" x14ac:dyDescent="0.3">
      <c r="E55" s="55">
        <f t="shared" si="8"/>
        <v>305</v>
      </c>
      <c r="F55" s="43"/>
      <c r="G55" s="55">
        <f t="shared" si="8"/>
        <v>281</v>
      </c>
      <c r="J55" s="55">
        <f t="shared" si="9"/>
        <v>81</v>
      </c>
      <c r="M55" s="55">
        <f t="shared" si="10"/>
        <v>247</v>
      </c>
    </row>
    <row r="56" spans="1:22" x14ac:dyDescent="0.3">
      <c r="E56" s="56">
        <f t="shared" si="8"/>
        <v>228</v>
      </c>
      <c r="F56" s="43"/>
      <c r="G56" s="56">
        <f t="shared" si="8"/>
        <v>231</v>
      </c>
      <c r="J56" s="56">
        <f t="shared" si="9"/>
        <v>90</v>
      </c>
      <c r="M56" s="56">
        <f t="shared" si="10"/>
        <v>159</v>
      </c>
    </row>
  </sheetData>
  <mergeCells count="2">
    <mergeCell ref="A1:A2"/>
    <mergeCell ref="B1:B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C76E-BF65-44B7-8525-338E59D48AB7}">
  <dimension ref="A1:V56"/>
  <sheetViews>
    <sheetView workbookViewId="0">
      <pane ySplit="2" topLeftCell="A36" activePane="bottomLeft" state="frozen"/>
      <selection pane="bottomLeft" activeCell="E52" sqref="E52:M56"/>
    </sheetView>
  </sheetViews>
  <sheetFormatPr defaultRowHeight="14.5" x14ac:dyDescent="0.3"/>
  <cols>
    <col min="1" max="1" width="10.69921875" customWidth="1"/>
    <col min="2" max="2" width="95.69921875" customWidth="1"/>
    <col min="3" max="4" width="12.69921875" style="43" customWidth="1"/>
    <col min="5" max="5" width="12.69921875" customWidth="1"/>
    <col min="6" max="6" width="12.69921875" style="43" customWidth="1"/>
    <col min="7" max="10" width="12.69921875" customWidth="1"/>
    <col min="11" max="11" width="12.69921875" style="38" customWidth="1"/>
    <col min="12" max="21" width="12.69921875" customWidth="1"/>
    <col min="22" max="22" width="12.69921875" style="7" customWidth="1"/>
  </cols>
  <sheetData>
    <row r="1" spans="1:22" s="49" customFormat="1" x14ac:dyDescent="0.3">
      <c r="A1" s="52" t="s">
        <v>44</v>
      </c>
      <c r="B1" s="52" t="s">
        <v>45</v>
      </c>
      <c r="C1" s="49" t="s">
        <v>47</v>
      </c>
      <c r="D1" s="49" t="s">
        <v>48</v>
      </c>
      <c r="E1" s="57" t="s">
        <v>49</v>
      </c>
      <c r="F1" s="54" t="s">
        <v>50</v>
      </c>
      <c r="G1" s="57" t="s">
        <v>51</v>
      </c>
      <c r="H1" s="54" t="s">
        <v>52</v>
      </c>
      <c r="I1" s="49" t="s">
        <v>53</v>
      </c>
      <c r="J1" s="57" t="s">
        <v>54</v>
      </c>
      <c r="K1" s="54" t="s">
        <v>55</v>
      </c>
      <c r="L1" s="54" t="s">
        <v>56</v>
      </c>
      <c r="M1" s="57" t="s">
        <v>57</v>
      </c>
      <c r="N1" s="54" t="s">
        <v>58</v>
      </c>
      <c r="O1" s="49" t="s">
        <v>59</v>
      </c>
      <c r="P1" s="49" t="s">
        <v>60</v>
      </c>
      <c r="Q1" s="54" t="s">
        <v>61</v>
      </c>
      <c r="R1" s="49" t="s">
        <v>62</v>
      </c>
      <c r="S1" s="49" t="s">
        <v>63</v>
      </c>
      <c r="T1" s="49" t="s">
        <v>64</v>
      </c>
      <c r="U1" s="49" t="s">
        <v>69</v>
      </c>
      <c r="V1" s="51" t="s">
        <v>46</v>
      </c>
    </row>
    <row r="2" spans="1:22" s="5" customFormat="1" x14ac:dyDescent="0.3">
      <c r="A2" s="53"/>
      <c r="B2" s="53"/>
      <c r="F2" s="5" t="s">
        <v>71</v>
      </c>
      <c r="H2" s="5" t="s">
        <v>51</v>
      </c>
      <c r="K2" s="37" t="s">
        <v>54</v>
      </c>
      <c r="L2" s="5" t="s">
        <v>54</v>
      </c>
      <c r="N2" s="5" t="s">
        <v>57</v>
      </c>
      <c r="Q2" s="5" t="s">
        <v>54</v>
      </c>
      <c r="V2" s="6"/>
    </row>
    <row r="3" spans="1:22" x14ac:dyDescent="0.3">
      <c r="A3" s="35">
        <v>1</v>
      </c>
      <c r="B3" s="11" t="s">
        <v>0</v>
      </c>
      <c r="C3" s="43">
        <v>84</v>
      </c>
      <c r="D3" s="43">
        <v>125</v>
      </c>
      <c r="E3">
        <v>59</v>
      </c>
      <c r="F3" s="43">
        <v>25</v>
      </c>
      <c r="G3">
        <v>109</v>
      </c>
      <c r="H3">
        <v>6</v>
      </c>
      <c r="I3">
        <v>107</v>
      </c>
      <c r="J3">
        <v>16</v>
      </c>
      <c r="K3" s="38">
        <v>0</v>
      </c>
      <c r="L3">
        <v>9</v>
      </c>
      <c r="M3">
        <v>39</v>
      </c>
      <c r="N3">
        <v>76</v>
      </c>
      <c r="O3" s="29">
        <f>50-1</f>
        <v>49</v>
      </c>
      <c r="P3">
        <v>5</v>
      </c>
      <c r="Q3">
        <v>12</v>
      </c>
      <c r="R3">
        <v>38</v>
      </c>
      <c r="S3">
        <v>45</v>
      </c>
      <c r="T3">
        <v>14</v>
      </c>
      <c r="U3">
        <v>1</v>
      </c>
      <c r="V3" s="7">
        <f>SUM(C3:U3)</f>
        <v>819</v>
      </c>
    </row>
    <row r="4" spans="1:22" x14ac:dyDescent="0.3">
      <c r="A4" s="35">
        <v>2</v>
      </c>
      <c r="B4" s="11" t="s">
        <v>1</v>
      </c>
      <c r="C4" s="43">
        <v>86</v>
      </c>
      <c r="D4" s="43">
        <v>38</v>
      </c>
      <c r="E4">
        <v>24</v>
      </c>
      <c r="F4" s="44">
        <v>27</v>
      </c>
      <c r="G4">
        <v>29</v>
      </c>
      <c r="H4">
        <v>0</v>
      </c>
      <c r="I4">
        <v>27</v>
      </c>
      <c r="J4">
        <v>17</v>
      </c>
      <c r="K4" s="38">
        <v>0</v>
      </c>
      <c r="L4">
        <v>4</v>
      </c>
      <c r="M4">
        <v>13</v>
      </c>
      <c r="N4">
        <v>27</v>
      </c>
      <c r="O4">
        <v>63</v>
      </c>
      <c r="P4">
        <v>6</v>
      </c>
      <c r="Q4">
        <v>14</v>
      </c>
      <c r="R4">
        <v>21</v>
      </c>
      <c r="S4">
        <v>27</v>
      </c>
      <c r="T4">
        <v>3</v>
      </c>
      <c r="U4">
        <v>5</v>
      </c>
      <c r="V4" s="7">
        <f t="shared" ref="V4:V46" si="0">SUM(C4:U4)</f>
        <v>431</v>
      </c>
    </row>
    <row r="5" spans="1:22" x14ac:dyDescent="0.3">
      <c r="A5" s="35">
        <v>3</v>
      </c>
      <c r="B5" s="11" t="s">
        <v>3</v>
      </c>
      <c r="C5" s="50">
        <f>91-1</f>
        <v>90</v>
      </c>
      <c r="D5" s="44">
        <v>47</v>
      </c>
      <c r="E5" s="28">
        <v>38</v>
      </c>
      <c r="F5" s="43">
        <v>16</v>
      </c>
      <c r="G5" s="28">
        <v>38</v>
      </c>
      <c r="H5">
        <v>4</v>
      </c>
      <c r="I5" s="29">
        <f>36-1</f>
        <v>35</v>
      </c>
      <c r="J5">
        <v>12</v>
      </c>
      <c r="K5" s="38">
        <v>3</v>
      </c>
      <c r="L5">
        <v>5</v>
      </c>
      <c r="M5">
        <v>21</v>
      </c>
      <c r="N5">
        <v>20</v>
      </c>
      <c r="O5" s="28">
        <v>62</v>
      </c>
      <c r="P5">
        <v>5</v>
      </c>
      <c r="Q5">
        <v>9</v>
      </c>
      <c r="R5">
        <v>21</v>
      </c>
      <c r="S5">
        <v>28</v>
      </c>
      <c r="T5">
        <v>2</v>
      </c>
      <c r="U5">
        <v>5</v>
      </c>
      <c r="V5" s="7">
        <f t="shared" si="0"/>
        <v>461</v>
      </c>
    </row>
    <row r="6" spans="1:22" x14ac:dyDescent="0.3">
      <c r="A6" s="35">
        <v>4</v>
      </c>
      <c r="B6" s="11" t="s">
        <v>2</v>
      </c>
      <c r="C6" s="43">
        <v>80</v>
      </c>
      <c r="D6" s="43">
        <v>39</v>
      </c>
      <c r="E6">
        <v>27</v>
      </c>
      <c r="F6" s="43">
        <v>24</v>
      </c>
      <c r="G6">
        <v>55</v>
      </c>
      <c r="H6">
        <v>0</v>
      </c>
      <c r="I6">
        <v>17</v>
      </c>
      <c r="J6">
        <v>13</v>
      </c>
      <c r="K6" s="38">
        <v>5</v>
      </c>
      <c r="L6">
        <v>13</v>
      </c>
      <c r="M6">
        <v>19</v>
      </c>
      <c r="N6" s="28">
        <v>16</v>
      </c>
      <c r="O6">
        <v>25</v>
      </c>
      <c r="P6">
        <v>2</v>
      </c>
      <c r="Q6">
        <v>8</v>
      </c>
      <c r="R6" s="28">
        <v>24</v>
      </c>
      <c r="S6" s="28">
        <v>36</v>
      </c>
      <c r="T6">
        <v>0</v>
      </c>
      <c r="U6">
        <v>6</v>
      </c>
      <c r="V6" s="7">
        <f t="shared" si="0"/>
        <v>409</v>
      </c>
    </row>
    <row r="7" spans="1:22" x14ac:dyDescent="0.3">
      <c r="A7" s="35">
        <v>5</v>
      </c>
      <c r="B7" s="11" t="s">
        <v>4</v>
      </c>
      <c r="C7" s="43">
        <v>107</v>
      </c>
      <c r="D7" s="43">
        <v>51</v>
      </c>
      <c r="E7">
        <v>42</v>
      </c>
      <c r="F7" s="43">
        <v>16</v>
      </c>
      <c r="G7">
        <v>88</v>
      </c>
      <c r="H7">
        <v>1</v>
      </c>
      <c r="I7">
        <v>52</v>
      </c>
      <c r="J7">
        <v>12</v>
      </c>
      <c r="K7" s="38">
        <v>4</v>
      </c>
      <c r="L7">
        <v>14</v>
      </c>
      <c r="M7" s="28">
        <v>38</v>
      </c>
      <c r="N7">
        <v>38</v>
      </c>
      <c r="O7">
        <v>27</v>
      </c>
      <c r="P7">
        <v>5</v>
      </c>
      <c r="Q7">
        <v>1</v>
      </c>
      <c r="R7">
        <v>28</v>
      </c>
      <c r="S7">
        <v>51</v>
      </c>
      <c r="T7">
        <v>1</v>
      </c>
      <c r="U7">
        <v>11</v>
      </c>
      <c r="V7" s="7">
        <f t="shared" si="0"/>
        <v>587</v>
      </c>
    </row>
    <row r="8" spans="1:22" x14ac:dyDescent="0.3">
      <c r="A8" s="35">
        <v>6</v>
      </c>
      <c r="B8" s="11" t="s">
        <v>5</v>
      </c>
      <c r="C8" s="43">
        <v>142</v>
      </c>
      <c r="D8" s="43">
        <v>62</v>
      </c>
      <c r="E8">
        <v>37</v>
      </c>
      <c r="F8" s="43">
        <v>39</v>
      </c>
      <c r="G8">
        <v>109</v>
      </c>
      <c r="H8">
        <v>1</v>
      </c>
      <c r="I8">
        <v>47</v>
      </c>
      <c r="J8" s="28">
        <v>11</v>
      </c>
      <c r="K8" s="38">
        <v>0</v>
      </c>
      <c r="L8">
        <v>8</v>
      </c>
      <c r="M8">
        <v>41</v>
      </c>
      <c r="N8">
        <v>24</v>
      </c>
      <c r="O8">
        <v>45</v>
      </c>
      <c r="P8">
        <v>4</v>
      </c>
      <c r="Q8">
        <v>7</v>
      </c>
      <c r="R8">
        <v>25</v>
      </c>
      <c r="S8">
        <v>53</v>
      </c>
      <c r="T8">
        <v>4</v>
      </c>
      <c r="U8">
        <v>1</v>
      </c>
      <c r="V8" s="7">
        <f t="shared" si="0"/>
        <v>660</v>
      </c>
    </row>
    <row r="9" spans="1:22" x14ac:dyDescent="0.3">
      <c r="A9" s="35">
        <v>7</v>
      </c>
      <c r="B9" s="11" t="s">
        <v>6</v>
      </c>
      <c r="C9" s="43">
        <v>67</v>
      </c>
      <c r="D9" s="43">
        <v>52</v>
      </c>
      <c r="E9">
        <v>41</v>
      </c>
      <c r="F9" s="43">
        <v>24</v>
      </c>
      <c r="G9">
        <v>58</v>
      </c>
      <c r="H9">
        <v>6</v>
      </c>
      <c r="I9">
        <v>34</v>
      </c>
      <c r="J9">
        <v>14</v>
      </c>
      <c r="K9" s="38">
        <v>0</v>
      </c>
      <c r="L9">
        <v>5</v>
      </c>
      <c r="M9">
        <v>45</v>
      </c>
      <c r="N9">
        <v>12</v>
      </c>
      <c r="O9" s="30">
        <f>64-2</f>
        <v>62</v>
      </c>
      <c r="P9">
        <v>6</v>
      </c>
      <c r="Q9" s="28">
        <v>15</v>
      </c>
      <c r="R9">
        <v>11</v>
      </c>
      <c r="S9">
        <v>21</v>
      </c>
      <c r="T9">
        <v>3</v>
      </c>
      <c r="U9">
        <v>8</v>
      </c>
      <c r="V9" s="7">
        <f t="shared" si="0"/>
        <v>484</v>
      </c>
    </row>
    <row r="10" spans="1:22" x14ac:dyDescent="0.3">
      <c r="A10" s="35">
        <v>8</v>
      </c>
      <c r="B10" s="11" t="s">
        <v>7</v>
      </c>
      <c r="C10" s="43">
        <v>62</v>
      </c>
      <c r="D10" s="43">
        <v>33</v>
      </c>
      <c r="E10">
        <v>20</v>
      </c>
      <c r="F10" s="43">
        <v>31</v>
      </c>
      <c r="G10">
        <v>40</v>
      </c>
      <c r="H10">
        <v>9</v>
      </c>
      <c r="I10">
        <v>41</v>
      </c>
      <c r="J10">
        <v>2</v>
      </c>
      <c r="K10" s="38">
        <v>1</v>
      </c>
      <c r="L10">
        <v>7</v>
      </c>
      <c r="M10">
        <v>11</v>
      </c>
      <c r="N10">
        <v>11</v>
      </c>
      <c r="O10">
        <v>29</v>
      </c>
      <c r="P10">
        <v>6</v>
      </c>
      <c r="Q10">
        <v>6</v>
      </c>
      <c r="R10">
        <v>7</v>
      </c>
      <c r="S10">
        <v>20</v>
      </c>
      <c r="T10">
        <v>6</v>
      </c>
      <c r="U10">
        <v>9</v>
      </c>
      <c r="V10" s="7">
        <f t="shared" si="0"/>
        <v>351</v>
      </c>
    </row>
    <row r="11" spans="1:22" s="25" customFormat="1" x14ac:dyDescent="0.3">
      <c r="A11" s="24">
        <v>9</v>
      </c>
      <c r="B11" s="25" t="s">
        <v>8</v>
      </c>
      <c r="C11" s="45">
        <v>48</v>
      </c>
      <c r="D11" s="45">
        <v>17</v>
      </c>
      <c r="E11" s="25">
        <v>24</v>
      </c>
      <c r="F11" s="45">
        <v>10</v>
      </c>
      <c r="G11" s="25">
        <v>49</v>
      </c>
      <c r="H11" s="25">
        <v>1</v>
      </c>
      <c r="I11" s="25">
        <v>28</v>
      </c>
      <c r="J11" s="25">
        <v>2</v>
      </c>
      <c r="K11" s="25">
        <v>0</v>
      </c>
      <c r="L11" s="25">
        <v>3</v>
      </c>
      <c r="M11" s="25">
        <v>30</v>
      </c>
      <c r="N11" s="25">
        <v>3</v>
      </c>
      <c r="O11" s="25">
        <v>6</v>
      </c>
      <c r="P11" s="25">
        <v>2</v>
      </c>
      <c r="Q11" s="25">
        <v>2</v>
      </c>
      <c r="R11" s="25">
        <v>8</v>
      </c>
      <c r="S11" s="25">
        <v>14</v>
      </c>
      <c r="T11" s="25">
        <v>4</v>
      </c>
      <c r="U11" s="25">
        <v>15</v>
      </c>
      <c r="V11" s="27">
        <f t="shared" si="0"/>
        <v>266</v>
      </c>
    </row>
    <row r="12" spans="1:22" s="25" customFormat="1" x14ac:dyDescent="0.3">
      <c r="A12" s="24">
        <v>10</v>
      </c>
      <c r="B12" s="25" t="s">
        <v>9</v>
      </c>
      <c r="C12" s="45">
        <v>55</v>
      </c>
      <c r="D12" s="45">
        <v>21</v>
      </c>
      <c r="E12" s="25">
        <v>22</v>
      </c>
      <c r="F12" s="45">
        <v>13</v>
      </c>
      <c r="G12" s="25">
        <v>82</v>
      </c>
      <c r="H12" s="25">
        <v>5</v>
      </c>
      <c r="I12" s="25">
        <v>40</v>
      </c>
      <c r="J12" s="25">
        <v>0</v>
      </c>
      <c r="K12" s="25">
        <v>0</v>
      </c>
      <c r="L12" s="25">
        <v>5</v>
      </c>
      <c r="M12" s="25">
        <v>15</v>
      </c>
      <c r="N12" s="25">
        <v>15</v>
      </c>
      <c r="O12" s="25">
        <v>13</v>
      </c>
      <c r="P12" s="26">
        <v>4</v>
      </c>
      <c r="Q12" s="25">
        <v>5</v>
      </c>
      <c r="R12" s="25">
        <v>13</v>
      </c>
      <c r="S12" s="25">
        <v>23</v>
      </c>
      <c r="T12" s="25">
        <v>0</v>
      </c>
      <c r="U12" s="25">
        <v>13</v>
      </c>
      <c r="V12" s="27">
        <f t="shared" si="0"/>
        <v>344</v>
      </c>
    </row>
    <row r="13" spans="1:22" x14ac:dyDescent="0.3">
      <c r="A13" s="35">
        <v>11</v>
      </c>
      <c r="B13" s="11" t="s">
        <v>10</v>
      </c>
      <c r="C13" s="43">
        <v>136</v>
      </c>
      <c r="D13" s="43">
        <v>64</v>
      </c>
      <c r="E13">
        <v>40</v>
      </c>
      <c r="F13" s="43">
        <v>21</v>
      </c>
      <c r="G13">
        <v>83</v>
      </c>
      <c r="H13">
        <v>9</v>
      </c>
      <c r="I13">
        <v>41</v>
      </c>
      <c r="J13">
        <v>12</v>
      </c>
      <c r="K13" s="38">
        <v>2</v>
      </c>
      <c r="L13">
        <v>5</v>
      </c>
      <c r="M13">
        <v>44</v>
      </c>
      <c r="N13">
        <v>6</v>
      </c>
      <c r="O13">
        <v>36</v>
      </c>
      <c r="P13">
        <v>15</v>
      </c>
      <c r="Q13">
        <v>11</v>
      </c>
      <c r="R13">
        <v>31</v>
      </c>
      <c r="S13">
        <v>20</v>
      </c>
      <c r="T13">
        <v>2</v>
      </c>
      <c r="U13">
        <v>34</v>
      </c>
      <c r="V13" s="7">
        <f t="shared" si="0"/>
        <v>612</v>
      </c>
    </row>
    <row r="14" spans="1:22" s="25" customFormat="1" x14ac:dyDescent="0.3">
      <c r="A14" s="24">
        <v>12</v>
      </c>
      <c r="B14" s="25" t="s">
        <v>11</v>
      </c>
      <c r="C14" s="45">
        <v>64</v>
      </c>
      <c r="D14" s="45">
        <v>22</v>
      </c>
      <c r="E14" s="25">
        <v>34</v>
      </c>
      <c r="F14" s="45">
        <v>8</v>
      </c>
      <c r="G14" s="25">
        <v>46</v>
      </c>
      <c r="H14" s="25">
        <v>1</v>
      </c>
      <c r="I14" s="25">
        <v>22</v>
      </c>
      <c r="J14" s="25">
        <v>8</v>
      </c>
      <c r="K14" s="25">
        <v>1</v>
      </c>
      <c r="L14" s="25">
        <v>4</v>
      </c>
      <c r="M14" s="25">
        <v>10</v>
      </c>
      <c r="N14" s="25">
        <v>25</v>
      </c>
      <c r="O14" s="25">
        <v>34</v>
      </c>
      <c r="P14" s="26">
        <v>3</v>
      </c>
      <c r="Q14" s="25">
        <v>0</v>
      </c>
      <c r="R14" s="25">
        <v>19</v>
      </c>
      <c r="S14" s="25">
        <v>40</v>
      </c>
      <c r="T14" s="25">
        <v>0</v>
      </c>
      <c r="U14" s="25">
        <v>0</v>
      </c>
      <c r="V14" s="27">
        <f t="shared" si="0"/>
        <v>341</v>
      </c>
    </row>
    <row r="15" spans="1:22" x14ac:dyDescent="0.3">
      <c r="A15" s="35">
        <v>13</v>
      </c>
      <c r="B15" s="11" t="s">
        <v>12</v>
      </c>
      <c r="C15" s="43">
        <v>76</v>
      </c>
      <c r="D15" s="43">
        <v>23</v>
      </c>
      <c r="E15">
        <v>11</v>
      </c>
      <c r="F15" s="43">
        <v>27</v>
      </c>
      <c r="G15">
        <v>53</v>
      </c>
      <c r="H15">
        <v>1</v>
      </c>
      <c r="I15">
        <v>27</v>
      </c>
      <c r="J15">
        <v>5</v>
      </c>
      <c r="K15" s="38">
        <v>0</v>
      </c>
      <c r="L15">
        <v>5</v>
      </c>
      <c r="M15">
        <v>6</v>
      </c>
      <c r="N15">
        <v>33</v>
      </c>
      <c r="O15">
        <v>41</v>
      </c>
      <c r="P15">
        <v>5</v>
      </c>
      <c r="Q15">
        <v>3</v>
      </c>
      <c r="R15">
        <v>23</v>
      </c>
      <c r="S15">
        <v>23</v>
      </c>
      <c r="T15">
        <v>4</v>
      </c>
      <c r="U15">
        <v>16</v>
      </c>
      <c r="V15" s="7">
        <f t="shared" si="0"/>
        <v>382</v>
      </c>
    </row>
    <row r="16" spans="1:22" x14ac:dyDescent="0.3">
      <c r="A16" s="35">
        <v>14</v>
      </c>
      <c r="B16" s="11" t="s">
        <v>13</v>
      </c>
      <c r="C16" s="43">
        <v>89</v>
      </c>
      <c r="D16" s="43">
        <v>52</v>
      </c>
      <c r="E16">
        <v>2</v>
      </c>
      <c r="F16" s="43">
        <v>48</v>
      </c>
      <c r="G16">
        <v>90</v>
      </c>
      <c r="H16">
        <v>10</v>
      </c>
      <c r="I16">
        <v>24</v>
      </c>
      <c r="J16">
        <v>2</v>
      </c>
      <c r="K16" s="38">
        <v>0</v>
      </c>
      <c r="L16">
        <v>0</v>
      </c>
      <c r="M16">
        <v>32</v>
      </c>
      <c r="N16">
        <v>3</v>
      </c>
      <c r="O16">
        <v>69</v>
      </c>
      <c r="P16">
        <v>4</v>
      </c>
      <c r="Q16">
        <v>5</v>
      </c>
      <c r="R16">
        <v>25</v>
      </c>
      <c r="S16">
        <v>51</v>
      </c>
      <c r="T16">
        <v>6</v>
      </c>
      <c r="U16">
        <v>0</v>
      </c>
      <c r="V16" s="7">
        <f t="shared" si="0"/>
        <v>512</v>
      </c>
    </row>
    <row r="17" spans="1:22" x14ac:dyDescent="0.3">
      <c r="A17" s="35">
        <v>15</v>
      </c>
      <c r="B17" s="11" t="s">
        <v>14</v>
      </c>
      <c r="C17" s="43">
        <v>75</v>
      </c>
      <c r="D17" s="43">
        <v>44</v>
      </c>
      <c r="E17">
        <v>21</v>
      </c>
      <c r="F17" s="43">
        <v>30</v>
      </c>
      <c r="G17">
        <v>47</v>
      </c>
      <c r="H17">
        <v>5</v>
      </c>
      <c r="I17">
        <v>24</v>
      </c>
      <c r="J17">
        <v>22</v>
      </c>
      <c r="K17" s="38">
        <v>0</v>
      </c>
      <c r="L17">
        <v>7</v>
      </c>
      <c r="M17">
        <v>5</v>
      </c>
      <c r="N17">
        <v>11</v>
      </c>
      <c r="O17">
        <v>46</v>
      </c>
      <c r="P17">
        <v>11</v>
      </c>
      <c r="Q17">
        <v>8</v>
      </c>
      <c r="R17">
        <v>8</v>
      </c>
      <c r="S17">
        <v>36</v>
      </c>
      <c r="T17">
        <v>5</v>
      </c>
      <c r="U17">
        <v>8</v>
      </c>
      <c r="V17" s="7">
        <f t="shared" si="0"/>
        <v>413</v>
      </c>
    </row>
    <row r="18" spans="1:22" x14ac:dyDescent="0.3">
      <c r="A18" s="35">
        <v>16</v>
      </c>
      <c r="B18" s="11" t="s">
        <v>15</v>
      </c>
      <c r="C18" s="43">
        <v>65</v>
      </c>
      <c r="D18" s="43">
        <v>36</v>
      </c>
      <c r="E18">
        <v>21</v>
      </c>
      <c r="F18" s="43">
        <v>3</v>
      </c>
      <c r="G18">
        <v>49</v>
      </c>
      <c r="H18">
        <v>1</v>
      </c>
      <c r="I18">
        <v>4</v>
      </c>
      <c r="J18">
        <v>9</v>
      </c>
      <c r="K18" s="38">
        <v>0</v>
      </c>
      <c r="L18">
        <v>3</v>
      </c>
      <c r="M18">
        <v>12</v>
      </c>
      <c r="N18">
        <v>2</v>
      </c>
      <c r="O18">
        <v>12</v>
      </c>
      <c r="P18">
        <v>2</v>
      </c>
      <c r="Q18">
        <v>2</v>
      </c>
      <c r="R18">
        <v>1</v>
      </c>
      <c r="S18">
        <v>24</v>
      </c>
      <c r="T18">
        <v>2</v>
      </c>
      <c r="U18">
        <v>0</v>
      </c>
      <c r="V18" s="7">
        <f t="shared" si="0"/>
        <v>248</v>
      </c>
    </row>
    <row r="19" spans="1:22" x14ac:dyDescent="0.3">
      <c r="A19" s="35">
        <v>17</v>
      </c>
      <c r="B19" s="11" t="s">
        <v>16</v>
      </c>
      <c r="C19" s="43">
        <v>109</v>
      </c>
      <c r="D19" s="43">
        <v>48</v>
      </c>
      <c r="E19">
        <v>32</v>
      </c>
      <c r="F19" s="43">
        <v>14</v>
      </c>
      <c r="G19">
        <v>105</v>
      </c>
      <c r="H19">
        <v>3</v>
      </c>
      <c r="I19">
        <v>19</v>
      </c>
      <c r="J19">
        <v>11</v>
      </c>
      <c r="K19" s="38">
        <v>1</v>
      </c>
      <c r="L19">
        <v>3</v>
      </c>
      <c r="M19">
        <v>45</v>
      </c>
      <c r="N19">
        <v>4</v>
      </c>
      <c r="O19">
        <v>19</v>
      </c>
      <c r="P19">
        <v>8</v>
      </c>
      <c r="Q19">
        <v>7</v>
      </c>
      <c r="R19">
        <v>0</v>
      </c>
      <c r="S19">
        <v>50</v>
      </c>
      <c r="T19">
        <v>2</v>
      </c>
      <c r="U19">
        <v>0</v>
      </c>
      <c r="V19" s="7">
        <f t="shared" si="0"/>
        <v>480</v>
      </c>
    </row>
    <row r="20" spans="1:22" x14ac:dyDescent="0.3">
      <c r="A20" s="35">
        <v>18</v>
      </c>
      <c r="B20" s="11" t="s">
        <v>17</v>
      </c>
      <c r="C20" s="43">
        <v>26</v>
      </c>
      <c r="D20" s="43">
        <v>15</v>
      </c>
      <c r="E20">
        <v>9</v>
      </c>
      <c r="F20" s="43">
        <v>10</v>
      </c>
      <c r="G20">
        <v>27</v>
      </c>
      <c r="H20">
        <v>2</v>
      </c>
      <c r="I20">
        <v>4</v>
      </c>
      <c r="J20">
        <v>2</v>
      </c>
      <c r="K20" s="38">
        <v>0</v>
      </c>
      <c r="L20">
        <v>1</v>
      </c>
      <c r="M20">
        <v>7</v>
      </c>
      <c r="N20">
        <v>1</v>
      </c>
      <c r="O20">
        <v>7</v>
      </c>
      <c r="P20">
        <v>0</v>
      </c>
      <c r="Q20">
        <v>1</v>
      </c>
      <c r="R20">
        <v>8</v>
      </c>
      <c r="S20">
        <v>10</v>
      </c>
      <c r="T20">
        <v>2</v>
      </c>
      <c r="U20">
        <v>30</v>
      </c>
      <c r="V20" s="7">
        <f t="shared" si="0"/>
        <v>162</v>
      </c>
    </row>
    <row r="21" spans="1:22" x14ac:dyDescent="0.3">
      <c r="A21" s="35">
        <v>19</v>
      </c>
      <c r="B21" s="11" t="s">
        <v>18</v>
      </c>
      <c r="C21" s="43">
        <v>92</v>
      </c>
      <c r="D21" s="43">
        <v>48</v>
      </c>
      <c r="E21">
        <v>46</v>
      </c>
      <c r="F21" s="43">
        <v>8</v>
      </c>
      <c r="G21">
        <v>85</v>
      </c>
      <c r="H21">
        <v>5</v>
      </c>
      <c r="I21">
        <v>18</v>
      </c>
      <c r="J21">
        <v>12</v>
      </c>
      <c r="K21" s="38">
        <v>1</v>
      </c>
      <c r="L21">
        <v>5</v>
      </c>
      <c r="M21">
        <v>45</v>
      </c>
      <c r="N21">
        <v>8</v>
      </c>
      <c r="O21">
        <v>10</v>
      </c>
      <c r="P21">
        <v>2</v>
      </c>
      <c r="Q21">
        <v>2</v>
      </c>
      <c r="R21">
        <v>19</v>
      </c>
      <c r="S21">
        <v>37</v>
      </c>
      <c r="T21">
        <v>2</v>
      </c>
      <c r="U21">
        <v>7</v>
      </c>
      <c r="V21" s="7">
        <f t="shared" si="0"/>
        <v>452</v>
      </c>
    </row>
    <row r="22" spans="1:22" x14ac:dyDescent="0.3">
      <c r="A22" s="35">
        <v>20</v>
      </c>
      <c r="B22" s="11" t="s">
        <v>19</v>
      </c>
      <c r="C22" s="43">
        <v>61</v>
      </c>
      <c r="D22" s="43">
        <v>24</v>
      </c>
      <c r="E22">
        <v>13</v>
      </c>
      <c r="F22" s="43">
        <v>20</v>
      </c>
      <c r="G22">
        <v>38</v>
      </c>
      <c r="H22">
        <v>0</v>
      </c>
      <c r="I22">
        <v>8</v>
      </c>
      <c r="J22">
        <v>10</v>
      </c>
      <c r="K22" s="38">
        <v>0</v>
      </c>
      <c r="L22">
        <v>11</v>
      </c>
      <c r="M22">
        <v>6</v>
      </c>
      <c r="N22">
        <v>14</v>
      </c>
      <c r="O22">
        <v>19</v>
      </c>
      <c r="P22">
        <v>6</v>
      </c>
      <c r="Q22">
        <v>5</v>
      </c>
      <c r="R22">
        <v>12</v>
      </c>
      <c r="S22">
        <v>26</v>
      </c>
      <c r="T22">
        <v>2</v>
      </c>
      <c r="U22">
        <v>9</v>
      </c>
      <c r="V22" s="7">
        <f t="shared" si="0"/>
        <v>284</v>
      </c>
    </row>
    <row r="23" spans="1:22" x14ac:dyDescent="0.3">
      <c r="A23" s="35">
        <v>21</v>
      </c>
      <c r="B23" s="11" t="s">
        <v>20</v>
      </c>
      <c r="C23" s="43">
        <v>45</v>
      </c>
      <c r="D23" s="43">
        <v>32</v>
      </c>
      <c r="E23">
        <v>39</v>
      </c>
      <c r="F23" s="43">
        <v>2</v>
      </c>
      <c r="G23">
        <v>36</v>
      </c>
      <c r="H23">
        <v>3</v>
      </c>
      <c r="I23">
        <v>36</v>
      </c>
      <c r="J23">
        <v>5</v>
      </c>
      <c r="K23" s="38">
        <v>0</v>
      </c>
      <c r="L23">
        <v>1</v>
      </c>
      <c r="M23">
        <v>24</v>
      </c>
      <c r="N23">
        <v>0</v>
      </c>
      <c r="O23">
        <v>37</v>
      </c>
      <c r="P23">
        <v>5</v>
      </c>
      <c r="Q23">
        <v>4</v>
      </c>
      <c r="R23">
        <v>19</v>
      </c>
      <c r="S23">
        <v>12</v>
      </c>
      <c r="T23">
        <v>11</v>
      </c>
      <c r="U23">
        <v>24</v>
      </c>
      <c r="V23" s="7">
        <f t="shared" si="0"/>
        <v>335</v>
      </c>
    </row>
    <row r="24" spans="1:22" x14ac:dyDescent="0.3">
      <c r="A24" s="35">
        <v>22</v>
      </c>
      <c r="B24" s="11" t="s">
        <v>21</v>
      </c>
      <c r="C24" s="43">
        <v>23</v>
      </c>
      <c r="D24" s="43">
        <v>24</v>
      </c>
      <c r="E24">
        <v>23</v>
      </c>
      <c r="F24" s="43">
        <v>19</v>
      </c>
      <c r="G24">
        <v>53</v>
      </c>
      <c r="H24" s="28">
        <v>12</v>
      </c>
      <c r="I24">
        <v>38</v>
      </c>
      <c r="J24">
        <v>0</v>
      </c>
      <c r="K24" s="38">
        <v>0</v>
      </c>
      <c r="L24">
        <v>5</v>
      </c>
      <c r="M24">
        <v>17</v>
      </c>
      <c r="N24">
        <v>14</v>
      </c>
      <c r="O24">
        <v>17</v>
      </c>
      <c r="P24">
        <v>2</v>
      </c>
      <c r="Q24">
        <v>5</v>
      </c>
      <c r="R24">
        <v>4</v>
      </c>
      <c r="S24">
        <v>6</v>
      </c>
      <c r="T24">
        <v>5</v>
      </c>
      <c r="U24">
        <v>26</v>
      </c>
      <c r="V24" s="7">
        <f t="shared" si="0"/>
        <v>293</v>
      </c>
    </row>
    <row r="25" spans="1:22" x14ac:dyDescent="0.3">
      <c r="A25" s="35">
        <v>23</v>
      </c>
      <c r="B25" s="11" t="s">
        <v>22</v>
      </c>
      <c r="C25" s="43">
        <v>77</v>
      </c>
      <c r="D25" s="43">
        <v>36</v>
      </c>
      <c r="E25">
        <v>41</v>
      </c>
      <c r="F25" s="43">
        <v>1</v>
      </c>
      <c r="G25">
        <v>85</v>
      </c>
      <c r="H25">
        <v>2</v>
      </c>
      <c r="I25">
        <v>31</v>
      </c>
      <c r="J25">
        <v>13</v>
      </c>
      <c r="K25" s="38">
        <v>7</v>
      </c>
      <c r="L25">
        <v>1</v>
      </c>
      <c r="M25">
        <v>23</v>
      </c>
      <c r="N25">
        <v>6</v>
      </c>
      <c r="O25">
        <v>22</v>
      </c>
      <c r="P25">
        <v>2</v>
      </c>
      <c r="Q25">
        <v>3</v>
      </c>
      <c r="R25">
        <v>19</v>
      </c>
      <c r="S25">
        <v>14</v>
      </c>
      <c r="T25">
        <v>1</v>
      </c>
      <c r="U25">
        <v>28</v>
      </c>
      <c r="V25" s="7">
        <f t="shared" si="0"/>
        <v>412</v>
      </c>
    </row>
    <row r="26" spans="1:22" x14ac:dyDescent="0.3">
      <c r="A26" s="35">
        <v>24</v>
      </c>
      <c r="B26" s="11" t="s">
        <v>23</v>
      </c>
      <c r="C26" s="43">
        <v>104</v>
      </c>
      <c r="D26" s="43">
        <v>51</v>
      </c>
      <c r="E26">
        <v>33</v>
      </c>
      <c r="F26" s="43">
        <v>32</v>
      </c>
      <c r="G26">
        <v>56</v>
      </c>
      <c r="H26">
        <v>0</v>
      </c>
      <c r="I26">
        <v>41</v>
      </c>
      <c r="J26">
        <v>12</v>
      </c>
      <c r="K26" s="38">
        <v>0</v>
      </c>
      <c r="L26" s="28">
        <v>9</v>
      </c>
      <c r="M26">
        <v>32</v>
      </c>
      <c r="N26">
        <v>36</v>
      </c>
      <c r="O26">
        <v>62</v>
      </c>
      <c r="P26">
        <v>12</v>
      </c>
      <c r="Q26">
        <v>5</v>
      </c>
      <c r="R26">
        <v>19</v>
      </c>
      <c r="S26">
        <v>13</v>
      </c>
      <c r="T26" s="28">
        <v>4</v>
      </c>
      <c r="U26">
        <v>40</v>
      </c>
      <c r="V26" s="7">
        <f t="shared" si="0"/>
        <v>561</v>
      </c>
    </row>
    <row r="27" spans="1:22" x14ac:dyDescent="0.3">
      <c r="A27" s="35">
        <v>25</v>
      </c>
      <c r="B27" s="11" t="s">
        <v>24</v>
      </c>
      <c r="C27" s="43">
        <v>74</v>
      </c>
      <c r="D27" s="43">
        <v>29</v>
      </c>
      <c r="E27">
        <v>5</v>
      </c>
      <c r="F27" s="43">
        <v>37</v>
      </c>
      <c r="G27">
        <v>45</v>
      </c>
      <c r="H27">
        <v>0</v>
      </c>
      <c r="I27">
        <v>33</v>
      </c>
      <c r="J27">
        <v>0</v>
      </c>
      <c r="K27" s="38">
        <v>0</v>
      </c>
      <c r="L27">
        <v>0</v>
      </c>
      <c r="M27">
        <v>19</v>
      </c>
      <c r="N27">
        <v>1</v>
      </c>
      <c r="O27">
        <v>11</v>
      </c>
      <c r="P27">
        <v>2</v>
      </c>
      <c r="Q27">
        <v>4</v>
      </c>
      <c r="R27">
        <v>17</v>
      </c>
      <c r="S27">
        <v>18</v>
      </c>
      <c r="T27" s="28">
        <v>5</v>
      </c>
      <c r="U27">
        <v>13</v>
      </c>
      <c r="V27" s="7">
        <f t="shared" si="0"/>
        <v>313</v>
      </c>
    </row>
    <row r="28" spans="1:22" x14ac:dyDescent="0.3">
      <c r="A28" s="35">
        <v>26</v>
      </c>
      <c r="B28" s="11" t="s">
        <v>25</v>
      </c>
      <c r="C28" s="43">
        <v>50</v>
      </c>
      <c r="D28" s="43">
        <v>41</v>
      </c>
      <c r="E28">
        <v>5</v>
      </c>
      <c r="F28" s="43">
        <v>31</v>
      </c>
      <c r="G28">
        <v>73</v>
      </c>
      <c r="H28">
        <v>1</v>
      </c>
      <c r="I28">
        <v>26</v>
      </c>
      <c r="J28">
        <v>1</v>
      </c>
      <c r="K28" s="38">
        <v>0</v>
      </c>
      <c r="L28">
        <v>0</v>
      </c>
      <c r="M28">
        <v>20</v>
      </c>
      <c r="N28">
        <v>8</v>
      </c>
      <c r="O28">
        <v>17</v>
      </c>
      <c r="P28">
        <v>4</v>
      </c>
      <c r="Q28">
        <v>3</v>
      </c>
      <c r="R28">
        <v>19</v>
      </c>
      <c r="S28">
        <v>16</v>
      </c>
      <c r="T28">
        <v>0</v>
      </c>
      <c r="U28">
        <v>20</v>
      </c>
      <c r="V28" s="7">
        <f t="shared" si="0"/>
        <v>335</v>
      </c>
    </row>
    <row r="29" spans="1:22" s="25" customFormat="1" x14ac:dyDescent="0.3">
      <c r="A29" s="24">
        <v>27</v>
      </c>
      <c r="B29" s="25" t="s">
        <v>26</v>
      </c>
      <c r="C29" s="45">
        <v>73</v>
      </c>
      <c r="D29" s="45">
        <v>55</v>
      </c>
      <c r="E29" s="25">
        <v>34</v>
      </c>
      <c r="F29" s="45">
        <v>13</v>
      </c>
      <c r="G29" s="25">
        <v>60</v>
      </c>
      <c r="H29" s="25">
        <v>5</v>
      </c>
      <c r="I29" s="25">
        <v>36</v>
      </c>
      <c r="J29" s="25">
        <v>12</v>
      </c>
      <c r="K29" s="25">
        <v>6</v>
      </c>
      <c r="L29" s="25">
        <v>7</v>
      </c>
      <c r="M29" s="25">
        <v>26</v>
      </c>
      <c r="N29" s="25">
        <v>44</v>
      </c>
      <c r="O29" s="25">
        <v>72</v>
      </c>
      <c r="P29" s="25">
        <v>5</v>
      </c>
      <c r="Q29" s="25">
        <v>5</v>
      </c>
      <c r="R29" s="25">
        <v>30</v>
      </c>
      <c r="S29" s="25">
        <v>19</v>
      </c>
      <c r="T29" s="25">
        <v>3</v>
      </c>
      <c r="U29" s="25">
        <v>39</v>
      </c>
      <c r="V29" s="27">
        <f t="shared" si="0"/>
        <v>544</v>
      </c>
    </row>
    <row r="30" spans="1:22" x14ac:dyDescent="0.3">
      <c r="A30" s="35">
        <v>28</v>
      </c>
      <c r="B30" s="11" t="s">
        <v>27</v>
      </c>
      <c r="C30" s="43">
        <v>81</v>
      </c>
      <c r="D30" s="43">
        <v>47</v>
      </c>
      <c r="E30">
        <v>35</v>
      </c>
      <c r="F30" s="43">
        <v>0</v>
      </c>
      <c r="G30">
        <v>89</v>
      </c>
      <c r="H30">
        <v>3</v>
      </c>
      <c r="I30">
        <v>9</v>
      </c>
      <c r="J30">
        <v>16</v>
      </c>
      <c r="K30" s="38">
        <v>6</v>
      </c>
      <c r="L30">
        <v>3</v>
      </c>
      <c r="M30">
        <v>27</v>
      </c>
      <c r="N30">
        <v>12</v>
      </c>
      <c r="O30">
        <v>29</v>
      </c>
      <c r="P30">
        <v>5</v>
      </c>
      <c r="Q30">
        <v>8</v>
      </c>
      <c r="R30">
        <v>19</v>
      </c>
      <c r="S30">
        <v>16</v>
      </c>
      <c r="T30">
        <v>0</v>
      </c>
      <c r="U30">
        <v>24</v>
      </c>
      <c r="V30" s="7">
        <f t="shared" si="0"/>
        <v>429</v>
      </c>
    </row>
    <row r="31" spans="1:22" x14ac:dyDescent="0.3">
      <c r="A31" s="35">
        <v>29</v>
      </c>
      <c r="B31" s="11" t="s">
        <v>28</v>
      </c>
      <c r="C31" s="43">
        <v>32</v>
      </c>
      <c r="D31" s="43">
        <v>35</v>
      </c>
      <c r="E31">
        <v>32</v>
      </c>
      <c r="F31" s="43">
        <v>0</v>
      </c>
      <c r="G31">
        <v>69</v>
      </c>
      <c r="H31">
        <v>7</v>
      </c>
      <c r="I31">
        <v>34</v>
      </c>
      <c r="J31">
        <v>5</v>
      </c>
      <c r="K31" s="38">
        <v>0</v>
      </c>
      <c r="L31">
        <v>2</v>
      </c>
      <c r="M31">
        <v>31</v>
      </c>
      <c r="N31">
        <v>4</v>
      </c>
      <c r="O31">
        <v>61</v>
      </c>
      <c r="P31">
        <v>4</v>
      </c>
      <c r="Q31">
        <v>4</v>
      </c>
      <c r="R31">
        <v>14</v>
      </c>
      <c r="S31">
        <v>15</v>
      </c>
      <c r="T31">
        <v>1</v>
      </c>
      <c r="U31">
        <v>22</v>
      </c>
      <c r="V31" s="7">
        <f t="shared" si="0"/>
        <v>372</v>
      </c>
    </row>
    <row r="32" spans="1:22" x14ac:dyDescent="0.3">
      <c r="A32" s="35">
        <v>30</v>
      </c>
      <c r="B32" s="11" t="s">
        <v>29</v>
      </c>
      <c r="C32" s="43">
        <v>118</v>
      </c>
      <c r="D32" s="43">
        <v>91</v>
      </c>
      <c r="E32">
        <v>25</v>
      </c>
      <c r="F32" s="43">
        <v>28</v>
      </c>
      <c r="G32">
        <v>111</v>
      </c>
      <c r="H32">
        <v>11</v>
      </c>
      <c r="I32">
        <v>54</v>
      </c>
      <c r="J32">
        <v>7</v>
      </c>
      <c r="K32" s="38">
        <v>0</v>
      </c>
      <c r="L32">
        <v>1</v>
      </c>
      <c r="M32">
        <v>42</v>
      </c>
      <c r="N32">
        <v>17</v>
      </c>
      <c r="O32">
        <v>17</v>
      </c>
      <c r="P32">
        <v>10</v>
      </c>
      <c r="Q32">
        <v>0</v>
      </c>
      <c r="R32">
        <v>0</v>
      </c>
      <c r="S32">
        <v>16</v>
      </c>
      <c r="T32">
        <v>10</v>
      </c>
      <c r="U32">
        <v>40</v>
      </c>
      <c r="V32" s="7">
        <f t="shared" si="0"/>
        <v>598</v>
      </c>
    </row>
    <row r="33" spans="1:22" x14ac:dyDescent="0.3">
      <c r="A33" s="35">
        <v>31</v>
      </c>
      <c r="B33" s="11" t="s">
        <v>30</v>
      </c>
      <c r="C33" s="43">
        <v>37</v>
      </c>
      <c r="D33" s="43">
        <v>32</v>
      </c>
      <c r="E33">
        <v>6</v>
      </c>
      <c r="F33" s="43">
        <v>10</v>
      </c>
      <c r="G33">
        <v>30</v>
      </c>
      <c r="H33">
        <v>1</v>
      </c>
      <c r="I33">
        <v>28</v>
      </c>
      <c r="J33">
        <v>3</v>
      </c>
      <c r="K33" s="38">
        <v>0</v>
      </c>
      <c r="L33">
        <v>3</v>
      </c>
      <c r="M33">
        <v>11</v>
      </c>
      <c r="N33">
        <v>14</v>
      </c>
      <c r="O33">
        <v>36</v>
      </c>
      <c r="P33">
        <v>1</v>
      </c>
      <c r="Q33">
        <v>0</v>
      </c>
      <c r="R33">
        <v>10</v>
      </c>
      <c r="S33">
        <v>27</v>
      </c>
      <c r="T33">
        <v>5</v>
      </c>
      <c r="U33">
        <v>5</v>
      </c>
      <c r="V33" s="7">
        <f t="shared" si="0"/>
        <v>259</v>
      </c>
    </row>
    <row r="34" spans="1:22" x14ac:dyDescent="0.3">
      <c r="A34" s="35">
        <v>32</v>
      </c>
      <c r="B34" s="11" t="s">
        <v>31</v>
      </c>
      <c r="C34" s="43">
        <v>110</v>
      </c>
      <c r="D34" s="43">
        <v>88</v>
      </c>
      <c r="E34">
        <v>30</v>
      </c>
      <c r="F34" s="43">
        <v>15</v>
      </c>
      <c r="G34">
        <v>111</v>
      </c>
      <c r="H34">
        <v>3</v>
      </c>
      <c r="I34">
        <v>31</v>
      </c>
      <c r="J34">
        <v>14</v>
      </c>
      <c r="K34" s="38">
        <v>0</v>
      </c>
      <c r="L34">
        <v>0</v>
      </c>
      <c r="M34">
        <v>42</v>
      </c>
      <c r="N34">
        <v>14</v>
      </c>
      <c r="O34">
        <v>62</v>
      </c>
      <c r="P34">
        <v>10</v>
      </c>
      <c r="Q34">
        <v>3</v>
      </c>
      <c r="R34">
        <v>33</v>
      </c>
      <c r="S34">
        <v>32</v>
      </c>
      <c r="T34">
        <v>5</v>
      </c>
      <c r="U34">
        <v>31</v>
      </c>
      <c r="V34" s="7">
        <f t="shared" si="0"/>
        <v>634</v>
      </c>
    </row>
    <row r="35" spans="1:22" x14ac:dyDescent="0.3">
      <c r="A35" s="35">
        <v>33</v>
      </c>
      <c r="B35" s="11" t="s">
        <v>32</v>
      </c>
      <c r="C35" s="43">
        <v>51</v>
      </c>
      <c r="D35" s="43">
        <v>35</v>
      </c>
      <c r="E35">
        <v>4</v>
      </c>
      <c r="F35" s="43">
        <v>25</v>
      </c>
      <c r="G35">
        <v>67</v>
      </c>
      <c r="H35">
        <v>0</v>
      </c>
      <c r="I35">
        <v>19</v>
      </c>
      <c r="J35">
        <v>3</v>
      </c>
      <c r="K35" s="38">
        <v>0</v>
      </c>
      <c r="L35">
        <v>0</v>
      </c>
      <c r="M35">
        <v>7</v>
      </c>
      <c r="N35">
        <v>12</v>
      </c>
      <c r="O35">
        <v>16</v>
      </c>
      <c r="P35">
        <v>4</v>
      </c>
      <c r="Q35">
        <v>2</v>
      </c>
      <c r="R35">
        <v>15</v>
      </c>
      <c r="S35">
        <v>15</v>
      </c>
      <c r="T35">
        <v>0</v>
      </c>
      <c r="U35">
        <v>21</v>
      </c>
      <c r="V35" s="7">
        <f t="shared" si="0"/>
        <v>296</v>
      </c>
    </row>
    <row r="36" spans="1:22" x14ac:dyDescent="0.3">
      <c r="A36" s="35">
        <v>34</v>
      </c>
      <c r="B36" s="11" t="s">
        <v>33</v>
      </c>
      <c r="C36" s="43">
        <v>33</v>
      </c>
      <c r="D36" s="43">
        <v>39</v>
      </c>
      <c r="E36">
        <v>19</v>
      </c>
      <c r="F36" s="43">
        <v>6</v>
      </c>
      <c r="G36">
        <v>46</v>
      </c>
      <c r="H36">
        <v>3</v>
      </c>
      <c r="I36">
        <v>37</v>
      </c>
      <c r="J36">
        <v>2</v>
      </c>
      <c r="K36" s="38">
        <v>0</v>
      </c>
      <c r="L36">
        <v>2</v>
      </c>
      <c r="M36">
        <v>17</v>
      </c>
      <c r="N36">
        <v>8</v>
      </c>
      <c r="O36">
        <v>22</v>
      </c>
      <c r="P36">
        <v>2</v>
      </c>
      <c r="Q36">
        <v>13</v>
      </c>
      <c r="R36">
        <v>8</v>
      </c>
      <c r="S36">
        <v>5</v>
      </c>
      <c r="T36">
        <v>7</v>
      </c>
      <c r="U36">
        <v>22</v>
      </c>
      <c r="V36" s="7">
        <f t="shared" si="0"/>
        <v>291</v>
      </c>
    </row>
    <row r="37" spans="1:22" x14ac:dyDescent="0.3">
      <c r="A37" s="33">
        <v>35</v>
      </c>
      <c r="B37" s="34" t="s">
        <v>34</v>
      </c>
      <c r="C37" s="43">
        <v>60</v>
      </c>
      <c r="D37" s="43">
        <v>62</v>
      </c>
      <c r="E37">
        <v>13</v>
      </c>
      <c r="F37" s="43">
        <v>7</v>
      </c>
      <c r="G37">
        <v>101</v>
      </c>
      <c r="H37">
        <v>4</v>
      </c>
      <c r="I37">
        <v>42</v>
      </c>
      <c r="J37">
        <v>8</v>
      </c>
      <c r="K37" s="38">
        <v>0</v>
      </c>
      <c r="L37">
        <v>2</v>
      </c>
      <c r="M37">
        <v>20</v>
      </c>
      <c r="N37">
        <v>4</v>
      </c>
      <c r="O37">
        <v>15</v>
      </c>
      <c r="P37">
        <v>3</v>
      </c>
      <c r="Q37">
        <v>2</v>
      </c>
      <c r="R37">
        <v>0</v>
      </c>
      <c r="S37">
        <v>10</v>
      </c>
      <c r="T37">
        <v>9</v>
      </c>
      <c r="U37">
        <v>20</v>
      </c>
      <c r="V37" s="7">
        <f t="shared" si="0"/>
        <v>382</v>
      </c>
    </row>
    <row r="38" spans="1:22" x14ac:dyDescent="0.3">
      <c r="A38" s="33">
        <v>36</v>
      </c>
      <c r="B38" s="34" t="s">
        <v>35</v>
      </c>
      <c r="C38" s="43">
        <v>52</v>
      </c>
      <c r="D38" s="43">
        <v>43</v>
      </c>
      <c r="E38">
        <v>17</v>
      </c>
      <c r="F38" s="43">
        <v>15</v>
      </c>
      <c r="G38">
        <v>62</v>
      </c>
      <c r="H38">
        <v>7</v>
      </c>
      <c r="I38">
        <v>42</v>
      </c>
      <c r="J38">
        <v>3</v>
      </c>
      <c r="K38" s="38">
        <v>0</v>
      </c>
      <c r="L38">
        <v>3</v>
      </c>
      <c r="M38">
        <v>14</v>
      </c>
      <c r="N38">
        <v>17</v>
      </c>
      <c r="O38">
        <v>27</v>
      </c>
      <c r="P38">
        <v>3</v>
      </c>
      <c r="Q38">
        <v>3</v>
      </c>
      <c r="R38">
        <v>10</v>
      </c>
      <c r="S38">
        <v>10</v>
      </c>
      <c r="T38">
        <v>5</v>
      </c>
      <c r="U38">
        <v>31</v>
      </c>
      <c r="V38" s="7">
        <f t="shared" si="0"/>
        <v>364</v>
      </c>
    </row>
    <row r="39" spans="1:22" x14ac:dyDescent="0.3">
      <c r="A39" s="33">
        <v>37</v>
      </c>
      <c r="B39" s="34" t="s">
        <v>36</v>
      </c>
      <c r="C39" s="43">
        <v>50</v>
      </c>
      <c r="D39" s="43">
        <v>41</v>
      </c>
      <c r="E39">
        <v>17</v>
      </c>
      <c r="F39" s="43">
        <v>22</v>
      </c>
      <c r="G39">
        <v>67</v>
      </c>
      <c r="H39">
        <v>6</v>
      </c>
      <c r="I39">
        <v>23</v>
      </c>
      <c r="J39">
        <v>5</v>
      </c>
      <c r="K39" s="38">
        <v>0</v>
      </c>
      <c r="L39">
        <v>7</v>
      </c>
      <c r="M39">
        <v>18</v>
      </c>
      <c r="N39">
        <v>4</v>
      </c>
      <c r="O39">
        <v>34</v>
      </c>
      <c r="P39">
        <v>8</v>
      </c>
      <c r="Q39">
        <v>13</v>
      </c>
      <c r="R39">
        <v>12</v>
      </c>
      <c r="S39">
        <v>14</v>
      </c>
      <c r="T39">
        <v>0</v>
      </c>
      <c r="U39">
        <v>19</v>
      </c>
      <c r="V39" s="7">
        <f t="shared" si="0"/>
        <v>360</v>
      </c>
    </row>
    <row r="40" spans="1:22" x14ac:dyDescent="0.3">
      <c r="A40" s="33">
        <v>38</v>
      </c>
      <c r="B40" s="34" t="s">
        <v>37</v>
      </c>
      <c r="C40" s="43">
        <v>54</v>
      </c>
      <c r="D40" s="43">
        <v>22</v>
      </c>
      <c r="E40">
        <v>52</v>
      </c>
      <c r="F40" s="43">
        <v>5</v>
      </c>
      <c r="G40">
        <v>34</v>
      </c>
      <c r="H40">
        <v>12</v>
      </c>
      <c r="I40">
        <v>61</v>
      </c>
      <c r="J40">
        <v>6</v>
      </c>
      <c r="K40" s="38">
        <v>0</v>
      </c>
      <c r="L40">
        <v>2</v>
      </c>
      <c r="M40">
        <v>25</v>
      </c>
      <c r="N40">
        <v>15</v>
      </c>
      <c r="O40">
        <v>34</v>
      </c>
      <c r="P40">
        <v>10</v>
      </c>
      <c r="Q40">
        <v>7</v>
      </c>
      <c r="R40">
        <v>16</v>
      </c>
      <c r="S40">
        <v>14</v>
      </c>
      <c r="T40">
        <v>13</v>
      </c>
      <c r="U40">
        <v>26</v>
      </c>
      <c r="V40" s="7">
        <f t="shared" si="0"/>
        <v>408</v>
      </c>
    </row>
    <row r="41" spans="1:22" x14ac:dyDescent="0.3">
      <c r="A41" s="31">
        <v>39</v>
      </c>
      <c r="B41" s="32" t="s">
        <v>38</v>
      </c>
      <c r="C41" s="43">
        <v>69</v>
      </c>
      <c r="D41" s="43">
        <v>34</v>
      </c>
      <c r="E41">
        <v>34</v>
      </c>
      <c r="F41" s="43">
        <v>20</v>
      </c>
      <c r="G41">
        <v>35</v>
      </c>
      <c r="H41">
        <v>2</v>
      </c>
      <c r="I41">
        <v>32</v>
      </c>
      <c r="J41">
        <v>12</v>
      </c>
      <c r="K41" s="38">
        <v>0</v>
      </c>
      <c r="L41">
        <v>9</v>
      </c>
      <c r="M41">
        <v>18</v>
      </c>
      <c r="N41">
        <v>18</v>
      </c>
      <c r="O41">
        <v>47</v>
      </c>
      <c r="P41">
        <v>3</v>
      </c>
      <c r="Q41">
        <v>5</v>
      </c>
      <c r="R41">
        <v>10</v>
      </c>
      <c r="S41">
        <v>39</v>
      </c>
      <c r="T41">
        <v>1</v>
      </c>
      <c r="U41">
        <v>16</v>
      </c>
      <c r="V41" s="7">
        <f t="shared" si="0"/>
        <v>404</v>
      </c>
    </row>
    <row r="42" spans="1:22" x14ac:dyDescent="0.3">
      <c r="A42" s="31">
        <v>40</v>
      </c>
      <c r="B42" s="32" t="s">
        <v>39</v>
      </c>
      <c r="C42" s="43">
        <v>30</v>
      </c>
      <c r="D42" s="43">
        <v>27</v>
      </c>
      <c r="E42">
        <v>13</v>
      </c>
      <c r="F42" s="43">
        <v>24</v>
      </c>
      <c r="G42">
        <v>25</v>
      </c>
      <c r="H42">
        <v>2</v>
      </c>
      <c r="I42">
        <v>54</v>
      </c>
      <c r="J42">
        <v>3</v>
      </c>
      <c r="K42" s="38">
        <v>0</v>
      </c>
      <c r="L42">
        <v>6</v>
      </c>
      <c r="M42">
        <v>21</v>
      </c>
      <c r="N42">
        <v>9</v>
      </c>
      <c r="O42">
        <v>10</v>
      </c>
      <c r="P42">
        <v>2</v>
      </c>
      <c r="Q42">
        <v>7</v>
      </c>
      <c r="R42">
        <v>10</v>
      </c>
      <c r="S42">
        <v>12</v>
      </c>
      <c r="T42">
        <v>20</v>
      </c>
      <c r="U42">
        <v>13</v>
      </c>
      <c r="V42" s="7">
        <f t="shared" si="0"/>
        <v>288</v>
      </c>
    </row>
    <row r="43" spans="1:22" x14ac:dyDescent="0.3">
      <c r="A43" s="33">
        <v>41</v>
      </c>
      <c r="B43" s="34" t="s">
        <v>40</v>
      </c>
      <c r="C43" s="43">
        <v>122</v>
      </c>
      <c r="D43" s="43">
        <v>39</v>
      </c>
      <c r="E43">
        <v>53</v>
      </c>
      <c r="F43" s="43">
        <v>9</v>
      </c>
      <c r="G43">
        <v>83</v>
      </c>
      <c r="H43">
        <v>3</v>
      </c>
      <c r="I43">
        <v>46</v>
      </c>
      <c r="J43">
        <v>8</v>
      </c>
      <c r="K43" s="38">
        <v>0</v>
      </c>
      <c r="L43">
        <v>22</v>
      </c>
      <c r="M43">
        <v>35</v>
      </c>
      <c r="N43">
        <v>25</v>
      </c>
      <c r="O43">
        <v>59</v>
      </c>
      <c r="P43">
        <v>7</v>
      </c>
      <c r="Q43">
        <v>7</v>
      </c>
      <c r="R43">
        <v>23</v>
      </c>
      <c r="S43">
        <v>42</v>
      </c>
      <c r="T43">
        <v>0</v>
      </c>
      <c r="U43">
        <v>21</v>
      </c>
      <c r="V43" s="7">
        <f t="shared" si="0"/>
        <v>604</v>
      </c>
    </row>
    <row r="44" spans="1:22" x14ac:dyDescent="0.3">
      <c r="A44" s="31">
        <v>42</v>
      </c>
      <c r="B44" s="32" t="s">
        <v>41</v>
      </c>
      <c r="C44" s="43">
        <v>26</v>
      </c>
      <c r="D44" s="43">
        <v>23</v>
      </c>
      <c r="E44">
        <v>43</v>
      </c>
      <c r="F44" s="43">
        <v>6</v>
      </c>
      <c r="G44">
        <v>34</v>
      </c>
      <c r="H44">
        <v>2</v>
      </c>
      <c r="I44">
        <v>43</v>
      </c>
      <c r="J44">
        <v>2</v>
      </c>
      <c r="K44" s="38">
        <v>0</v>
      </c>
      <c r="L44">
        <v>4</v>
      </c>
      <c r="M44">
        <v>34</v>
      </c>
      <c r="N44">
        <v>14</v>
      </c>
      <c r="O44">
        <v>28</v>
      </c>
      <c r="P44">
        <v>3</v>
      </c>
      <c r="Q44">
        <v>4</v>
      </c>
      <c r="R44">
        <v>17</v>
      </c>
      <c r="S44">
        <v>2</v>
      </c>
      <c r="T44">
        <v>13</v>
      </c>
      <c r="U44">
        <v>23</v>
      </c>
      <c r="V44" s="7">
        <f t="shared" si="0"/>
        <v>321</v>
      </c>
    </row>
    <row r="45" spans="1:22" x14ac:dyDescent="0.3">
      <c r="A45" s="31">
        <v>43</v>
      </c>
      <c r="B45" s="32" t="s">
        <v>42</v>
      </c>
      <c r="C45" s="43">
        <v>41</v>
      </c>
      <c r="D45" s="43">
        <v>22</v>
      </c>
      <c r="E45">
        <v>21</v>
      </c>
      <c r="F45" s="43">
        <v>11</v>
      </c>
      <c r="G45">
        <v>31</v>
      </c>
      <c r="H45">
        <v>2</v>
      </c>
      <c r="I45">
        <v>31</v>
      </c>
      <c r="J45">
        <v>14</v>
      </c>
      <c r="K45" s="38">
        <v>0</v>
      </c>
      <c r="L45">
        <v>7</v>
      </c>
      <c r="M45">
        <v>9</v>
      </c>
      <c r="N45">
        <v>13</v>
      </c>
      <c r="O45">
        <v>36</v>
      </c>
      <c r="P45">
        <v>2</v>
      </c>
      <c r="Q45">
        <v>13</v>
      </c>
      <c r="R45">
        <v>1</v>
      </c>
      <c r="S45">
        <v>18</v>
      </c>
      <c r="T45">
        <v>2</v>
      </c>
      <c r="U45">
        <v>16</v>
      </c>
      <c r="V45" s="7">
        <f t="shared" si="0"/>
        <v>290</v>
      </c>
    </row>
    <row r="46" spans="1:22" x14ac:dyDescent="0.3">
      <c r="A46" s="31">
        <v>44</v>
      </c>
      <c r="B46" s="32" t="s">
        <v>43</v>
      </c>
      <c r="C46" s="43">
        <v>56</v>
      </c>
      <c r="D46" s="43">
        <v>62</v>
      </c>
      <c r="E46">
        <v>32</v>
      </c>
      <c r="F46" s="43">
        <v>20</v>
      </c>
      <c r="G46">
        <v>90</v>
      </c>
      <c r="H46">
        <v>6</v>
      </c>
      <c r="I46">
        <v>32</v>
      </c>
      <c r="J46">
        <v>11</v>
      </c>
      <c r="K46" s="38">
        <v>0</v>
      </c>
      <c r="L46">
        <v>7</v>
      </c>
      <c r="M46">
        <v>8</v>
      </c>
      <c r="N46">
        <v>12</v>
      </c>
      <c r="O46">
        <v>15</v>
      </c>
      <c r="P46">
        <v>5</v>
      </c>
      <c r="Q46">
        <v>7</v>
      </c>
      <c r="R46">
        <v>23</v>
      </c>
      <c r="S46">
        <v>30</v>
      </c>
      <c r="T46">
        <v>23</v>
      </c>
      <c r="U46">
        <v>9</v>
      </c>
      <c r="V46" s="7">
        <f t="shared" si="0"/>
        <v>448</v>
      </c>
    </row>
    <row r="47" spans="1:22" s="3" customFormat="1" x14ac:dyDescent="0.3">
      <c r="A47" s="2"/>
      <c r="B47" s="4" t="s">
        <v>68</v>
      </c>
      <c r="C47" s="3">
        <f>SUM(C3:C46)-C11-C12-C14-C29</f>
        <v>2842</v>
      </c>
      <c r="D47" s="3">
        <f t="shared" ref="D47:U47" si="1">SUM(D3:D46)-D11-D12-D14-D29</f>
        <v>1756</v>
      </c>
      <c r="E47" s="3">
        <f t="shared" si="1"/>
        <v>1075</v>
      </c>
      <c r="F47" s="3">
        <f t="shared" si="1"/>
        <v>728</v>
      </c>
      <c r="G47" s="3">
        <f t="shared" si="1"/>
        <v>2536</v>
      </c>
      <c r="H47" s="3">
        <f t="shared" si="1"/>
        <v>155</v>
      </c>
      <c r="I47" s="3">
        <f t="shared" si="1"/>
        <v>1352</v>
      </c>
      <c r="J47" s="3">
        <f t="shared" si="1"/>
        <v>335</v>
      </c>
      <c r="K47" s="39">
        <f t="shared" si="1"/>
        <v>30</v>
      </c>
      <c r="L47" s="3">
        <f t="shared" si="1"/>
        <v>201</v>
      </c>
      <c r="M47" s="3">
        <f t="shared" si="1"/>
        <v>943</v>
      </c>
      <c r="N47" s="3">
        <f t="shared" si="1"/>
        <v>583</v>
      </c>
      <c r="O47" s="3">
        <f t="shared" si="1"/>
        <v>1335</v>
      </c>
      <c r="P47" s="3">
        <f t="shared" si="1"/>
        <v>201</v>
      </c>
      <c r="Q47" s="3">
        <f t="shared" si="1"/>
        <v>238</v>
      </c>
      <c r="R47" s="3">
        <f t="shared" si="1"/>
        <v>620</v>
      </c>
      <c r="S47" s="3">
        <f t="shared" si="1"/>
        <v>954</v>
      </c>
      <c r="T47" s="3">
        <f t="shared" si="1"/>
        <v>200</v>
      </c>
      <c r="U47" s="3">
        <f t="shared" si="1"/>
        <v>660</v>
      </c>
      <c r="V47" s="8">
        <f>SUM(C47:U47)</f>
        <v>16744</v>
      </c>
    </row>
    <row r="48" spans="1:22" s="20" customFormat="1" x14ac:dyDescent="0.3">
      <c r="B48" s="13" t="s">
        <v>65</v>
      </c>
      <c r="C48" s="46">
        <f>SUM(C3:C36)-C11-C12-C14-C29</f>
        <v>2282</v>
      </c>
      <c r="D48" s="46">
        <f t="shared" ref="D48:U48" si="2">SUM(D3:D36)-D11-D12-D14-D29</f>
        <v>1381</v>
      </c>
      <c r="E48" s="20">
        <f t="shared" si="2"/>
        <v>780</v>
      </c>
      <c r="F48" s="46">
        <f t="shared" si="2"/>
        <v>589</v>
      </c>
      <c r="G48" s="20">
        <f t="shared" si="2"/>
        <v>1974</v>
      </c>
      <c r="H48" s="20">
        <f t="shared" si="2"/>
        <v>109</v>
      </c>
      <c r="I48" s="20">
        <f t="shared" si="2"/>
        <v>946</v>
      </c>
      <c r="J48" s="20">
        <f t="shared" si="2"/>
        <v>263</v>
      </c>
      <c r="K48" s="40">
        <f t="shared" si="2"/>
        <v>30</v>
      </c>
      <c r="L48" s="20">
        <f t="shared" si="2"/>
        <v>132</v>
      </c>
      <c r="M48" s="20">
        <f t="shared" si="2"/>
        <v>741</v>
      </c>
      <c r="N48" s="20">
        <f t="shared" si="2"/>
        <v>452</v>
      </c>
      <c r="O48" s="20">
        <f t="shared" si="2"/>
        <v>1030</v>
      </c>
      <c r="P48" s="20">
        <f t="shared" si="2"/>
        <v>155</v>
      </c>
      <c r="Q48" s="20">
        <f t="shared" si="2"/>
        <v>170</v>
      </c>
      <c r="R48" s="20">
        <f t="shared" si="2"/>
        <v>498</v>
      </c>
      <c r="S48" s="20">
        <f t="shared" si="2"/>
        <v>763</v>
      </c>
      <c r="T48" s="20">
        <f t="shared" si="2"/>
        <v>114</v>
      </c>
      <c r="U48" s="20">
        <f t="shared" si="2"/>
        <v>466</v>
      </c>
      <c r="V48" s="15">
        <f>SUM(C48:U48)</f>
        <v>12875</v>
      </c>
    </row>
    <row r="49" spans="2:22" s="21" customFormat="1" x14ac:dyDescent="0.3">
      <c r="B49" s="22" t="s">
        <v>66</v>
      </c>
      <c r="C49" s="47">
        <f>SUM(C37:C40)+C43</f>
        <v>338</v>
      </c>
      <c r="D49" s="47">
        <f t="shared" ref="D49:T49" si="3">SUM(D37:D40)+D43</f>
        <v>207</v>
      </c>
      <c r="E49" s="21">
        <f t="shared" si="3"/>
        <v>152</v>
      </c>
      <c r="F49" s="47">
        <f t="shared" si="3"/>
        <v>58</v>
      </c>
      <c r="G49" s="21">
        <f t="shared" si="3"/>
        <v>347</v>
      </c>
      <c r="H49" s="21">
        <f t="shared" si="3"/>
        <v>32</v>
      </c>
      <c r="I49" s="21">
        <f t="shared" si="3"/>
        <v>214</v>
      </c>
      <c r="J49" s="21">
        <f t="shared" si="3"/>
        <v>30</v>
      </c>
      <c r="K49" s="41"/>
      <c r="L49" s="21">
        <f t="shared" si="3"/>
        <v>36</v>
      </c>
      <c r="M49" s="21">
        <f t="shared" si="3"/>
        <v>112</v>
      </c>
      <c r="N49" s="21">
        <f t="shared" si="3"/>
        <v>65</v>
      </c>
      <c r="O49" s="21">
        <f t="shared" si="3"/>
        <v>169</v>
      </c>
      <c r="P49" s="21">
        <f t="shared" si="3"/>
        <v>31</v>
      </c>
      <c r="Q49" s="21">
        <f t="shared" si="3"/>
        <v>32</v>
      </c>
      <c r="R49" s="21">
        <f t="shared" si="3"/>
        <v>61</v>
      </c>
      <c r="S49" s="21">
        <f t="shared" si="3"/>
        <v>90</v>
      </c>
      <c r="T49" s="21">
        <f t="shared" si="3"/>
        <v>27</v>
      </c>
      <c r="U49" s="21">
        <f t="shared" ref="U49" si="4">SUM(U37:U40)+U43</f>
        <v>117</v>
      </c>
      <c r="V49" s="23">
        <f>SUM(C49:U49)</f>
        <v>2118</v>
      </c>
    </row>
    <row r="50" spans="2:22" s="19" customFormat="1" x14ac:dyDescent="0.3">
      <c r="B50" s="18" t="s">
        <v>67</v>
      </c>
      <c r="C50" s="48">
        <f>SUM(C41:C42)+SUM(C44:C46)</f>
        <v>222</v>
      </c>
      <c r="D50" s="48">
        <f t="shared" ref="D50:T50" si="5">SUM(D41:D42)+SUM(D44:D46)</f>
        <v>168</v>
      </c>
      <c r="E50" s="19">
        <f t="shared" si="5"/>
        <v>143</v>
      </c>
      <c r="F50" s="48">
        <f t="shared" si="5"/>
        <v>81</v>
      </c>
      <c r="G50" s="19">
        <f t="shared" si="5"/>
        <v>215</v>
      </c>
      <c r="H50" s="19">
        <f t="shared" si="5"/>
        <v>14</v>
      </c>
      <c r="I50" s="19">
        <f t="shared" si="5"/>
        <v>192</v>
      </c>
      <c r="J50" s="19">
        <f t="shared" si="5"/>
        <v>42</v>
      </c>
      <c r="K50" s="42"/>
      <c r="L50" s="19">
        <f t="shared" si="5"/>
        <v>33</v>
      </c>
      <c r="M50" s="19">
        <f t="shared" si="5"/>
        <v>90</v>
      </c>
      <c r="N50" s="19">
        <f t="shared" si="5"/>
        <v>66</v>
      </c>
      <c r="O50" s="19">
        <f t="shared" si="5"/>
        <v>136</v>
      </c>
      <c r="P50" s="19">
        <f t="shared" si="5"/>
        <v>15</v>
      </c>
      <c r="Q50" s="19">
        <f t="shared" si="5"/>
        <v>36</v>
      </c>
      <c r="R50" s="19">
        <f t="shared" si="5"/>
        <v>61</v>
      </c>
      <c r="S50" s="19">
        <f t="shared" si="5"/>
        <v>101</v>
      </c>
      <c r="T50" s="19">
        <f t="shared" si="5"/>
        <v>59</v>
      </c>
      <c r="U50" s="19">
        <f t="shared" ref="U50" si="6">SUM(U41:U42)+SUM(U44:U46)</f>
        <v>77</v>
      </c>
      <c r="V50" s="10">
        <f>SUM(C50:U50)</f>
        <v>1751</v>
      </c>
    </row>
    <row r="52" spans="2:22" x14ac:dyDescent="0.3">
      <c r="E52" s="1" t="s">
        <v>72</v>
      </c>
      <c r="G52" s="1" t="s">
        <v>72</v>
      </c>
      <c r="J52" s="1" t="s">
        <v>72</v>
      </c>
      <c r="M52" s="1" t="s">
        <v>72</v>
      </c>
    </row>
    <row r="53" spans="2:22" x14ac:dyDescent="0.3">
      <c r="E53" s="43">
        <f>E47+F47</f>
        <v>1803</v>
      </c>
      <c r="G53" s="43">
        <f>G47+H47</f>
        <v>2691</v>
      </c>
      <c r="J53" s="43">
        <f>J47+K47+L47+Q47</f>
        <v>804</v>
      </c>
      <c r="M53" s="43">
        <f>M47+N47</f>
        <v>1526</v>
      </c>
    </row>
    <row r="54" spans="2:22" x14ac:dyDescent="0.3">
      <c r="E54" s="46">
        <f t="shared" ref="E54:G56" si="7">E48+F48</f>
        <v>1369</v>
      </c>
      <c r="G54" s="46">
        <f t="shared" si="7"/>
        <v>2083</v>
      </c>
      <c r="J54" s="46">
        <f t="shared" ref="J54:J56" si="8">J48+K48+L48+Q48</f>
        <v>595</v>
      </c>
      <c r="M54" s="46">
        <f t="shared" ref="M54" si="9">M48+N48</f>
        <v>1193</v>
      </c>
    </row>
    <row r="55" spans="2:22" x14ac:dyDescent="0.3">
      <c r="E55" s="55">
        <f t="shared" si="7"/>
        <v>210</v>
      </c>
      <c r="G55" s="55">
        <f t="shared" si="7"/>
        <v>379</v>
      </c>
      <c r="J55" s="55">
        <f t="shared" si="8"/>
        <v>98</v>
      </c>
      <c r="M55" s="55">
        <f t="shared" ref="M55" si="10">M49+N49</f>
        <v>177</v>
      </c>
    </row>
    <row r="56" spans="2:22" x14ac:dyDescent="0.3">
      <c r="E56" s="56">
        <f t="shared" si="7"/>
        <v>224</v>
      </c>
      <c r="G56" s="56">
        <f t="shared" si="7"/>
        <v>229</v>
      </c>
      <c r="J56" s="56">
        <f t="shared" si="8"/>
        <v>111</v>
      </c>
      <c r="M56" s="56">
        <f t="shared" ref="M56" si="11">M50+N50</f>
        <v>156</v>
      </c>
    </row>
  </sheetData>
  <mergeCells count="2">
    <mergeCell ref="B1:B2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 Player</vt:lpstr>
      <vt:lpstr>Bottom 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張景淵</dc:creator>
  <cp:lastModifiedBy>景淵 張</cp:lastModifiedBy>
  <dcterms:created xsi:type="dcterms:W3CDTF">2015-06-05T18:19:34Z</dcterms:created>
  <dcterms:modified xsi:type="dcterms:W3CDTF">2025-07-28T14:48:27Z</dcterms:modified>
</cp:coreProperties>
</file>