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8C33505F-D6B8-49F8-920D-3C02AF84EA4A}" xr6:coauthVersionLast="47" xr6:coauthVersionMax="47" xr10:uidLastSave="{00000000-0000-0000-0000-000000000000}"/>
  <bookViews>
    <workbookView xWindow="-98" yWindow="-98" windowWidth="28996" windowHeight="15675" firstSheet="3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7" l="1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X801" i="9"/>
  <c r="W801" i="9"/>
  <c r="U801" i="9"/>
  <c r="T801" i="9"/>
  <c r="V801" i="9" s="1"/>
  <c r="P801" i="9"/>
  <c r="O801" i="9"/>
  <c r="L801" i="9"/>
  <c r="N801" i="9" s="1"/>
  <c r="S801" i="9"/>
  <c r="H801" i="9"/>
  <c r="G801" i="9"/>
  <c r="D801" i="9"/>
  <c r="F801" i="9" s="1"/>
  <c r="C801" i="9"/>
  <c r="X800" i="9"/>
  <c r="W800" i="9"/>
  <c r="V800" i="9"/>
  <c r="U800" i="9"/>
  <c r="T800" i="9"/>
  <c r="P800" i="9"/>
  <c r="O800" i="9"/>
  <c r="N800" i="9"/>
  <c r="M800" i="9"/>
  <c r="H800" i="9"/>
  <c r="G800" i="9"/>
  <c r="F800" i="9"/>
  <c r="E800" i="9"/>
  <c r="S800" i="9"/>
  <c r="X799" i="9"/>
  <c r="W799" i="9"/>
  <c r="V799" i="9"/>
  <c r="U799" i="9"/>
  <c r="T799" i="9"/>
  <c r="P799" i="9"/>
  <c r="O799" i="9"/>
  <c r="N799" i="9"/>
  <c r="M799" i="9"/>
  <c r="H799" i="9"/>
  <c r="G799" i="9"/>
  <c r="F799" i="9"/>
  <c r="E799" i="9"/>
  <c r="S799" i="9"/>
  <c r="X798" i="9"/>
  <c r="W798" i="9"/>
  <c r="V798" i="9"/>
  <c r="U798" i="9"/>
  <c r="T798" i="9"/>
  <c r="P798" i="9"/>
  <c r="O798" i="9"/>
  <c r="N798" i="9"/>
  <c r="M798" i="9"/>
  <c r="H798" i="9"/>
  <c r="G798" i="9"/>
  <c r="F798" i="9"/>
  <c r="E798" i="9"/>
  <c r="S798" i="9"/>
  <c r="X797" i="9"/>
  <c r="W797" i="9"/>
  <c r="V797" i="9"/>
  <c r="U797" i="9"/>
  <c r="T797" i="9"/>
  <c r="P797" i="9"/>
  <c r="O797" i="9"/>
  <c r="N797" i="9"/>
  <c r="M797" i="9"/>
  <c r="H797" i="9"/>
  <c r="G797" i="9"/>
  <c r="F797" i="9"/>
  <c r="E797" i="9"/>
  <c r="S797" i="9"/>
  <c r="X796" i="9"/>
  <c r="W796" i="9"/>
  <c r="U796" i="9"/>
  <c r="T796" i="9"/>
  <c r="V796" i="9" s="1"/>
  <c r="P796" i="9"/>
  <c r="O796" i="9"/>
  <c r="N796" i="9"/>
  <c r="M796" i="9"/>
  <c r="L796" i="9"/>
  <c r="H796" i="9"/>
  <c r="G796" i="9"/>
  <c r="F796" i="9"/>
  <c r="E796" i="9"/>
  <c r="S796" i="9"/>
  <c r="X795" i="9"/>
  <c r="W795" i="9"/>
  <c r="V795" i="9"/>
  <c r="U795" i="9"/>
  <c r="T795" i="9"/>
  <c r="P795" i="9"/>
  <c r="O795" i="9"/>
  <c r="N795" i="9"/>
  <c r="M795" i="9"/>
  <c r="H795" i="9"/>
  <c r="G795" i="9"/>
  <c r="F795" i="9"/>
  <c r="E795" i="9"/>
  <c r="S795" i="9"/>
  <c r="X794" i="9"/>
  <c r="W794" i="9"/>
  <c r="U794" i="9"/>
  <c r="T794" i="9"/>
  <c r="V794" i="9" s="1"/>
  <c r="P794" i="9"/>
  <c r="O794" i="9"/>
  <c r="N794" i="9"/>
  <c r="M794" i="9"/>
  <c r="H794" i="9"/>
  <c r="G794" i="9"/>
  <c r="F794" i="9"/>
  <c r="E794" i="9"/>
  <c r="S794" i="9"/>
  <c r="X793" i="9"/>
  <c r="W793" i="9"/>
  <c r="V793" i="9"/>
  <c r="U793" i="9"/>
  <c r="T793" i="9"/>
  <c r="P793" i="9"/>
  <c r="O793" i="9"/>
  <c r="N793" i="9"/>
  <c r="M793" i="9"/>
  <c r="H793" i="9"/>
  <c r="G793" i="9"/>
  <c r="F793" i="9"/>
  <c r="E793" i="9"/>
  <c r="S793" i="9"/>
  <c r="X792" i="9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801" i="9" l="1"/>
  <c r="E801" i="9"/>
  <c r="M791" i="9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<sst xmlns="http://schemas.openxmlformats.org/spreadsheetml/2006/main" count="138" uniqueCount="84">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</sst>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9" style="1"/>
    <col min="5" max="5" width="11.79687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4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zoomScale="85" zoomScaleNormal="85" workbookViewId="0">
      <pane ySplit="8" topLeftCell="A99" activePane="bottomLeft" state="frozen"/>
      <selection pane="bottomLeft" activeCell="Q104" sqref="Q104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8200</v>
      </c>
      <c r="X7" s="31">
        <f>SUM($W$4:W7)</f>
        <v>29100</v>
      </c>
      <c r="Y7" s="31">
        <f>U7-X7</f>
        <v>804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1000</v>
      </c>
      <c r="K8" s="31">
        <f>SUM($J$4:J8)</f>
        <v>50966.96</v>
      </c>
      <c r="L8" s="31">
        <f>H8-K8</f>
        <v>6033.0400000000009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0</v>
      </c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28250</v>
      </c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28400</v>
      </c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28550</v>
      </c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28700</v>
      </c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28850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29000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/>
      <c r="Q104" s="31"/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/>
      <c r="Q105" s="31"/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/>
      <c r="Q106" s="31"/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/>
      <c r="Q107" s="31"/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/>
      <c r="Q108" s="31"/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/>
      <c r="Q109" s="31"/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/>
      <c r="Q110" s="31"/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/>
      <c r="Q111" s="31"/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/>
      <c r="Q112" s="31"/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/>
      <c r="Q113" s="31"/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1" si="10">C139+0.74-100+83.04</f>
        <v>50450.74</v>
      </c>
    </row>
    <row r="140" spans="1:4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</row>
    <row r="141" spans="1:4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</row>
    <row r="142" spans="1:4" x14ac:dyDescent="0.45">
      <c r="A142" s="33">
        <v>44986</v>
      </c>
      <c r="B142" s="31"/>
      <c r="C142" s="31"/>
      <c r="D142" s="31"/>
    </row>
    <row r="143" spans="1:4" x14ac:dyDescent="0.45">
      <c r="A143" s="33">
        <v>45000</v>
      </c>
      <c r="B143" s="31"/>
      <c r="C143" s="31"/>
      <c r="D143" s="31"/>
    </row>
    <row r="144" spans="1:4" x14ac:dyDescent="0.45">
      <c r="A144" s="33">
        <v>45017</v>
      </c>
      <c r="B144" s="31"/>
      <c r="C144" s="31"/>
      <c r="D144" s="31"/>
    </row>
    <row r="145" spans="1:4" x14ac:dyDescent="0.45">
      <c r="A145" s="33">
        <v>45031</v>
      </c>
      <c r="B145" s="31"/>
      <c r="C145" s="31"/>
      <c r="D145" s="31"/>
    </row>
    <row r="146" spans="1:4" x14ac:dyDescent="0.45">
      <c r="A146" s="33">
        <v>45047</v>
      </c>
      <c r="B146" s="31"/>
      <c r="C146" s="31"/>
      <c r="D146" s="31"/>
    </row>
    <row r="147" spans="1:4" x14ac:dyDescent="0.45">
      <c r="A147" s="33">
        <v>45061</v>
      </c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8"/>
  <sheetViews>
    <sheetView workbookViewId="0">
      <selection activeCell="F12" sqref="F12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18.347999999999999</v>
      </c>
      <c r="C2" s="78">
        <v>14.38</v>
      </c>
      <c r="D2" s="78">
        <v>190</v>
      </c>
      <c r="E2" s="78">
        <f>D2*B2</f>
        <v>3486.12</v>
      </c>
      <c r="F2" s="78">
        <f>D2*C2</f>
        <v>2732.2000000000003</v>
      </c>
      <c r="H2" s="33">
        <v>44957</v>
      </c>
    </row>
    <row r="3" spans="1:8" x14ac:dyDescent="0.45">
      <c r="A3" s="78" t="s">
        <v>61</v>
      </c>
      <c r="B3" s="78">
        <v>8.141</v>
      </c>
      <c r="C3" s="78">
        <v>6.01</v>
      </c>
      <c r="D3" s="78">
        <v>55</v>
      </c>
      <c r="E3" s="78">
        <f>D3*B3</f>
        <v>447.755</v>
      </c>
      <c r="F3" s="78">
        <f>D3*C3</f>
        <v>330.55</v>
      </c>
    </row>
    <row r="4" spans="1:8" x14ac:dyDescent="0.45">
      <c r="A4" s="78" t="s">
        <v>60</v>
      </c>
      <c r="B4" s="78">
        <v>15.657</v>
      </c>
      <c r="C4" s="78">
        <v>10.11</v>
      </c>
      <c r="D4" s="78">
        <v>41</v>
      </c>
      <c r="E4" s="78">
        <f>D4*B4</f>
        <v>641.93700000000001</v>
      </c>
      <c r="F4" s="78">
        <f>D4*C4</f>
        <v>414.51</v>
      </c>
      <c r="H4" s="95" t="s">
        <v>82</v>
      </c>
    </row>
    <row r="5" spans="1:8" x14ac:dyDescent="0.45">
      <c r="A5" s="32" t="s">
        <v>62</v>
      </c>
      <c r="B5" s="32">
        <v>82.768000000000001</v>
      </c>
      <c r="C5" s="32">
        <v>85.18</v>
      </c>
      <c r="D5" s="32">
        <v>10</v>
      </c>
      <c r="E5" s="32">
        <f>D5*B5</f>
        <v>827.68000000000006</v>
      </c>
      <c r="F5" s="32">
        <f>D5*C5</f>
        <v>851.80000000000007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5403.4920000000002</v>
      </c>
      <c r="F6" s="78">
        <f>SUM(F2:F5)</f>
        <v>4329.0600000000004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-1074.4319999999998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-0.19884030549133777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zoomScale="70" zoomScaleNormal="70" workbookViewId="0">
      <pane ySplit="3" topLeftCell="A760" activePane="bottomLeft" state="frozen"/>
      <selection pane="bottomLeft" activeCell="L775" sqref="L775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01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28700</v>
      </c>
      <c r="M793" s="43">
        <f t="shared" ref="M793" si="1597">K793-L793</f>
        <v>1866.0099999999984</v>
      </c>
      <c r="N793" s="38">
        <f t="shared" ref="N793" si="1598">K793/L793-1</f>
        <v>6.5017770034843103E-2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79400.739999999991</v>
      </c>
      <c r="U793" s="3">
        <f t="shared" ref="U793" si="1602">E793+M793</f>
        <v>14123.420000000002</v>
      </c>
      <c r="V793" s="38">
        <f t="shared" ref="V793" si="1603">S793/T793-1</f>
        <v>0.17787516841782591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28700</v>
      </c>
      <c r="M794" s="43">
        <f t="shared" ref="M794" si="1610">K794-L794</f>
        <v>1681.5600000000013</v>
      </c>
      <c r="N794" s="38">
        <f t="shared" ref="N794" si="1611">K794/L794-1</f>
        <v>5.8590940766550581E-2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79400.739999999991</v>
      </c>
      <c r="U794" s="3">
        <f t="shared" ref="U794" si="1615">E794+M794</f>
        <v>13559.050000000007</v>
      </c>
      <c r="V794" s="38">
        <f t="shared" ref="V794" si="1616">S794/T794-1</f>
        <v>0.17076730015362607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28700</v>
      </c>
      <c r="M795" s="43">
        <f t="shared" ref="M795:M796" si="1623">K795-L795</f>
        <v>1736.8400000000001</v>
      </c>
      <c r="N795" s="38">
        <f t="shared" ref="N795" si="1624">K795/L795-1</f>
        <v>6.0517073170731628E-2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79400.739999999991</v>
      </c>
      <c r="U795" s="3">
        <f t="shared" ref="U795:U796" si="1628">E795+M795</f>
        <v>13728.2</v>
      </c>
      <c r="V795" s="38">
        <f t="shared" ref="V795" si="1629">S795/T795-1</f>
        <v>0.17289763294397531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28850</v>
      </c>
      <c r="M796" s="43">
        <f t="shared" si="1623"/>
        <v>1728.3499999999985</v>
      </c>
      <c r="N796" s="38">
        <f>(K796-400)/L796-1</f>
        <v>4.6043327556325675E-2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79550.739999999991</v>
      </c>
      <c r="U796" s="3">
        <f t="shared" si="1628"/>
        <v>13702.230000000003</v>
      </c>
      <c r="V796" s="51">
        <f>(S796-150)/(T796-150)-1</f>
        <v>0.17257055790663922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28850</v>
      </c>
      <c r="M797" s="43">
        <f t="shared" ref="M797" si="1640">K797-L797</f>
        <v>1631.5499999999993</v>
      </c>
      <c r="N797" s="38">
        <f t="shared" ref="N797" si="1641">K797/L797-1</f>
        <v>5.6552859618717477E-2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79550.739999999991</v>
      </c>
      <c r="U797" s="3">
        <f t="shared" ref="U797" si="1645">E797+M797</f>
        <v>13407.02</v>
      </c>
      <c r="V797" s="38">
        <f t="shared" ref="V797" si="1646">S797/T797-1</f>
        <v>0.16853419591068541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28850</v>
      </c>
      <c r="M798" s="43">
        <f t="shared" ref="M798" si="1653">K798-L798</f>
        <v>1580.119999999999</v>
      </c>
      <c r="N798" s="38">
        <f t="shared" ref="N798" si="1654">K798/L798-1</f>
        <v>5.4770190641247884E-2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79550.739999999991</v>
      </c>
      <c r="U798" s="3">
        <f t="shared" ref="U798" si="1658">E798+M798</f>
        <v>13250.180000000004</v>
      </c>
      <c r="V798" s="38">
        <f t="shared" ref="V798" si="1659">S798/T798-1</f>
        <v>0.16656262405604294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28850</v>
      </c>
      <c r="M799" s="43">
        <f t="shared" ref="M799" si="1666">K799-L799</f>
        <v>1731.6500000000015</v>
      </c>
      <c r="N799" s="38">
        <f t="shared" ref="N799" si="1667">K799/L799-1</f>
        <v>6.0022530329289392E-2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79550.739999999991</v>
      </c>
      <c r="U799" s="3">
        <f t="shared" ref="U799" si="1671">E799+M799</f>
        <v>13712.300000000003</v>
      </c>
      <c r="V799" s="38">
        <f t="shared" ref="V799" si="1672">S799/T799-1</f>
        <v>0.17237174663617227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28850</v>
      </c>
      <c r="M800" s="43">
        <f t="shared" ref="M800:M801" si="1679">K800-L800</f>
        <v>1628.7999999999993</v>
      </c>
      <c r="N800" s="38">
        <f t="shared" ref="N800:N801" si="1680">K800/L800-1</f>
        <v>5.6457538994800771E-2</v>
      </c>
      <c r="O800" s="43">
        <f t="shared" ref="O800:O801" si="1681">K800-K799</f>
        <v>-102.85000000000218</v>
      </c>
      <c r="P800" s="38">
        <f t="shared" ref="P800:P801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79550.739999999991</v>
      </c>
      <c r="U800" s="3">
        <f t="shared" ref="U800:U801" si="1684">E800+M800</f>
        <v>13398.630000000001</v>
      </c>
      <c r="V800" s="38">
        <f t="shared" ref="V800" si="1685">S800/T800-1</f>
        <v>0.16842872863281988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29000</v>
      </c>
      <c r="M801" s="43">
        <f t="shared" si="1679"/>
        <v>1568.5699999999997</v>
      </c>
      <c r="N801" s="38">
        <f>(K801-400)/L801-1</f>
        <v>4.0295517241379253E-2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79950.739999999991</v>
      </c>
      <c r="U801" s="3">
        <f t="shared" si="1684"/>
        <v>13214.950000000004</v>
      </c>
      <c r="V801" s="82">
        <f>(S801-400)/(T801-400)-1</f>
        <v>0.16611976205375356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J802" s="37">
        <v>44973</v>
      </c>
      <c r="R802" s="37">
        <v>44973</v>
      </c>
    </row>
    <row r="803" spans="1:24" x14ac:dyDescent="0.45">
      <c r="A803" s="37">
        <v>44974</v>
      </c>
      <c r="J803" s="37">
        <v>44974</v>
      </c>
      <c r="R803" s="37">
        <v>44974</v>
      </c>
    </row>
    <row r="804" spans="1:24" x14ac:dyDescent="0.45">
      <c r="A804" s="37">
        <v>44977</v>
      </c>
      <c r="J804" s="37">
        <v>44977</v>
      </c>
      <c r="R804" s="37">
        <v>44977</v>
      </c>
    </row>
    <row r="805" spans="1:24" x14ac:dyDescent="0.45">
      <c r="A805" s="37">
        <v>44978</v>
      </c>
      <c r="J805" s="37">
        <v>44978</v>
      </c>
      <c r="R805" s="37">
        <v>44978</v>
      </c>
    </row>
    <row r="806" spans="1:24" x14ac:dyDescent="0.45">
      <c r="A806" s="37">
        <v>44979</v>
      </c>
      <c r="J806" s="37">
        <v>44979</v>
      </c>
      <c r="R806" s="37">
        <v>44979</v>
      </c>
    </row>
    <row r="807" spans="1:24" x14ac:dyDescent="0.45">
      <c r="A807" s="37">
        <v>44980</v>
      </c>
      <c r="J807" s="37">
        <v>44980</v>
      </c>
      <c r="R807" s="37">
        <v>44980</v>
      </c>
    </row>
    <row r="808" spans="1:24" x14ac:dyDescent="0.45">
      <c r="A808" s="37">
        <v>44981</v>
      </c>
      <c r="J808" s="37">
        <v>44981</v>
      </c>
      <c r="R808" s="37">
        <v>44981</v>
      </c>
    </row>
    <row r="809" spans="1:24" x14ac:dyDescent="0.45">
      <c r="A809" s="37">
        <v>44984</v>
      </c>
      <c r="J809" s="37">
        <v>44984</v>
      </c>
      <c r="R809" s="37">
        <v>44984</v>
      </c>
    </row>
    <row r="810" spans="1:24" x14ac:dyDescent="0.45">
      <c r="A810" s="37">
        <v>44985</v>
      </c>
      <c r="J810" s="37">
        <v>44985</v>
      </c>
      <c r="R810" s="37">
        <v>44985</v>
      </c>
    </row>
    <row r="811" spans="1:24" x14ac:dyDescent="0.45">
      <c r="A811" s="37">
        <v>44986</v>
      </c>
      <c r="J811" s="37">
        <v>44986</v>
      </c>
      <c r="R811" s="37">
        <v>44986</v>
      </c>
    </row>
    <row r="812" spans="1:24" x14ac:dyDescent="0.45">
      <c r="A812" s="37">
        <v>44987</v>
      </c>
      <c r="J812" s="37">
        <v>44987</v>
      </c>
      <c r="R812" s="37">
        <v>44987</v>
      </c>
    </row>
    <row r="813" spans="1:24" x14ac:dyDescent="0.45">
      <c r="A813" s="37">
        <v>44988</v>
      </c>
      <c r="J813" s="37">
        <v>44988</v>
      </c>
      <c r="R813" s="37">
        <v>44988</v>
      </c>
    </row>
    <row r="814" spans="1:24" x14ac:dyDescent="0.45">
      <c r="A814" s="37">
        <v>44991</v>
      </c>
      <c r="J814" s="37">
        <v>44991</v>
      </c>
      <c r="R814" s="37">
        <v>44991</v>
      </c>
    </row>
    <row r="815" spans="1:24" x14ac:dyDescent="0.45">
      <c r="A815" s="37">
        <v>44992</v>
      </c>
      <c r="J815" s="37">
        <v>44992</v>
      </c>
      <c r="R815" s="37">
        <v>44992</v>
      </c>
    </row>
    <row r="816" spans="1:24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6.8343749999999988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62.284375000000004</v>
      </c>
    </row>
    <row r="8" spans="1:6" x14ac:dyDescent="0.45">
      <c r="C8" s="6" t="s">
        <v>31</v>
      </c>
      <c r="D8" s="5">
        <f ca="1">DAY(TODAY())</f>
        <v>16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2023-02-16T12:52:57Z</dcterms:modified>
</cp:coreProperties>
</file>