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9395" windowHeight="4245" tabRatio="785" activeTab="16"/>
  </bookViews>
  <sheets>
    <sheet name="캐릭터" sheetId="1" r:id="rId1"/>
    <sheet name="스킬" sheetId="8" r:id="rId2"/>
    <sheet name="재화" sheetId="7" r:id="rId3"/>
    <sheet name="던전" sheetId="4" r:id="rId4"/>
    <sheet name="기본던전" sheetId="17" r:id="rId5"/>
    <sheet name="보스던전" sheetId="18" r:id="rId6"/>
    <sheet name="버티기던전" sheetId="20" r:id="rId7"/>
    <sheet name="요정찾기맵" sheetId="19" r:id="rId8"/>
    <sheet name="승급맵" sheetId="21" r:id="rId9"/>
    <sheet name="몬스터" sheetId="15" r:id="rId10"/>
    <sheet name="요정" sheetId="11" r:id="rId11"/>
    <sheet name="코스튬" sheetId="12" r:id="rId12"/>
    <sheet name="장비" sheetId="9" r:id="rId13"/>
    <sheet name="스크롤" sheetId="14" r:id="rId14"/>
    <sheet name="광고" sheetId="10" r:id="rId15"/>
    <sheet name="상점" sheetId="13" r:id="rId16"/>
    <sheet name="퀘스트" sheetId="22" r:id="rId17"/>
  </sheets>
  <calcPr calcId="144525"/>
</workbook>
</file>

<file path=xl/calcChain.xml><?xml version="1.0" encoding="utf-8"?>
<calcChain xmlns="http://schemas.openxmlformats.org/spreadsheetml/2006/main">
  <c r="F17" i="12" l="1"/>
  <c r="I17" i="12"/>
  <c r="L17" i="12"/>
  <c r="L14" i="12" l="1"/>
  <c r="L15" i="12"/>
  <c r="L16" i="12"/>
  <c r="L13" i="12"/>
  <c r="I14" i="12"/>
  <c r="I15" i="12"/>
  <c r="I16" i="12"/>
  <c r="I13" i="12"/>
  <c r="F14" i="12"/>
  <c r="F15" i="12"/>
  <c r="F16" i="12"/>
  <c r="F13" i="12"/>
  <c r="M58" i="9" l="1"/>
  <c r="M59" i="9"/>
  <c r="M60" i="9"/>
  <c r="M61" i="9"/>
  <c r="M62" i="9"/>
  <c r="M63" i="9"/>
  <c r="M64" i="9"/>
  <c r="M65" i="9"/>
  <c r="M66" i="9"/>
  <c r="M67" i="9"/>
  <c r="M57" i="9"/>
  <c r="J58" i="9"/>
  <c r="J59" i="9"/>
  <c r="J60" i="9"/>
  <c r="J61" i="9"/>
  <c r="J62" i="9"/>
  <c r="J63" i="9"/>
  <c r="J64" i="9"/>
  <c r="J65" i="9"/>
  <c r="J66" i="9"/>
  <c r="J67" i="9"/>
  <c r="J57" i="9"/>
  <c r="G58" i="9"/>
  <c r="G59" i="9"/>
  <c r="G60" i="9"/>
  <c r="G61" i="9"/>
  <c r="G62" i="9"/>
  <c r="G63" i="9"/>
  <c r="G64" i="9"/>
  <c r="G65" i="9"/>
  <c r="G66" i="9"/>
  <c r="G67" i="9"/>
  <c r="G57" i="9"/>
  <c r="M56" i="9"/>
  <c r="J56" i="9"/>
  <c r="G56" i="9"/>
  <c r="U27" i="9"/>
  <c r="U26" i="9"/>
  <c r="U25" i="9"/>
  <c r="U24" i="9"/>
  <c r="S27" i="9"/>
  <c r="S26" i="9"/>
  <c r="S25" i="9"/>
  <c r="I24" i="9"/>
  <c r="Q26" i="9"/>
  <c r="Q25" i="9"/>
  <c r="G27" i="9"/>
  <c r="O27" i="9"/>
  <c r="G26" i="9"/>
  <c r="G25" i="9"/>
  <c r="G24" i="9"/>
  <c r="I25" i="9"/>
  <c r="I26" i="9"/>
  <c r="I27" i="9"/>
  <c r="K24" i="9"/>
  <c r="K25" i="9"/>
  <c r="K26" i="9"/>
  <c r="K27" i="9"/>
  <c r="Q24" i="9"/>
  <c r="O26" i="9"/>
  <c r="O25" i="9"/>
  <c r="O24" i="9"/>
  <c r="M27" i="9"/>
  <c r="M26" i="9"/>
  <c r="M25" i="9"/>
  <c r="M24" i="9"/>
  <c r="S24" i="9"/>
  <c r="Q27" i="9"/>
  <c r="G39" i="9"/>
  <c r="G40" i="9"/>
  <c r="G41" i="9"/>
  <c r="G42" i="9"/>
  <c r="G43" i="9"/>
  <c r="G44" i="9"/>
  <c r="G45" i="9"/>
  <c r="G46" i="9"/>
  <c r="G47" i="9"/>
  <c r="G48" i="9"/>
  <c r="G38" i="9"/>
  <c r="G37" i="9"/>
  <c r="M37" i="9"/>
  <c r="M41" i="9" s="1"/>
  <c r="J37" i="9"/>
  <c r="J41" i="9" s="1"/>
  <c r="J39" i="9" l="1"/>
  <c r="J47" i="9"/>
  <c r="J46" i="9"/>
  <c r="J44" i="9"/>
  <c r="J48" i="9"/>
  <c r="J43" i="9"/>
  <c r="J42" i="9"/>
  <c r="J38" i="9"/>
  <c r="J40" i="9"/>
  <c r="J45" i="9"/>
  <c r="M47" i="9"/>
  <c r="M43" i="9"/>
  <c r="M39" i="9"/>
  <c r="M48" i="9"/>
  <c r="M44" i="9"/>
  <c r="M40" i="9"/>
  <c r="M46" i="9"/>
  <c r="M42" i="9"/>
  <c r="M38" i="9"/>
  <c r="M45" i="9"/>
</calcChain>
</file>

<file path=xl/sharedStrings.xml><?xml version="1.0" encoding="utf-8"?>
<sst xmlns="http://schemas.openxmlformats.org/spreadsheetml/2006/main" count="318" uniqueCount="284">
  <si>
    <t>던전</t>
    <phoneticPr fontId="2" type="noConversion"/>
  </si>
  <si>
    <t>기본던전</t>
    <phoneticPr fontId="2" type="noConversion"/>
  </si>
  <si>
    <t>각각의 요정이 쌓이면 업글을 할 수 있다.</t>
    <phoneticPr fontId="2" type="noConversion"/>
  </si>
  <si>
    <t>각 기본 던전은 보스를 1:1로 클리어하면 다음 던전으로감</t>
    <phoneticPr fontId="2" type="noConversion"/>
  </si>
  <si>
    <t>던전이 어려워질수록 겸치+돈+기타 재화가 더 많이 들어온다.</t>
    <phoneticPr fontId="2" type="noConversion"/>
  </si>
  <si>
    <t>요정찾기</t>
  </si>
  <si>
    <t>명목은 많은 요정들 사이에 말썽쟁이요정을 찾는 느낌으로 한다.</t>
    <phoneticPr fontId="2" type="noConversion"/>
  </si>
  <si>
    <t>요정들은 움직이지 않고 기본 맵보다 작은 맵에서 가만히 있고, 플레이어가 직접 조작하던가 AI가 알아서 찾는다</t>
    <phoneticPr fontId="2" type="noConversion"/>
  </si>
  <si>
    <t>버티기</t>
    <phoneticPr fontId="2" type="noConversion"/>
  </si>
  <si>
    <t>시간대별로 웨이브가 들어오며 더 오래 살아남으면 더 높은 보상을 받는다.</t>
    <phoneticPr fontId="2" type="noConversion"/>
  </si>
  <si>
    <t>만약 전판에 5웨이브까지 했다면 다시 시작 할 때도 5웨이브부터 시작한다.</t>
    <phoneticPr fontId="2" type="noConversion"/>
  </si>
  <si>
    <t>스텟</t>
    <phoneticPr fontId="2" type="noConversion"/>
  </si>
  <si>
    <t>데미지</t>
    <phoneticPr fontId="2" type="noConversion"/>
  </si>
  <si>
    <t>캐스팅속도</t>
    <phoneticPr fontId="2" type="noConversion"/>
  </si>
  <si>
    <t>이동속도</t>
    <phoneticPr fontId="2" type="noConversion"/>
  </si>
  <si>
    <t>기본캐스팅속도 : 10/s</t>
    <phoneticPr fontId="2" type="noConversion"/>
  </si>
  <si>
    <t>기본이동속도 : 기본 이동속도는 100이며 캐릭터 강화에서 추가강화할 수 있다.</t>
    <phoneticPr fontId="2" type="noConversion"/>
  </si>
  <si>
    <t>MP회속 속도</t>
    <phoneticPr fontId="2" type="noConversion"/>
  </si>
  <si>
    <t>추가이동속도(%) : 캐릭터 강화에서 추가 이동속도를 얻을 수 있으며, 추가로 얻을곳은 미정. 추가이동속도는 합연산이다.</t>
    <phoneticPr fontId="2" type="noConversion"/>
  </si>
  <si>
    <t>추가캐스팅속도(%) : 캐릭터 강화에서 추가 캐스팅속도를 얻을 수 있으며, 추가로 얻을곳은 미정. 추가캐스팅속도는 합연산이다.</t>
    <phoneticPr fontId="2" type="noConversion"/>
  </si>
  <si>
    <t>MP</t>
    <phoneticPr fontId="2" type="noConversion"/>
  </si>
  <si>
    <t>공식 : 기본이속 * (100% + 추가이속)</t>
    <phoneticPr fontId="2" type="noConversion"/>
  </si>
  <si>
    <t>공식 : 기본캐속 * (100% + 추가캐속)</t>
    <phoneticPr fontId="2" type="noConversion"/>
  </si>
  <si>
    <t>추가 MP : 캐릭터 강화에서 얻을 수 있다.</t>
    <phoneticPr fontId="2" type="noConversion"/>
  </si>
  <si>
    <t>공식 : (기본 MP + 추가MP) * 추가MP(%)</t>
    <phoneticPr fontId="2" type="noConversion"/>
  </si>
  <si>
    <t>추가 MP회복 속도 : n</t>
    <phoneticPr fontId="2" type="noConversion"/>
  </si>
  <si>
    <t>공식 : (기본 MP회복 속도 + 추가 MP회복속도)/s</t>
    <phoneticPr fontId="2" type="noConversion"/>
  </si>
  <si>
    <t>HP</t>
    <phoneticPr fontId="2" type="noConversion"/>
  </si>
  <si>
    <t>추가 MP(%) : 캐릭터 강화에서 얻을 수 있다. 추가 MP(%)는 합연산이다.</t>
    <phoneticPr fontId="2" type="noConversion"/>
  </si>
  <si>
    <t>기본 MP량 : 1000</t>
    <phoneticPr fontId="2" type="noConversion"/>
  </si>
  <si>
    <t>기본 MP회속 속도 : 20</t>
    <phoneticPr fontId="2" type="noConversion"/>
  </si>
  <si>
    <t>기본 MP량 : 3 캐릭터 강화가 아닌, 전직하면 1씩 업그레이드됨</t>
    <phoneticPr fontId="2" type="noConversion"/>
  </si>
  <si>
    <t>크리티컬 확률</t>
    <phoneticPr fontId="2" type="noConversion"/>
  </si>
  <si>
    <t>기본 크리티컬 확률 5%</t>
    <phoneticPr fontId="2" type="noConversion"/>
  </si>
  <si>
    <t>추가 크리티컬 확률(%) : 캐릭터 강화에서 얻을 수 있다.</t>
    <phoneticPr fontId="2" type="noConversion"/>
  </si>
  <si>
    <t>크리티컬 증가 데미지</t>
    <phoneticPr fontId="2" type="noConversion"/>
  </si>
  <si>
    <t>최종데미지</t>
    <phoneticPr fontId="2" type="noConversion"/>
  </si>
  <si>
    <t>공식 : 기본 크리티컬 증가 데미지 + 추가 크리티컬 증가 데미지</t>
    <phoneticPr fontId="2" type="noConversion"/>
  </si>
  <si>
    <t>추가 크리티컬 증가 데미지(%) : n%    캐릭터 강화에서 얻을 수 있다.</t>
    <phoneticPr fontId="2" type="noConversion"/>
  </si>
  <si>
    <t>기본 데미지 : 1</t>
    <phoneticPr fontId="2" type="noConversion"/>
  </si>
  <si>
    <t>추가 데미지 : n    캐릭터 강화에서 얻을 수 있다.</t>
    <phoneticPr fontId="2" type="noConversion"/>
  </si>
  <si>
    <t>기본 최종 데미지(%) : 100%</t>
    <phoneticPr fontId="2" type="noConversion"/>
  </si>
  <si>
    <t>기본 크리티컬 증가 데미지(%) : 200%</t>
    <phoneticPr fontId="2" type="noConversion"/>
  </si>
  <si>
    <t>추가 데미지(%) : n%    요정 획득 시 얻을 수 있다.</t>
    <phoneticPr fontId="2" type="noConversion"/>
  </si>
  <si>
    <t>공식 : (기본 데미지 + 추가 데미지) * (100% + 추가 데미지(%))</t>
    <phoneticPr fontId="2" type="noConversion"/>
  </si>
  <si>
    <t>추가 최종 데미지(%) : n%    요정 획득 시 얻을 수 있다.</t>
    <phoneticPr fontId="2" type="noConversion"/>
  </si>
  <si>
    <t>공식 : 데미지 * 크리티컬 증가 데미지 * (기본 최종 데미지 + 추가 최종 데미지)</t>
    <phoneticPr fontId="2" type="noConversion"/>
  </si>
  <si>
    <t>캐릭터 강화 증가치</t>
  </si>
  <si>
    <t>추가 데미지(int)  5</t>
  </si>
  <si>
    <t>크증뎀(%)  1%</t>
  </si>
  <si>
    <t>크확(%)  0.1%</t>
  </si>
  <si>
    <t>MP(int)  10</t>
  </si>
  <si>
    <t>MP회(int)  1</t>
  </si>
  <si>
    <t>캐속(%)  5%</t>
  </si>
  <si>
    <t>이속(%)  2%</t>
  </si>
  <si>
    <t>재화</t>
  </si>
  <si>
    <t>맵 사이즈 512*512</t>
    <phoneticPr fontId="2" type="noConversion"/>
  </si>
  <si>
    <t>경험치+돈+기타 재화를 얻는다</t>
    <phoneticPr fontId="2" type="noConversion"/>
  </si>
  <si>
    <t>방해물 바위, 나무, 강물</t>
  </si>
  <si>
    <t>몬스터는 일정 위치에서 5~8마리씩 젠되며 젠된 위치에 가만히 있는다.</t>
  </si>
  <si>
    <t>만약 젠되는 위치에 1마리라도 남아있는 몬스터가 있다면 젠되지 않는다.</t>
  </si>
  <si>
    <t>미니맵에 몬스터 현황을 보여줌</t>
  </si>
  <si>
    <t>보스 죽이기</t>
  </si>
  <si>
    <t>몬스터와 1:1로 싸운다. 제한시간이 있다. (10초)</t>
  </si>
  <si>
    <t>클리어시 다음 던전으로 이동한다.</t>
  </si>
  <si>
    <t>기본 던전은 언제든 클리어 했던 던전으로 이동할 수 있다.(보스를 클리어했는데 상위 던전에서 사냥이 안됨을 방지)</t>
  </si>
  <si>
    <t>맵 사이즈 256*256</t>
    <phoneticPr fontId="2" type="noConversion"/>
  </si>
  <si>
    <t>풀에 숲어 있는 요정을 찾아야함</t>
  </si>
  <si>
    <t>랜덤한 위치에 요정이 있어 캐릭터가 풀과 부딪쳐야 찾는다.</t>
  </si>
  <si>
    <t>제한시간이 있다.(10초 ~15초)</t>
  </si>
  <si>
    <t>미니맵에는 풀의 위치만 보여줌</t>
  </si>
  <si>
    <t>하루에 3판으로 입장제한한다.</t>
  </si>
  <si>
    <t>제한시간이 없고 몬스터를 다 죽이면 다음 웨이브로 진행.</t>
  </si>
  <si>
    <t>캐릭터가 죽으면 거기서 끝</t>
  </si>
  <si>
    <t>캐릭터가 죽으면 해당 웨이브에 대한 SM석을 지급한다.(n번째 웨이브일 시 n개를 지급한다.)</t>
  </si>
  <si>
    <t>장애물이 없는 맵에서 모든 몬스터들이 유저에게 달려든다.</t>
    <phoneticPr fontId="2" type="noConversion"/>
  </si>
  <si>
    <t>승급</t>
  </si>
  <si>
    <t>승급은 래벨과 관계가 없으며, 강해졌다면 언제든 승급할 수 있다.</t>
  </si>
  <si>
    <t>승급할 수 있는 던전에서 진행</t>
  </si>
  <si>
    <t>승급시 유저가 사용할 수 있는 기본 스킬 3개 + 합성 스킬 슬롯을 제공한다.</t>
  </si>
  <si>
    <t>N번째 승급시 N개의 추가 HP와 최종데미지에 * N을 해준다.</t>
  </si>
  <si>
    <t>승급 상태에 따른 데미지공식 : 최종데미지 * 승급시 상승된 데미지</t>
  </si>
  <si>
    <t>래벨</t>
  </si>
  <si>
    <t>스킬 포인트는 래벨업시 2개를 얻을 수 있다.</t>
  </si>
  <si>
    <t>특정 래벨에 도달했을 시 추가 스킬 슬롯을 열어준다.</t>
  </si>
  <si>
    <t>스킬시스템</t>
  </si>
  <si>
    <t>스킬 슬롯</t>
  </si>
  <si>
    <t>스킬 슬롯등록되어 있는 스킬들만 유저가 사용 가능하며, 기본스킬과 합성스킬을 등록할 수 있다.</t>
  </si>
  <si>
    <t>래벨업시 자동으로 열리며, 다이아로도 슬롯을 열 수 있다.</t>
  </si>
  <si>
    <t>기본스킬</t>
  </si>
  <si>
    <t>데미지 계수</t>
  </si>
  <si>
    <t>공격 타입 : 투사체형 또는 즉발형</t>
  </si>
  <si>
    <t>범위</t>
  </si>
  <si>
    <t>캐스팅에 대한 값 (ex 20)</t>
  </si>
  <si>
    <t>쿨타임</t>
  </si>
  <si>
    <t>필요 MP</t>
  </si>
  <si>
    <t>기본스킬 강화</t>
  </si>
  <si>
    <t>기본스킬은 스킬포인트로 강화할 수 있고 데미지 계수만 상승시켜준다.</t>
  </si>
  <si>
    <t>합성 스킬</t>
  </si>
  <si>
    <t>2개 기본스킬의 필요MP를 제외한 항목들을 SM을 이용해 무작위로 섞어 합성한다.</t>
  </si>
  <si>
    <t>필요MP는 2개의 기본스킬 중 높은 수치로 정한다.</t>
  </si>
  <si>
    <t>스킬의 아이콘이나 이펙트는 공격 타입에 대한 값으로 진행한다.</t>
  </si>
  <si>
    <t>아이콘에는 Merge를 의미하는 M 문자열을 추가한다.(M말고 추천할거 있음 추천좀)</t>
  </si>
  <si>
    <t>스킬 데미지 공식 : 최종데미지 * 승급시 상승된 데미지 * 스킬 데미지 계수</t>
  </si>
  <si>
    <t>장비</t>
    <phoneticPr fontId="2" type="noConversion"/>
  </si>
  <si>
    <t>장비 종류</t>
  </si>
  <si>
    <t>무기(완드/스태프), 목걸이, 반지</t>
  </si>
  <si>
    <t>장비 강화</t>
    <phoneticPr fontId="2" type="noConversion"/>
  </si>
  <si>
    <t>골드 : 캐릭터 강화에 쓰인다.      기본 던전에서 얻는다.</t>
    <phoneticPr fontId="2" type="noConversion"/>
  </si>
  <si>
    <t>강화석 : 장비 강화에 쓰인다.      기본 던전에서 얻는다.</t>
    <phoneticPr fontId="2" type="noConversion"/>
  </si>
  <si>
    <t>등급</t>
    <phoneticPr fontId="2" type="noConversion"/>
  </si>
  <si>
    <t>노멀 고급 희귀 레어 유물 레전 에픽 초월</t>
    <phoneticPr fontId="2" type="noConversion"/>
  </si>
  <si>
    <t>무기는 데미지(%)옵션이 있다.   노멀, 고급, 희귀, 레어까지는 완드를 사용하며, 유물, 레전, 에픽, 초월은 스테프를 사용한다.</t>
    <phoneticPr fontId="2" type="noConversion"/>
  </si>
  <si>
    <t>품질</t>
    <phoneticPr fontId="2" type="noConversion"/>
  </si>
  <si>
    <t>희귀도별로 4개의 품질이 있으며, 각각 하급, 중급, 상급, 최상급이 있다.</t>
    <phoneticPr fontId="2" type="noConversion"/>
  </si>
  <si>
    <t>한가지의 품질에 5개의 중복 장비가 있다면, 상위 품질로 업그레이드할 수 있다.</t>
    <phoneticPr fontId="2" type="noConversion"/>
  </si>
  <si>
    <t>최상위 품질이 5개 있으면 다음 등급 장비로 승급한다.</t>
    <phoneticPr fontId="2" type="noConversion"/>
  </si>
  <si>
    <t>강화석으로 강화를 할 수 있으며, 확률은 존재하지 않고 강화석이 모여있으면 무한히 강화 가능하다.</t>
    <phoneticPr fontId="2" type="noConversion"/>
  </si>
  <si>
    <t>옵션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</si>
  <si>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</si>
  <si>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</si>
  <si>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</si>
  <si>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최상급</t>
    <phoneticPr fontId="2" type="noConversion"/>
  </si>
  <si>
    <t>노멀</t>
    <phoneticPr fontId="2" type="noConversion"/>
  </si>
  <si>
    <t>고급</t>
    <phoneticPr fontId="2" type="noConversion"/>
  </si>
  <si>
    <t>희귀</t>
    <phoneticPr fontId="2" type="noConversion"/>
  </si>
  <si>
    <t>레어</t>
    <phoneticPr fontId="2" type="noConversion"/>
  </si>
  <si>
    <t>유물</t>
    <phoneticPr fontId="2" type="noConversion"/>
  </si>
  <si>
    <t>레전</t>
    <phoneticPr fontId="2" type="noConversion"/>
  </si>
  <si>
    <t>에픽</t>
    <phoneticPr fontId="2" type="noConversion"/>
  </si>
  <si>
    <t>초월</t>
    <phoneticPr fontId="2" type="noConversion"/>
  </si>
  <si>
    <t>강화수치 별 필요 개수는 (최초 필요 개수) + ((현재수치/2) * 최초 필요 개수) 이다.</t>
    <phoneticPr fontId="2" type="noConversion"/>
  </si>
  <si>
    <t>상급 희귀</t>
    <phoneticPr fontId="2" type="noConversion"/>
  </si>
  <si>
    <t>최상급 초월</t>
    <phoneticPr fontId="2" type="noConversion"/>
  </si>
  <si>
    <t>강화석의 최초 필요 개수는 품질 + (등급 * 20) 이다.</t>
    <phoneticPr fontId="2" type="noConversion"/>
  </si>
  <si>
    <t>최초</t>
    <phoneticPr fontId="2" type="noConversion"/>
  </si>
  <si>
    <t>공식은 아직 미정</t>
    <phoneticPr fontId="2" type="noConversion"/>
  </si>
  <si>
    <t>강화수치 별 상승률</t>
    <phoneticPr fontId="2" type="noConversion"/>
  </si>
  <si>
    <t>하급 노멀</t>
    <phoneticPr fontId="2" type="noConversion"/>
  </si>
  <si>
    <t>무기의 옵션은 데미지(%)이며, 기본 데미지의 공식은 (품질 + (등급^3))^2이다.</t>
    <phoneticPr fontId="2" type="noConversion"/>
  </si>
  <si>
    <t>상승률의 공식은 강화석 필요 개수의 공식과 같다.</t>
    <phoneticPr fontId="2" type="noConversion"/>
  </si>
  <si>
    <t>(기본 데미지) + ((현재수치) * 기본 데미지)</t>
    <phoneticPr fontId="2" type="noConversion"/>
  </si>
  <si>
    <t>요정</t>
    <phoneticPr fontId="2" type="noConversion"/>
  </si>
  <si>
    <t>코스튬</t>
    <phoneticPr fontId="2" type="noConversion"/>
  </si>
  <si>
    <t>요정찾기를 클리어 할 시 요정을 얻는다.</t>
    <phoneticPr fontId="2" type="noConversion"/>
  </si>
  <si>
    <t>다이아 박치기 or 누적 광고뷰로 구매할 수 있다.</t>
    <phoneticPr fontId="2" type="noConversion"/>
  </si>
  <si>
    <t>옵션은 쿨감을 넣어준다.</t>
    <phoneticPr fontId="2" type="noConversion"/>
  </si>
  <si>
    <t>목걸이는 MP량을 (%)로 올려준다.</t>
    <phoneticPr fontId="2" type="noConversion"/>
  </si>
  <si>
    <t>반지는 MP회복량을 (%)로 올려준다.</t>
    <phoneticPr fontId="2" type="noConversion"/>
  </si>
  <si>
    <t>꾸준히 컨텐츠를 즐기려는 유저들을 위해 요정던전에서 하루 정해진량을 얻을 수 있다.</t>
    <phoneticPr fontId="2" type="noConversion"/>
  </si>
  <si>
    <t>다이아로 추가 입장권 구매 가능.</t>
    <phoneticPr fontId="2" type="noConversion"/>
  </si>
  <si>
    <t>하루 n회 제한.</t>
    <phoneticPr fontId="2" type="noConversion"/>
  </si>
  <si>
    <t>다이아 구매</t>
    <phoneticPr fontId="2" type="noConversion"/>
  </si>
  <si>
    <t>뽑기</t>
    <phoneticPr fontId="2" type="noConversion"/>
  </si>
  <si>
    <t>현질로 구매</t>
    <phoneticPr fontId="2" type="noConversion"/>
  </si>
  <si>
    <t>다이아로 진행</t>
    <phoneticPr fontId="2" type="noConversion"/>
  </si>
  <si>
    <t>스킬석 : 스킬을 합성할 때 쓴다. 다이아로 뽑을 수 있다.</t>
    <phoneticPr fontId="2" type="noConversion"/>
  </si>
  <si>
    <t>다이아 : 뽑기에 쓰임(무기뽑, SM석)</t>
    <phoneticPr fontId="2" type="noConversion"/>
  </si>
  <si>
    <t>골드 구매</t>
    <phoneticPr fontId="2" type="noConversion"/>
  </si>
  <si>
    <t>다이아로 구매</t>
    <phoneticPr fontId="2" type="noConversion"/>
  </si>
  <si>
    <t>스킬석 구매</t>
    <phoneticPr fontId="2" type="noConversion"/>
  </si>
  <si>
    <t>다이아로 일정 수량 구매</t>
    <phoneticPr fontId="2" type="noConversion"/>
  </si>
  <si>
    <t>요정찾기 추가 입장권</t>
    <phoneticPr fontId="2" type="noConversion"/>
  </si>
  <si>
    <t>회차별로 구매금액 증가</t>
    <phoneticPr fontId="2" type="noConversion"/>
  </si>
  <si>
    <t>광고</t>
    <phoneticPr fontId="2" type="noConversion"/>
  </si>
  <si>
    <t>상점 페이지 뽑기에서 사용</t>
    <phoneticPr fontId="2" type="noConversion"/>
  </si>
  <si>
    <t>무기, 목걸이 반지를 뽑는다.</t>
    <phoneticPr fontId="2" type="noConversion"/>
  </si>
  <si>
    <t>각각 뽑기별로 하루 5회 광고를 봐서 추가로 뽑기를 진행할 수 있다.</t>
    <phoneticPr fontId="2" type="noConversion"/>
  </si>
  <si>
    <t xml:space="preserve">다이아로 구매 혹은 누적 광고 </t>
    <phoneticPr fontId="2" type="noConversion"/>
  </si>
  <si>
    <t>강화석 구매</t>
    <phoneticPr fontId="2" type="noConversion"/>
  </si>
  <si>
    <t>스크롤</t>
    <phoneticPr fontId="2" type="noConversion"/>
  </si>
  <si>
    <t>골드 획득량(%) 0.1%</t>
    <phoneticPr fontId="2" type="noConversion"/>
  </si>
  <si>
    <t>광고를 봐야한다.</t>
    <phoneticPr fontId="2" type="noConversion"/>
  </si>
  <si>
    <t>쿨타임 및 지속시간은 1시간으로 한다.</t>
    <phoneticPr fontId="2" type="noConversion"/>
  </si>
  <si>
    <t>경험치 획득량 300%</t>
    <phoneticPr fontId="2" type="noConversion"/>
  </si>
  <si>
    <t>골드 획득량 300%</t>
    <phoneticPr fontId="2" type="noConversion"/>
  </si>
  <si>
    <t>강화석 획득량 300%</t>
    <phoneticPr fontId="2" type="noConversion"/>
  </si>
  <si>
    <t>이동속도 증가량 300%</t>
    <phoneticPr fontId="2" type="noConversion"/>
  </si>
  <si>
    <t>캐스팅 속도 증가량 300%</t>
    <phoneticPr fontId="2" type="noConversion"/>
  </si>
  <si>
    <t>스크롤은 활성화시 시간을 저장해서 껏다 켜저도 지속시간이 남아 있다면 버프 유지되게 한다.</t>
    <phoneticPr fontId="2" type="noConversion"/>
  </si>
  <si>
    <t>스크롤 사용</t>
    <phoneticPr fontId="2" type="noConversion"/>
  </si>
  <si>
    <t>일정 시간마다 광고를 보면 일정량의 골드를 주는 바를 띄어준다.</t>
    <phoneticPr fontId="2" type="noConversion"/>
  </si>
  <si>
    <t>광고제거</t>
    <phoneticPr fontId="2" type="noConversion"/>
  </si>
  <si>
    <t>2000원</t>
    <phoneticPr fontId="2" type="noConversion"/>
  </si>
  <si>
    <t>기본던전 골드 획득</t>
    <phoneticPr fontId="2" type="noConversion"/>
  </si>
  <si>
    <t>몬스터</t>
    <phoneticPr fontId="2" type="noConversion"/>
  </si>
  <si>
    <t>그림만 다르고 던전 층수별로 피통량만 달라진다.</t>
    <phoneticPr fontId="2" type="noConversion"/>
  </si>
  <si>
    <t>포인트별로 7~8마리의 몬스터가 있으며 몰아잡기 편하게 뭉쳐있는다.</t>
    <phoneticPr fontId="2" type="noConversion"/>
  </si>
  <si>
    <t>기본 던전</t>
    <phoneticPr fontId="2" type="noConversion"/>
  </si>
  <si>
    <t>캐릭터</t>
    <phoneticPr fontId="2" type="noConversion"/>
  </si>
  <si>
    <t>40*40</t>
    <phoneticPr fontId="2" type="noConversion"/>
  </si>
  <si>
    <t>애니메이션</t>
    <phoneticPr fontId="2" type="noConversion"/>
  </si>
  <si>
    <t>Idle</t>
    <phoneticPr fontId="2" type="noConversion"/>
  </si>
  <si>
    <t>Attack</t>
    <phoneticPr fontId="2" type="noConversion"/>
  </si>
  <si>
    <t>Run</t>
    <phoneticPr fontId="2" type="noConversion"/>
  </si>
  <si>
    <t>Hit</t>
    <phoneticPr fontId="2" type="noConversion"/>
  </si>
  <si>
    <t>38*38</t>
    <phoneticPr fontId="2" type="noConversion"/>
  </si>
  <si>
    <t>Index</t>
    <phoneticPr fontId="2" type="noConversion"/>
  </si>
  <si>
    <t>기본쿨감(%)</t>
    <phoneticPr fontId="2" type="noConversion"/>
  </si>
  <si>
    <t>쿨감</t>
    <phoneticPr fontId="2" type="noConversion"/>
  </si>
  <si>
    <t>증가량</t>
    <phoneticPr fontId="2" type="noConversion"/>
  </si>
  <si>
    <t>가격</t>
    <phoneticPr fontId="2" type="noConversion"/>
  </si>
  <si>
    <t>코스튬별 쿨타임 감소(%) 및 가격 (코스튬 개수에 따라 감소율은 달라질 수 있음)</t>
    <phoneticPr fontId="2" type="noConversion"/>
  </si>
  <si>
    <t>누적광고수</t>
    <phoneticPr fontId="2" type="noConversion"/>
  </si>
  <si>
    <t>하지만 다이아로 요정던전에 추가로 입장할 수 있다.</t>
    <phoneticPr fontId="2" type="noConversion"/>
  </si>
  <si>
    <t>종류</t>
    <phoneticPr fontId="2" type="noConversion"/>
  </si>
  <si>
    <t>빨간요정 : 최종데미지(%)</t>
    <phoneticPr fontId="2" type="noConversion"/>
  </si>
  <si>
    <t>초록요정 : HP회복(n/s)  일정 시간마다 HP가 회복된다.</t>
    <phoneticPr fontId="2" type="noConversion"/>
  </si>
  <si>
    <t>노란요정 : 쿨타임초기화(attack/n)   공격 시 일정 확률로 모든 스킬이 초기화 된다.</t>
    <phoneticPr fontId="2" type="noConversion"/>
  </si>
  <si>
    <t>파란요정 : 스킬 범위(%)   스킬 범위가 넓어진다.</t>
    <phoneticPr fontId="2" type="noConversion"/>
  </si>
  <si>
    <t>강화</t>
    <phoneticPr fontId="2" type="noConversion"/>
  </si>
  <si>
    <t>ex)</t>
    <phoneticPr fontId="2" type="noConversion"/>
  </si>
  <si>
    <t>빨간요정 1랩(0/1)</t>
    <phoneticPr fontId="2" type="noConversion"/>
  </si>
  <si>
    <t>빨간요정 2랩(0/2)</t>
    <phoneticPr fontId="2" type="noConversion"/>
  </si>
  <si>
    <t>빨간요정 3랩(0/3)</t>
    <phoneticPr fontId="2" type="noConversion"/>
  </si>
  <si>
    <t>빨간요정 4랩(0/4)</t>
    <phoneticPr fontId="2" type="noConversion"/>
  </si>
  <si>
    <t>요정찾기입장전 자신이 원하는 요정을 선택할 수 있다.</t>
    <phoneticPr fontId="2" type="noConversion"/>
  </si>
  <si>
    <t>스텟</t>
    <phoneticPr fontId="2" type="noConversion"/>
  </si>
  <si>
    <t>Dead - 아마 색 블랜딩으로 할 거 같다</t>
    <phoneticPr fontId="2" type="noConversion"/>
  </si>
  <si>
    <t>고블린</t>
    <phoneticPr fontId="2" type="noConversion"/>
  </si>
  <si>
    <t>역병쥐</t>
    <phoneticPr fontId="2" type="noConversion"/>
  </si>
  <si>
    <t>슬라임</t>
    <phoneticPr fontId="2" type="noConversion"/>
  </si>
  <si>
    <t>버섯</t>
    <phoneticPr fontId="2" type="noConversion"/>
  </si>
  <si>
    <t>리자드맨</t>
    <phoneticPr fontId="2" type="noConversion"/>
  </si>
  <si>
    <t>보스</t>
    <phoneticPr fontId="2" type="noConversion"/>
  </si>
  <si>
    <t>종류</t>
    <phoneticPr fontId="2" type="noConversion"/>
  </si>
  <si>
    <t>기본 몹에서 더 큰 모습에 눈색만 다르게</t>
    <phoneticPr fontId="2" type="noConversion"/>
  </si>
  <si>
    <t>스캘래톤</t>
    <phoneticPr fontId="2" type="noConversion"/>
  </si>
  <si>
    <t>승급맵</t>
    <phoneticPr fontId="2" type="noConversion"/>
  </si>
  <si>
    <t>맵 사이즈 256*256</t>
    <phoneticPr fontId="2" type="noConversion"/>
  </si>
  <si>
    <t>공격할 수 없는 샌드백이 마련되며, 주어진 시간안에 샌드백을 처치하는 것이 관건이다.</t>
    <phoneticPr fontId="2" type="noConversion"/>
  </si>
  <si>
    <t>코스튬은 최대한 색으로 구분한다.</t>
    <phoneticPr fontId="2" type="noConversion"/>
  </si>
  <si>
    <t>맵의 색과 대비가 좋은 색들을 비싼걸로 둔다.</t>
    <phoneticPr fontId="2" type="noConversion"/>
  </si>
  <si>
    <t>검정</t>
    <phoneticPr fontId="2" type="noConversion"/>
  </si>
  <si>
    <t>빨강</t>
    <phoneticPr fontId="2" type="noConversion"/>
  </si>
  <si>
    <t>파랑</t>
    <phoneticPr fontId="2" type="noConversion"/>
  </si>
  <si>
    <t>흰색</t>
    <phoneticPr fontId="2" type="noConversion"/>
  </si>
  <si>
    <t>다음으로 추가 코스튬들은 마법사의 느낌을 살짝 벗어나는 디자인으로 하고싶다.</t>
    <phoneticPr fontId="2" type="noConversion"/>
  </si>
  <si>
    <t>메이드</t>
    <phoneticPr fontId="2" type="noConversion"/>
  </si>
  <si>
    <t>디자인은 오른쪽 이미지이지만 색은 왼쪽이다(검+흰)</t>
    <phoneticPr fontId="2" type="noConversion"/>
  </si>
  <si>
    <t>밝기</t>
    <phoneticPr fontId="2" type="noConversion"/>
  </si>
  <si>
    <t>몬스터 배치</t>
    <phoneticPr fontId="2" type="noConversion"/>
  </si>
  <si>
    <t>맵의 디자인은 들판느낌으로 한다.</t>
    <phoneticPr fontId="2" type="noConversion"/>
  </si>
  <si>
    <t>밝기는 살짝 어두운 느낌이다.</t>
    <phoneticPr fontId="2" type="noConversion"/>
  </si>
  <si>
    <t>512*512</t>
    <phoneticPr fontId="2" type="noConversion"/>
  </si>
  <si>
    <t>보스던전</t>
    <phoneticPr fontId="2" type="noConversion"/>
  </si>
  <si>
    <t xml:space="preserve">플레이어와 1:1로 있다. </t>
    <phoneticPr fontId="2" type="noConversion"/>
  </si>
  <si>
    <t>참고자료</t>
    <phoneticPr fontId="2" type="noConversion"/>
  </si>
  <si>
    <t>컨셉은 다음던전으로 가고싶지만, 보스가 다리에 가로막아 보스를 죽이는 느낌으로 한다.</t>
    <phoneticPr fontId="2" type="noConversion"/>
  </si>
  <si>
    <t>컨셉</t>
    <phoneticPr fontId="2" type="noConversion"/>
  </si>
  <si>
    <t>디자인은 기본던전과 동일하게 간다.</t>
    <phoneticPr fontId="2" type="noConversion"/>
  </si>
  <si>
    <t>256*256</t>
    <phoneticPr fontId="2" type="noConversion"/>
  </si>
  <si>
    <t>요정찾기</t>
    <phoneticPr fontId="2" type="noConversion"/>
  </si>
  <si>
    <t>나무뒤에 숨어있는 요정을 찾는 컨셉이다.</t>
    <phoneticPr fontId="2" type="noConversion"/>
  </si>
  <si>
    <t>던전디자인은 아래의 사진을 참고하면 좋을 거 같다. 요정찾기와 승급맵을 제외하면 아래의 밝기를 유지했으면 좋을 거 같다.</t>
    <phoneticPr fontId="2" type="noConversion"/>
  </si>
  <si>
    <t>밝기</t>
    <phoneticPr fontId="2" type="noConversion"/>
  </si>
  <si>
    <t>버티기던전</t>
    <phoneticPr fontId="2" type="noConversion"/>
  </si>
  <si>
    <t>512*512</t>
    <phoneticPr fontId="2" type="noConversion"/>
  </si>
  <si>
    <t>사방에서 몬스터가 몰려오며, 길을 방해하는 오브젝트는 없다.</t>
    <phoneticPr fontId="2" type="noConversion"/>
  </si>
  <si>
    <t>승급맵</t>
    <phoneticPr fontId="2" type="noConversion"/>
  </si>
  <si>
    <t>밝기&amp;컨셉</t>
    <phoneticPr fontId="2" type="noConversion"/>
  </si>
  <si>
    <t>플레이어가 승급하기 위해 존재하는 장소</t>
    <phoneticPr fontId="2" type="noConversion"/>
  </si>
  <si>
    <t>나무는 맵과 독립된 오브젝트로 제작한다. (나무를 따로 스프라이트작업 해야한다.)</t>
    <phoneticPr fontId="2" type="noConversion"/>
  </si>
  <si>
    <t>맵 중앙에 샌드백이나오며 플레이어가 샌드백을 때린다</t>
    <phoneticPr fontId="2" type="noConversion"/>
  </si>
  <si>
    <t>중앙 마법진</t>
    <phoneticPr fontId="2" type="noConversion"/>
  </si>
  <si>
    <t>맵 중앙에는 마법진이 있다.</t>
    <phoneticPr fontId="2" type="noConversion"/>
  </si>
  <si>
    <t>컨셉사진에 표시된 곳에는 물, 불, 바람, 번개 문양이 있다.</t>
    <phoneticPr fontId="2" type="noConversion"/>
  </si>
  <si>
    <t>퀘스트</t>
    <phoneticPr fontId="2" type="noConversion"/>
  </si>
  <si>
    <t>일일 퀘스트와 반복 퀘스트가 있다.</t>
    <phoneticPr fontId="2" type="noConversion"/>
  </si>
  <si>
    <t>하루일퀘 최종 보상</t>
  </si>
  <si>
    <t>플레이타임</t>
  </si>
  <si>
    <t>장비합성</t>
  </si>
  <si>
    <t>장비소환</t>
  </si>
  <si>
    <t>스킬소환</t>
  </si>
  <si>
    <t>광고 보기</t>
  </si>
  <si>
    <t>일일 퀘스트</t>
    <phoneticPr fontId="2" type="noConversion"/>
  </si>
  <si>
    <t>반복 퀘스트</t>
  </si>
  <si>
    <t xml:space="preserve">스테이지 클리어 할 때마다, </t>
  </si>
  <si>
    <t>몬스터 처치</t>
  </si>
  <si>
    <t>스킬 소환</t>
  </si>
  <si>
    <t>스킬 습득</t>
  </si>
  <si>
    <t>장비 소환</t>
  </si>
  <si>
    <t>장비 융합</t>
  </si>
  <si>
    <t>공격력 강화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</si>
</sst>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6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g"/><Relationship Id="rId1" Type="http://schemas.openxmlformats.org/officeDocument/2006/relationships/image" Target="../media/image10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jpeg"/><Relationship Id="rId6" Type="http://schemas.openxmlformats.org/officeDocument/2006/relationships/image" Target="../media/image17.png"/><Relationship Id="rId5" Type="http://schemas.openxmlformats.org/officeDocument/2006/relationships/image" Target="../media/image16.jp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190500</xdr:colOff>
      <xdr:row>3</xdr:row>
      <xdr:rowOff>160736</xdr:rowOff>
    </xdr:from>
    <xdr:to>
      <xdr:col>49</xdr:col>
      <xdr:colOff>118222</xdr:colOff>
      <xdr:row>34</xdr:row>
      <xdr:rowOff>122706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0853" y="799471"/>
          <a:ext cx="3928222" cy="6562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56028</xdr:colOff>
      <xdr:row>37</xdr:row>
      <xdr:rowOff>100852</xdr:rowOff>
    </xdr:from>
    <xdr:to>
      <xdr:col>54</xdr:col>
      <xdr:colOff>-1</xdr:colOff>
      <xdr:row>50</xdr:row>
      <xdr:rowOff>81243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1704" y="7978587"/>
          <a:ext cx="4885766" cy="2748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6</xdr:row>
      <xdr:rowOff>114300</xdr:rowOff>
    </xdr:from>
    <xdr:to>
      <xdr:col>35</xdr:col>
      <xdr:colOff>228600</xdr:colOff>
      <xdr:row>22</xdr:row>
      <xdr:rowOff>190500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371600"/>
          <a:ext cx="3429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161926</xdr:colOff>
      <xdr:row>6</xdr:row>
      <xdr:rowOff>66675</xdr:rowOff>
    </xdr:from>
    <xdr:to>
      <xdr:col>19</xdr:col>
      <xdr:colOff>123826</xdr:colOff>
      <xdr:row>17</xdr:row>
      <xdr:rowOff>151210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323975"/>
          <a:ext cx="4248150" cy="23895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</xdr:row>
      <xdr:rowOff>57150</xdr:rowOff>
    </xdr:from>
    <xdr:to>
      <xdr:col>17</xdr:col>
      <xdr:colOff>117177</xdr:colOff>
      <xdr:row>36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4248150"/>
          <a:ext cx="3755727" cy="3295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66674</xdr:colOff>
      <xdr:row>8</xdr:row>
      <xdr:rowOff>9525</xdr:rowOff>
    </xdr:from>
    <xdr:to>
      <xdr:col>37</xdr:col>
      <xdr:colOff>133349</xdr:colOff>
      <xdr:row>21</xdr:row>
      <xdr:rowOff>192881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299" y="1685925"/>
          <a:ext cx="3876675" cy="290750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8</xdr:row>
      <xdr:rowOff>28575</xdr:rowOff>
    </xdr:from>
    <xdr:to>
      <xdr:col>20</xdr:col>
      <xdr:colOff>9525</xdr:colOff>
      <xdr:row>19</xdr:row>
      <xdr:rowOff>113110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704975"/>
          <a:ext cx="4248150" cy="23895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6</xdr:row>
      <xdr:rowOff>114300</xdr:rowOff>
    </xdr:from>
    <xdr:to>
      <xdr:col>20</xdr:col>
      <xdr:colOff>9525</xdr:colOff>
      <xdr:row>17</xdr:row>
      <xdr:rowOff>198835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371600"/>
          <a:ext cx="4248150" cy="2389585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66675</xdr:colOff>
      <xdr:row>6</xdr:row>
      <xdr:rowOff>104775</xdr:rowOff>
    </xdr:from>
    <xdr:to>
      <xdr:col>46</xdr:col>
      <xdr:colOff>92075</xdr:colOff>
      <xdr:row>21</xdr:row>
      <xdr:rowOff>190500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1362075"/>
          <a:ext cx="5740400" cy="322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8</xdr:row>
      <xdr:rowOff>95250</xdr:rowOff>
    </xdr:from>
    <xdr:to>
      <xdr:col>39</xdr:col>
      <xdr:colOff>176742</xdr:colOff>
      <xdr:row>28</xdr:row>
      <xdr:rowOff>38100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179"/>
        <a:stretch/>
      </xdr:blipFill>
      <xdr:spPr>
        <a:xfrm>
          <a:off x="5067300" y="1771650"/>
          <a:ext cx="4396317" cy="413385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8</xdr:row>
      <xdr:rowOff>57150</xdr:rowOff>
    </xdr:from>
    <xdr:to>
      <xdr:col>19</xdr:col>
      <xdr:colOff>171450</xdr:colOff>
      <xdr:row>20</xdr:row>
      <xdr:rowOff>180975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5945" b="21307"/>
        <a:stretch/>
      </xdr:blipFill>
      <xdr:spPr>
        <a:xfrm>
          <a:off x="581025" y="1733550"/>
          <a:ext cx="4114800" cy="2638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190500</xdr:colOff>
      <xdr:row>9</xdr:row>
      <xdr:rowOff>133350</xdr:rowOff>
    </xdr:from>
    <xdr:to>
      <xdr:col>36</xdr:col>
      <xdr:colOff>110490</xdr:colOff>
      <xdr:row>20</xdr:row>
      <xdr:rowOff>152400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2019300"/>
          <a:ext cx="3253740" cy="23241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238124</xdr:colOff>
      <xdr:row>9</xdr:row>
      <xdr:rowOff>104775</xdr:rowOff>
    </xdr:from>
    <xdr:to>
      <xdr:col>20</xdr:col>
      <xdr:colOff>228600</xdr:colOff>
      <xdr:row>21</xdr:row>
      <xdr:rowOff>101076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21" t="-572" r="9571" b="20229"/>
        <a:stretch/>
      </xdr:blipFill>
      <xdr:spPr>
        <a:xfrm>
          <a:off x="476249" y="1990725"/>
          <a:ext cx="4514851" cy="25109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228601</xdr:colOff>
      <xdr:row>24</xdr:row>
      <xdr:rowOff>28575</xdr:rowOff>
    </xdr:from>
    <xdr:to>
      <xdr:col>15</xdr:col>
      <xdr:colOff>190500</xdr:colOff>
      <xdr:row>33</xdr:row>
      <xdr:rowOff>132290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1" y="5057775"/>
          <a:ext cx="1343024" cy="1989665"/>
        </a:xfrm>
        <a:prstGeom prst="rect">
          <a:avLst/>
        </a:prstGeom>
      </xdr:spPr>
    </xdr:pic>
    <xdr:clientData/>
  </xdr:twoCellAnchor>
  <xdr:twoCellAnchor editAs="oneCell">
    <xdr:from>
      <xdr:col>4</xdr:col>
      <xdr:colOff>83326</xdr:colOff>
      <xdr:row>35</xdr:row>
      <xdr:rowOff>159526</xdr:rowOff>
    </xdr:from>
    <xdr:to>
      <xdr:col>8</xdr:col>
      <xdr:colOff>152400</xdr:colOff>
      <xdr:row>45</xdr:row>
      <xdr:rowOff>209216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26" y="7493776"/>
          <a:ext cx="1078724" cy="2145190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49</xdr:row>
      <xdr:rowOff>57149</xdr:rowOff>
    </xdr:from>
    <xdr:to>
      <xdr:col>8</xdr:col>
      <xdr:colOff>9524</xdr:colOff>
      <xdr:row>56</xdr:row>
      <xdr:rowOff>202066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09" t="19222" r="30459" b="3900"/>
        <a:stretch/>
      </xdr:blipFill>
      <xdr:spPr>
        <a:xfrm>
          <a:off x="990599" y="10325099"/>
          <a:ext cx="981075" cy="1611767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209549</xdr:colOff>
      <xdr:row>36</xdr:row>
      <xdr:rowOff>38100</xdr:rowOff>
    </xdr:from>
    <xdr:to>
      <xdr:col>16</xdr:col>
      <xdr:colOff>57150</xdr:colOff>
      <xdr:row>45</xdr:row>
      <xdr:rowOff>157609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165" t="25014" r="29244" b="6327"/>
        <a:stretch/>
      </xdr:blipFill>
      <xdr:spPr>
        <a:xfrm>
          <a:off x="3295649" y="7581900"/>
          <a:ext cx="1466851" cy="2005459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49</xdr:row>
      <xdr:rowOff>38100</xdr:rowOff>
    </xdr:from>
    <xdr:to>
      <xdr:col>13</xdr:col>
      <xdr:colOff>90930</xdr:colOff>
      <xdr:row>57</xdr:row>
      <xdr:rowOff>28575</xdr:rowOff>
    </xdr:to>
    <xdr:pic>
      <xdr:nvPicPr>
        <xdr:cNvPr id="7" name="그림 6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7" t="25285" r="27095" b="30524"/>
        <a:stretch/>
      </xdr:blipFill>
      <xdr:spPr>
        <a:xfrm>
          <a:off x="2381250" y="10306050"/>
          <a:ext cx="1443480" cy="1666875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238124</xdr:colOff>
      <xdr:row>24</xdr:row>
      <xdr:rowOff>9525</xdr:rowOff>
    </xdr:from>
    <xdr:to>
      <xdr:col>8</xdr:col>
      <xdr:colOff>104774</xdr:colOff>
      <xdr:row>31</xdr:row>
      <xdr:rowOff>142875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85" t="23701" r="47745" b="32543"/>
        <a:stretch/>
      </xdr:blipFill>
      <xdr:spPr>
        <a:xfrm>
          <a:off x="952499" y="5038725"/>
          <a:ext cx="11144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4"/>
  <sheetViews>
    <sheetView zoomScale="85" zoomScaleNormal="85" workbookViewId="0">
      <selection activeCell="AU21" sqref="AU21"/>
    </sheetView>
  </sheetViews>
  <sheetFormatPr defaultColWidth="3.125" defaultRowHeight="16.5" x14ac:dyDescent="0.3"/>
  <sheetData>
    <row r="2" spans="2:34" x14ac:dyDescent="0.3">
      <c r="B2" t="s">
        <v>189</v>
      </c>
    </row>
    <row r="3" spans="2:34" x14ac:dyDescent="0.3">
      <c r="C3" t="s">
        <v>190</v>
      </c>
      <c r="F3" t="s">
        <v>191</v>
      </c>
    </row>
    <row r="4" spans="2:34" x14ac:dyDescent="0.3">
      <c r="F4" t="s">
        <v>192</v>
      </c>
    </row>
    <row r="5" spans="2:34" x14ac:dyDescent="0.3">
      <c r="F5" t="s">
        <v>194</v>
      </c>
    </row>
    <row r="6" spans="2:34" x14ac:dyDescent="0.3">
      <c r="F6" t="s">
        <v>193</v>
      </c>
    </row>
    <row r="7" spans="2:34" x14ac:dyDescent="0.3">
      <c r="F7" t="s">
        <v>195</v>
      </c>
    </row>
    <row r="10" spans="2:34" x14ac:dyDescent="0.3">
      <c r="B10" t="s">
        <v>11</v>
      </c>
    </row>
    <row r="11" spans="2:34" x14ac:dyDescent="0.3">
      <c r="D11" t="s">
        <v>12</v>
      </c>
      <c r="AG11" t="s">
        <v>20</v>
      </c>
    </row>
    <row r="12" spans="2:34" x14ac:dyDescent="0.3">
      <c r="E12" t="s">
        <v>39</v>
      </c>
      <c r="AH12" t="s">
        <v>29</v>
      </c>
    </row>
    <row r="13" spans="2:34" x14ac:dyDescent="0.3">
      <c r="E13" t="s">
        <v>40</v>
      </c>
      <c r="AH13" t="s">
        <v>23</v>
      </c>
    </row>
    <row r="14" spans="2:34" x14ac:dyDescent="0.3">
      <c r="E14" t="s">
        <v>43</v>
      </c>
      <c r="AH14" t="s">
        <v>28</v>
      </c>
    </row>
    <row r="15" spans="2:34" x14ac:dyDescent="0.3">
      <c r="E15" t="s">
        <v>44</v>
      </c>
      <c r="AH15" t="s">
        <v>24</v>
      </c>
    </row>
    <row r="17" spans="4:34" x14ac:dyDescent="0.3">
      <c r="D17" t="s">
        <v>35</v>
      </c>
    </row>
    <row r="18" spans="4:34" x14ac:dyDescent="0.3">
      <c r="E18" t="s">
        <v>42</v>
      </c>
      <c r="AG18" t="s">
        <v>17</v>
      </c>
    </row>
    <row r="19" spans="4:34" x14ac:dyDescent="0.3">
      <c r="E19" t="s">
        <v>38</v>
      </c>
      <c r="AH19" t="s">
        <v>30</v>
      </c>
    </row>
    <row r="20" spans="4:34" x14ac:dyDescent="0.3">
      <c r="E20" t="s">
        <v>37</v>
      </c>
      <c r="AH20" t="s">
        <v>25</v>
      </c>
    </row>
    <row r="21" spans="4:34" x14ac:dyDescent="0.3">
      <c r="AH21" t="s">
        <v>26</v>
      </c>
    </row>
    <row r="23" spans="4:34" x14ac:dyDescent="0.3">
      <c r="D23" t="s">
        <v>36</v>
      </c>
    </row>
    <row r="24" spans="4:34" x14ac:dyDescent="0.3">
      <c r="E24" t="s">
        <v>41</v>
      </c>
      <c r="AG24" t="s">
        <v>13</v>
      </c>
    </row>
    <row r="25" spans="4:34" x14ac:dyDescent="0.3">
      <c r="E25" t="s">
        <v>45</v>
      </c>
      <c r="AH25" t="s">
        <v>15</v>
      </c>
    </row>
    <row r="26" spans="4:34" x14ac:dyDescent="0.3">
      <c r="E26" t="s">
        <v>46</v>
      </c>
      <c r="AH26" t="s">
        <v>19</v>
      </c>
    </row>
    <row r="27" spans="4:34" x14ac:dyDescent="0.3">
      <c r="AH27" t="s">
        <v>22</v>
      </c>
    </row>
    <row r="29" spans="4:34" x14ac:dyDescent="0.3">
      <c r="D29" t="s">
        <v>32</v>
      </c>
    </row>
    <row r="30" spans="4:34" x14ac:dyDescent="0.3">
      <c r="E30" t="s">
        <v>33</v>
      </c>
      <c r="AG30" t="s">
        <v>14</v>
      </c>
    </row>
    <row r="31" spans="4:34" x14ac:dyDescent="0.3">
      <c r="E31" t="s">
        <v>34</v>
      </c>
      <c r="AH31" t="s">
        <v>16</v>
      </c>
    </row>
    <row r="32" spans="4:34" x14ac:dyDescent="0.3">
      <c r="AH32" t="s">
        <v>18</v>
      </c>
    </row>
    <row r="33" spans="2:36" x14ac:dyDescent="0.3">
      <c r="AH33" t="s">
        <v>21</v>
      </c>
    </row>
    <row r="34" spans="2:36" x14ac:dyDescent="0.3">
      <c r="D34" t="s">
        <v>27</v>
      </c>
    </row>
    <row r="35" spans="2:36" x14ac:dyDescent="0.3">
      <c r="E35" t="s">
        <v>31</v>
      </c>
    </row>
    <row r="39" spans="2:36" x14ac:dyDescent="0.3">
      <c r="B39" t="s">
        <v>47</v>
      </c>
      <c r="AH39" t="s">
        <v>76</v>
      </c>
    </row>
    <row r="40" spans="2:36" x14ac:dyDescent="0.3">
      <c r="D40" t="s">
        <v>48</v>
      </c>
      <c r="AJ40" t="s">
        <v>77</v>
      </c>
    </row>
    <row r="41" spans="2:36" x14ac:dyDescent="0.3">
      <c r="AJ41" t="s">
        <v>78</v>
      </c>
    </row>
    <row r="42" spans="2:36" x14ac:dyDescent="0.3">
      <c r="D42" t="s">
        <v>49</v>
      </c>
      <c r="AJ42" t="s">
        <v>79</v>
      </c>
    </row>
    <row r="43" spans="2:36" x14ac:dyDescent="0.3">
      <c r="AJ43" t="s">
        <v>80</v>
      </c>
    </row>
    <row r="44" spans="2:36" x14ac:dyDescent="0.3">
      <c r="D44" t="s">
        <v>50</v>
      </c>
      <c r="AJ44" t="s">
        <v>81</v>
      </c>
    </row>
    <row r="46" spans="2:36" x14ac:dyDescent="0.3">
      <c r="D46" t="s">
        <v>171</v>
      </c>
    </row>
    <row r="48" spans="2:36" x14ac:dyDescent="0.3">
      <c r="D48" t="s">
        <v>51</v>
      </c>
      <c r="AH48" t="s">
        <v>82</v>
      </c>
    </row>
    <row r="49" spans="4:36" x14ac:dyDescent="0.3">
      <c r="AJ49" t="s">
        <v>83</v>
      </c>
    </row>
    <row r="50" spans="4:36" x14ac:dyDescent="0.3">
      <c r="D50" t="s">
        <v>52</v>
      </c>
      <c r="AJ50" t="s">
        <v>84</v>
      </c>
    </row>
    <row r="52" spans="4:36" x14ac:dyDescent="0.3">
      <c r="D52" t="s">
        <v>53</v>
      </c>
    </row>
    <row r="54" spans="4:36" x14ac:dyDescent="0.3">
      <c r="D54" t="s">
        <v>54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workbookViewId="0">
      <selection activeCell="U10" sqref="U10"/>
    </sheetView>
  </sheetViews>
  <sheetFormatPr defaultColWidth="3.125" defaultRowHeight="16.5" x14ac:dyDescent="0.3"/>
  <sheetData>
    <row r="2" spans="2:21" x14ac:dyDescent="0.3">
      <c r="B2" t="s">
        <v>185</v>
      </c>
    </row>
    <row r="3" spans="2:21" x14ac:dyDescent="0.3">
      <c r="C3" t="s">
        <v>196</v>
      </c>
      <c r="G3" t="s">
        <v>191</v>
      </c>
      <c r="T3" t="s">
        <v>225</v>
      </c>
    </row>
    <row r="4" spans="2:21" x14ac:dyDescent="0.3">
      <c r="G4" t="s">
        <v>192</v>
      </c>
      <c r="U4" t="s">
        <v>219</v>
      </c>
    </row>
    <row r="5" spans="2:21" x14ac:dyDescent="0.3">
      <c r="G5" t="s">
        <v>194</v>
      </c>
      <c r="U5" t="s">
        <v>220</v>
      </c>
    </row>
    <row r="6" spans="2:21" x14ac:dyDescent="0.3">
      <c r="G6" t="s">
        <v>193</v>
      </c>
      <c r="U6" t="s">
        <v>221</v>
      </c>
    </row>
    <row r="7" spans="2:21" x14ac:dyDescent="0.3">
      <c r="G7" t="s">
        <v>195</v>
      </c>
      <c r="U7" t="s">
        <v>222</v>
      </c>
    </row>
    <row r="8" spans="2:21" x14ac:dyDescent="0.3">
      <c r="G8" t="s">
        <v>218</v>
      </c>
      <c r="U8" t="s">
        <v>223</v>
      </c>
    </row>
    <row r="10" spans="2:21" x14ac:dyDescent="0.3">
      <c r="B10" t="s">
        <v>217</v>
      </c>
      <c r="U10" t="s">
        <v>227</v>
      </c>
    </row>
    <row r="11" spans="2:21" x14ac:dyDescent="0.3">
      <c r="C11" t="s">
        <v>186</v>
      </c>
    </row>
    <row r="13" spans="2:21" x14ac:dyDescent="0.3">
      <c r="B13" t="s">
        <v>224</v>
      </c>
    </row>
    <row r="14" spans="2:21" x14ac:dyDescent="0.3">
      <c r="C14" t="s">
        <v>226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9"/>
  <sheetViews>
    <sheetView zoomScale="85" zoomScaleNormal="85" workbookViewId="0">
      <selection activeCell="AE32" sqref="AE32"/>
    </sheetView>
  </sheetViews>
  <sheetFormatPr defaultColWidth="3.125" defaultRowHeight="16.5" x14ac:dyDescent="0.3"/>
  <sheetData>
    <row r="2" spans="2:5" x14ac:dyDescent="0.3">
      <c r="B2" t="s">
        <v>142</v>
      </c>
    </row>
    <row r="3" spans="2:5" x14ac:dyDescent="0.3">
      <c r="C3" t="s">
        <v>149</v>
      </c>
    </row>
    <row r="4" spans="2:5" x14ac:dyDescent="0.3">
      <c r="C4" t="s">
        <v>204</v>
      </c>
    </row>
    <row r="5" spans="2:5" x14ac:dyDescent="0.3">
      <c r="C5" s="1" t="s">
        <v>216</v>
      </c>
    </row>
    <row r="7" spans="2:5" x14ac:dyDescent="0.3">
      <c r="C7" t="s">
        <v>205</v>
      </c>
    </row>
    <row r="8" spans="2:5" x14ac:dyDescent="0.3">
      <c r="D8" t="s">
        <v>206</v>
      </c>
    </row>
    <row r="9" spans="2:5" x14ac:dyDescent="0.3">
      <c r="D9" t="s">
        <v>207</v>
      </c>
    </row>
    <row r="10" spans="2:5" x14ac:dyDescent="0.3">
      <c r="D10" t="s">
        <v>208</v>
      </c>
    </row>
    <row r="11" spans="2:5" x14ac:dyDescent="0.3">
      <c r="D11" t="s">
        <v>209</v>
      </c>
    </row>
    <row r="13" spans="2:5" x14ac:dyDescent="0.3">
      <c r="C13" t="s">
        <v>210</v>
      </c>
    </row>
    <row r="14" spans="2:5" x14ac:dyDescent="0.3">
      <c r="D14" t="s">
        <v>2</v>
      </c>
    </row>
    <row r="16" spans="2:5" x14ac:dyDescent="0.3">
      <c r="D16" t="s">
        <v>211</v>
      </c>
      <c r="E16" t="s">
        <v>212</v>
      </c>
    </row>
    <row r="17" spans="5:32" x14ac:dyDescent="0.3">
      <c r="E17" t="s">
        <v>213</v>
      </c>
    </row>
    <row r="18" spans="5:32" x14ac:dyDescent="0.3">
      <c r="E18" t="s">
        <v>214</v>
      </c>
    </row>
    <row r="19" spans="5:32" x14ac:dyDescent="0.3">
      <c r="E19" t="s">
        <v>215</v>
      </c>
      <c r="AF19" s="1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opLeftCell="A23" workbookViewId="0">
      <selection activeCell="V56" sqref="V56"/>
    </sheetView>
  </sheetViews>
  <sheetFormatPr defaultColWidth="3.125" defaultRowHeight="16.5" x14ac:dyDescent="0.3"/>
  <cols>
    <col min="6" max="7" width="3.5" bestFit="1" customWidth="1"/>
    <col min="9" max="9" width="8.5" bestFit="1" customWidth="1"/>
    <col min="12" max="12" width="5.375" customWidth="1"/>
    <col min="14" max="14" width="6.5" bestFit="1" customWidth="1"/>
  </cols>
  <sheetData>
    <row r="2" spans="2:12" x14ac:dyDescent="0.3">
      <c r="B2" t="s">
        <v>143</v>
      </c>
    </row>
    <row r="3" spans="2:12" x14ac:dyDescent="0.3">
      <c r="C3" t="s">
        <v>145</v>
      </c>
    </row>
    <row r="4" spans="2:12" x14ac:dyDescent="0.3">
      <c r="C4" t="s">
        <v>146</v>
      </c>
    </row>
    <row r="6" spans="2:12" x14ac:dyDescent="0.3">
      <c r="C6" t="s">
        <v>198</v>
      </c>
      <c r="G6">
        <v>20</v>
      </c>
    </row>
    <row r="7" spans="2:12" x14ac:dyDescent="0.3">
      <c r="C7" t="s">
        <v>200</v>
      </c>
      <c r="G7">
        <v>10</v>
      </c>
    </row>
    <row r="11" spans="2:12" x14ac:dyDescent="0.3">
      <c r="C11" t="s">
        <v>202</v>
      </c>
    </row>
    <row r="12" spans="2:12" x14ac:dyDescent="0.3">
      <c r="C12" t="s">
        <v>197</v>
      </c>
      <c r="F12" t="s">
        <v>199</v>
      </c>
      <c r="I12" t="s">
        <v>201</v>
      </c>
      <c r="L12" t="s">
        <v>203</v>
      </c>
    </row>
    <row r="13" spans="2:12" x14ac:dyDescent="0.3">
      <c r="C13">
        <v>1</v>
      </c>
      <c r="F13">
        <f>$G$6 + ((C13 - 1) * $G$7)</f>
        <v>20</v>
      </c>
      <c r="I13">
        <f>($G$6 * 1000) + (($G$7 * (C13-1))*1000)</f>
        <v>20000</v>
      </c>
      <c r="L13">
        <f>33*(I13/10000)</f>
        <v>66</v>
      </c>
    </row>
    <row r="14" spans="2:12" x14ac:dyDescent="0.3">
      <c r="C14">
        <v>2</v>
      </c>
      <c r="F14">
        <f t="shared" ref="F14:F16" si="0">$G$6 + ((C14 - 1) * $G$7)</f>
        <v>30</v>
      </c>
      <c r="I14">
        <f t="shared" ref="I14:I16" si="1">($G$6 * 1000) + (($G$7 * (C14-1))*1000)</f>
        <v>30000</v>
      </c>
      <c r="L14">
        <f t="shared" ref="L14:L16" si="2">33*(I14/10000)</f>
        <v>99</v>
      </c>
    </row>
    <row r="15" spans="2:12" x14ac:dyDescent="0.3">
      <c r="C15">
        <v>3</v>
      </c>
      <c r="F15">
        <f t="shared" si="0"/>
        <v>40</v>
      </c>
      <c r="I15">
        <f t="shared" si="1"/>
        <v>40000</v>
      </c>
      <c r="L15">
        <f t="shared" si="2"/>
        <v>132</v>
      </c>
    </row>
    <row r="16" spans="2:12" x14ac:dyDescent="0.3">
      <c r="C16">
        <v>4</v>
      </c>
      <c r="F16">
        <f t="shared" si="0"/>
        <v>50</v>
      </c>
      <c r="I16">
        <f t="shared" si="1"/>
        <v>50000</v>
      </c>
      <c r="L16">
        <f t="shared" si="2"/>
        <v>165</v>
      </c>
    </row>
    <row r="17" spans="3:12" x14ac:dyDescent="0.3">
      <c r="C17">
        <v>5</v>
      </c>
      <c r="F17">
        <f t="shared" ref="F17" si="3">$G$6 + ((C17 - 1) * $G$7)</f>
        <v>60</v>
      </c>
      <c r="I17">
        <f t="shared" ref="I17" si="4">($G$6 * 1000) + (($G$7 * (C17-1))*1000)</f>
        <v>60000</v>
      </c>
      <c r="L17">
        <f t="shared" ref="L17" si="5">33*(I17/10000)</f>
        <v>198</v>
      </c>
    </row>
    <row r="20" spans="3:12" x14ac:dyDescent="0.3">
      <c r="C20" t="s">
        <v>231</v>
      </c>
    </row>
    <row r="21" spans="3:12" x14ac:dyDescent="0.3">
      <c r="C21" t="s">
        <v>232</v>
      </c>
    </row>
    <row r="22" spans="3:12" x14ac:dyDescent="0.3">
      <c r="C22" t="s">
        <v>237</v>
      </c>
    </row>
    <row r="25" spans="3:12" x14ac:dyDescent="0.3">
      <c r="C25" t="s">
        <v>233</v>
      </c>
      <c r="K25" t="s">
        <v>234</v>
      </c>
    </row>
    <row r="37" spans="3:11" x14ac:dyDescent="0.3">
      <c r="C37" t="s">
        <v>235</v>
      </c>
      <c r="K37" t="s">
        <v>236</v>
      </c>
    </row>
    <row r="49" spans="3:6" x14ac:dyDescent="0.3">
      <c r="C49" t="s">
        <v>238</v>
      </c>
      <c r="F49" t="s">
        <v>239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67"/>
  <sheetViews>
    <sheetView zoomScale="85" zoomScaleNormal="85" workbookViewId="0">
      <selection activeCell="E17" sqref="E17"/>
    </sheetView>
  </sheetViews>
  <sheetFormatPr defaultColWidth="3.125" defaultRowHeight="16.5" x14ac:dyDescent="0.3"/>
  <cols>
    <col min="5" max="5" width="3.75" bestFit="1" customWidth="1"/>
    <col min="7" max="7" width="10" bestFit="1" customWidth="1"/>
    <col min="9" max="9" width="4.875" bestFit="1" customWidth="1"/>
    <col min="10" max="11" width="5.875" bestFit="1" customWidth="1"/>
    <col min="13" max="13" width="7.875" bestFit="1" customWidth="1"/>
    <col min="15" max="15" width="6.875" bestFit="1" customWidth="1"/>
    <col min="17" max="17" width="9" bestFit="1" customWidth="1"/>
    <col min="18" max="18" width="5.25" customWidth="1"/>
    <col min="19" max="19" width="10.125" customWidth="1"/>
    <col min="21" max="21" width="7.875" bestFit="1" customWidth="1"/>
    <col min="32" max="32" width="4.875" bestFit="1" customWidth="1"/>
    <col min="37" max="37" width="4.875" bestFit="1" customWidth="1"/>
  </cols>
  <sheetData>
    <row r="2" spans="2:5" x14ac:dyDescent="0.3">
      <c r="B2" t="s">
        <v>104</v>
      </c>
    </row>
    <row r="3" spans="2:5" x14ac:dyDescent="0.3">
      <c r="D3" t="s">
        <v>105</v>
      </c>
    </row>
    <row r="4" spans="2:5" x14ac:dyDescent="0.3">
      <c r="E4" t="s">
        <v>106</v>
      </c>
    </row>
    <row r="5" spans="2:5" x14ac:dyDescent="0.3">
      <c r="E5" t="s">
        <v>112</v>
      </c>
    </row>
    <row r="6" spans="2:5" x14ac:dyDescent="0.3">
      <c r="E6" t="s">
        <v>147</v>
      </c>
    </row>
    <row r="7" spans="2:5" x14ac:dyDescent="0.3">
      <c r="E7" t="s">
        <v>148</v>
      </c>
    </row>
    <row r="10" spans="2:5" x14ac:dyDescent="0.3">
      <c r="D10" t="s">
        <v>110</v>
      </c>
    </row>
    <row r="11" spans="2:5" x14ac:dyDescent="0.3">
      <c r="E11" t="s">
        <v>111</v>
      </c>
    </row>
    <row r="14" spans="2:5" x14ac:dyDescent="0.3">
      <c r="D14" t="s">
        <v>113</v>
      </c>
    </row>
    <row r="15" spans="2:5" x14ac:dyDescent="0.3">
      <c r="E15" t="s">
        <v>114</v>
      </c>
    </row>
    <row r="16" spans="2:5" x14ac:dyDescent="0.3">
      <c r="E16" t="s">
        <v>115</v>
      </c>
    </row>
    <row r="17" spans="4:37" x14ac:dyDescent="0.3">
      <c r="E17" t="s">
        <v>116</v>
      </c>
    </row>
    <row r="20" spans="4:37" x14ac:dyDescent="0.3">
      <c r="D20" t="s">
        <v>118</v>
      </c>
    </row>
    <row r="21" spans="4:37" x14ac:dyDescent="0.3">
      <c r="E21" t="s">
        <v>139</v>
      </c>
      <c r="T21" t="s">
        <v>136</v>
      </c>
    </row>
    <row r="22" spans="4:37" x14ac:dyDescent="0.3">
      <c r="AD22" t="s">
        <v>119</v>
      </c>
      <c r="AF22">
        <v>1</v>
      </c>
      <c r="AI22" t="s">
        <v>123</v>
      </c>
      <c r="AK22">
        <v>1</v>
      </c>
    </row>
    <row r="23" spans="4:37" x14ac:dyDescent="0.3">
      <c r="G23" t="s">
        <v>123</v>
      </c>
      <c r="I23" t="s">
        <v>124</v>
      </c>
      <c r="K23" t="s">
        <v>125</v>
      </c>
      <c r="M23" t="s">
        <v>126</v>
      </c>
      <c r="O23" t="s">
        <v>127</v>
      </c>
      <c r="Q23" t="s">
        <v>128</v>
      </c>
      <c r="S23" t="s">
        <v>129</v>
      </c>
      <c r="U23" t="s">
        <v>130</v>
      </c>
      <c r="AD23" t="s">
        <v>120</v>
      </c>
      <c r="AF23">
        <v>3</v>
      </c>
      <c r="AI23" t="s">
        <v>124</v>
      </c>
      <c r="AK23">
        <v>2</v>
      </c>
    </row>
    <row r="24" spans="4:37" x14ac:dyDescent="0.3">
      <c r="E24" t="s">
        <v>119</v>
      </c>
      <c r="G24">
        <f>($AF$22+(AK22^3))^2</f>
        <v>4</v>
      </c>
      <c r="I24">
        <f>($AF$22+($AK$23^3))^2</f>
        <v>81</v>
      </c>
      <c r="K24">
        <f>($AF$22+($AK$24^3))^2</f>
        <v>784</v>
      </c>
      <c r="M24">
        <f>($AF$22+($AK$25^3))^2</f>
        <v>4225</v>
      </c>
      <c r="O24">
        <f>($AF$22+($AK$26^3))^2</f>
        <v>15876</v>
      </c>
      <c r="Q24">
        <f>($AF$22+($AK$27^3))^2</f>
        <v>47089</v>
      </c>
      <c r="S24">
        <f>($AF$22+($AK$28^3))^2</f>
        <v>118336</v>
      </c>
      <c r="U24">
        <f>($AF$22+($AK$29^3))^2</f>
        <v>263169</v>
      </c>
      <c r="AD24" t="s">
        <v>121</v>
      </c>
      <c r="AF24">
        <v>5</v>
      </c>
      <c r="AI24" t="s">
        <v>125</v>
      </c>
      <c r="AK24">
        <v>3</v>
      </c>
    </row>
    <row r="25" spans="4:37" x14ac:dyDescent="0.3">
      <c r="E25" t="s">
        <v>120</v>
      </c>
      <c r="G25">
        <f>($AF$23+(AK22^3))^2</f>
        <v>16</v>
      </c>
      <c r="I25">
        <f>($AF$23+($AK$23^3))^2</f>
        <v>121</v>
      </c>
      <c r="K25">
        <f>($AF$23+($AK$24^3))^2</f>
        <v>900</v>
      </c>
      <c r="M25">
        <f>($AF$23+($AK$25^3))^2</f>
        <v>4489</v>
      </c>
      <c r="O25">
        <f>($AF$23+($AK$26^3))^2</f>
        <v>16384</v>
      </c>
      <c r="Q25">
        <f>($AF$23+($AK$27^3))^2</f>
        <v>47961</v>
      </c>
      <c r="S25">
        <f>($AF$23+($AK$28^3))^2</f>
        <v>119716</v>
      </c>
      <c r="U25">
        <f>($AF$23+($AK$29^3))^2</f>
        <v>265225</v>
      </c>
      <c r="AD25" t="s">
        <v>122</v>
      </c>
      <c r="AF25">
        <v>7</v>
      </c>
      <c r="AI25" t="s">
        <v>126</v>
      </c>
      <c r="AK25">
        <v>4</v>
      </c>
    </row>
    <row r="26" spans="4:37" x14ac:dyDescent="0.3">
      <c r="E26" t="s">
        <v>121</v>
      </c>
      <c r="G26">
        <f>($AF$24+(AK22^3))^2</f>
        <v>36</v>
      </c>
      <c r="I26">
        <f>($AF$24+($AK$23^3))^2</f>
        <v>169</v>
      </c>
      <c r="K26">
        <f>($AF$24+($AK$24^3))^2</f>
        <v>1024</v>
      </c>
      <c r="M26">
        <f>($AF$24+($AK$25^3))^2</f>
        <v>4761</v>
      </c>
      <c r="O26">
        <f>($AF$24+($AK$26^3))^2</f>
        <v>16900</v>
      </c>
      <c r="Q26">
        <f>($AF$24+($AK$27^3))^2</f>
        <v>48841</v>
      </c>
      <c r="S26">
        <f>($AF$24+($AK$28^3))^2</f>
        <v>121104</v>
      </c>
      <c r="U26">
        <f>($AF$24+($AK$29^3))^2</f>
        <v>267289</v>
      </c>
      <c r="AI26" t="s">
        <v>127</v>
      </c>
      <c r="AK26">
        <v>5</v>
      </c>
    </row>
    <row r="27" spans="4:37" x14ac:dyDescent="0.3">
      <c r="E27" t="s">
        <v>122</v>
      </c>
      <c r="G27">
        <f>($AF$25+(AK22^3))^2</f>
        <v>64</v>
      </c>
      <c r="I27">
        <f>($AF$25+($AK$23^3))^2</f>
        <v>225</v>
      </c>
      <c r="K27">
        <f>($AF$25+($AK$24^3))^2</f>
        <v>1156</v>
      </c>
      <c r="M27">
        <f>($AF$25+($AK$25^3))^2</f>
        <v>5041</v>
      </c>
      <c r="O27">
        <f>($AF$25+($AK$26^3))^2</f>
        <v>17424</v>
      </c>
      <c r="Q27">
        <f>($AF$25+($AK$27^3))^2</f>
        <v>49729</v>
      </c>
      <c r="S27">
        <f>($AF$25+($AK$28^3))^2</f>
        <v>122500</v>
      </c>
      <c r="U27">
        <f>($AF$25+($AK$29^3))^2</f>
        <v>269361</v>
      </c>
      <c r="AI27" t="s">
        <v>128</v>
      </c>
      <c r="AK27">
        <v>6</v>
      </c>
    </row>
    <row r="28" spans="4:37" x14ac:dyDescent="0.3">
      <c r="AI28" t="s">
        <v>129</v>
      </c>
      <c r="AK28">
        <v>7</v>
      </c>
    </row>
    <row r="29" spans="4:37" x14ac:dyDescent="0.3">
      <c r="AI29" t="s">
        <v>130</v>
      </c>
      <c r="AK29">
        <v>8</v>
      </c>
    </row>
    <row r="31" spans="4:37" x14ac:dyDescent="0.3">
      <c r="D31" t="s">
        <v>107</v>
      </c>
    </row>
    <row r="32" spans="4:37" x14ac:dyDescent="0.3">
      <c r="E32" t="s">
        <v>117</v>
      </c>
    </row>
    <row r="33" spans="5:13" x14ac:dyDescent="0.3">
      <c r="E33" t="s">
        <v>134</v>
      </c>
    </row>
    <row r="34" spans="5:13" x14ac:dyDescent="0.3">
      <c r="E34" t="s">
        <v>131</v>
      </c>
    </row>
    <row r="36" spans="5:13" x14ac:dyDescent="0.3">
      <c r="G36" t="s">
        <v>138</v>
      </c>
      <c r="J36" t="s">
        <v>132</v>
      </c>
      <c r="M36" t="s">
        <v>133</v>
      </c>
    </row>
    <row r="37" spans="5:13" x14ac:dyDescent="0.3">
      <c r="E37" t="s">
        <v>135</v>
      </c>
      <c r="G37">
        <f>AF22+(AK22*20)</f>
        <v>21</v>
      </c>
      <c r="J37">
        <f>AF24+(AK24*20)</f>
        <v>65</v>
      </c>
      <c r="M37">
        <f>AF25+(AK29*20)</f>
        <v>167</v>
      </c>
    </row>
    <row r="38" spans="5:13" x14ac:dyDescent="0.3">
      <c r="E38">
        <v>0</v>
      </c>
      <c r="G38">
        <f>$G$37+((E38*0.5)*$G$37)</f>
        <v>21</v>
      </c>
      <c r="J38">
        <f t="shared" ref="J38:J48" si="0">$J$37+((E38*0.5)*$J$37)</f>
        <v>65</v>
      </c>
      <c r="M38">
        <f t="shared" ref="M38:M48" si="1">$M$37+((E38*0.5)*$M$37)</f>
        <v>167</v>
      </c>
    </row>
    <row r="39" spans="5:13" x14ac:dyDescent="0.3">
      <c r="E39">
        <v>1</v>
      </c>
      <c r="G39">
        <f t="shared" ref="G39:G48" si="2">$G$37+((E39*0.5)*$G$37)</f>
        <v>31.5</v>
      </c>
      <c r="J39">
        <f t="shared" si="0"/>
        <v>97.5</v>
      </c>
      <c r="M39">
        <f t="shared" si="1"/>
        <v>250.5</v>
      </c>
    </row>
    <row r="40" spans="5:13" x14ac:dyDescent="0.3">
      <c r="E40">
        <v>2</v>
      </c>
      <c r="G40">
        <f t="shared" si="2"/>
        <v>42</v>
      </c>
      <c r="J40">
        <f t="shared" si="0"/>
        <v>130</v>
      </c>
      <c r="M40">
        <f t="shared" si="1"/>
        <v>334</v>
      </c>
    </row>
    <row r="41" spans="5:13" x14ac:dyDescent="0.3">
      <c r="E41">
        <v>3</v>
      </c>
      <c r="G41">
        <f t="shared" si="2"/>
        <v>52.5</v>
      </c>
      <c r="J41">
        <f t="shared" si="0"/>
        <v>162.5</v>
      </c>
      <c r="M41">
        <f t="shared" si="1"/>
        <v>417.5</v>
      </c>
    </row>
    <row r="42" spans="5:13" x14ac:dyDescent="0.3">
      <c r="E42">
        <v>4</v>
      </c>
      <c r="G42">
        <f t="shared" si="2"/>
        <v>63</v>
      </c>
      <c r="J42">
        <f t="shared" si="0"/>
        <v>195</v>
      </c>
      <c r="M42">
        <f t="shared" si="1"/>
        <v>501</v>
      </c>
    </row>
    <row r="43" spans="5:13" x14ac:dyDescent="0.3">
      <c r="E43">
        <v>5</v>
      </c>
      <c r="G43">
        <f t="shared" si="2"/>
        <v>73.5</v>
      </c>
      <c r="J43">
        <f t="shared" si="0"/>
        <v>227.5</v>
      </c>
      <c r="M43">
        <f t="shared" si="1"/>
        <v>584.5</v>
      </c>
    </row>
    <row r="44" spans="5:13" x14ac:dyDescent="0.3">
      <c r="E44">
        <v>6</v>
      </c>
      <c r="G44">
        <f t="shared" si="2"/>
        <v>84</v>
      </c>
      <c r="J44">
        <f t="shared" si="0"/>
        <v>260</v>
      </c>
      <c r="M44">
        <f t="shared" si="1"/>
        <v>668</v>
      </c>
    </row>
    <row r="45" spans="5:13" x14ac:dyDescent="0.3">
      <c r="E45">
        <v>7</v>
      </c>
      <c r="G45">
        <f t="shared" si="2"/>
        <v>94.5</v>
      </c>
      <c r="J45">
        <f t="shared" si="0"/>
        <v>292.5</v>
      </c>
      <c r="M45">
        <f t="shared" si="1"/>
        <v>751.5</v>
      </c>
    </row>
    <row r="46" spans="5:13" x14ac:dyDescent="0.3">
      <c r="E46">
        <v>8</v>
      </c>
      <c r="G46">
        <f t="shared" si="2"/>
        <v>105</v>
      </c>
      <c r="J46">
        <f t="shared" si="0"/>
        <v>325</v>
      </c>
      <c r="M46">
        <f t="shared" si="1"/>
        <v>835</v>
      </c>
    </row>
    <row r="47" spans="5:13" x14ac:dyDescent="0.3">
      <c r="E47">
        <v>9</v>
      </c>
      <c r="G47">
        <f t="shared" si="2"/>
        <v>115.5</v>
      </c>
      <c r="J47">
        <f t="shared" si="0"/>
        <v>357.5</v>
      </c>
      <c r="M47">
        <f t="shared" si="1"/>
        <v>918.5</v>
      </c>
    </row>
    <row r="48" spans="5:13" x14ac:dyDescent="0.3">
      <c r="E48">
        <v>10</v>
      </c>
      <c r="G48">
        <f t="shared" si="2"/>
        <v>126</v>
      </c>
      <c r="J48">
        <f t="shared" si="0"/>
        <v>390</v>
      </c>
      <c r="M48">
        <f t="shared" si="1"/>
        <v>1002</v>
      </c>
    </row>
    <row r="51" spans="4:13" x14ac:dyDescent="0.3">
      <c r="D51" t="s">
        <v>137</v>
      </c>
    </row>
    <row r="52" spans="4:13" x14ac:dyDescent="0.3">
      <c r="E52" t="s">
        <v>140</v>
      </c>
    </row>
    <row r="53" spans="4:13" x14ac:dyDescent="0.3">
      <c r="E53" t="s">
        <v>141</v>
      </c>
    </row>
    <row r="55" spans="4:13" x14ac:dyDescent="0.3">
      <c r="G55" t="s">
        <v>138</v>
      </c>
      <c r="J55" t="s">
        <v>132</v>
      </c>
      <c r="M55" t="s">
        <v>133</v>
      </c>
    </row>
    <row r="56" spans="4:13" x14ac:dyDescent="0.3">
      <c r="E56" t="s">
        <v>135</v>
      </c>
      <c r="G56">
        <f>G24</f>
        <v>4</v>
      </c>
      <c r="J56">
        <f>K26</f>
        <v>1024</v>
      </c>
      <c r="M56">
        <f>U27</f>
        <v>269361</v>
      </c>
    </row>
    <row r="57" spans="4:13" x14ac:dyDescent="0.3">
      <c r="E57">
        <v>0</v>
      </c>
      <c r="G57">
        <f>$G$56+(($E57)*$G$56)</f>
        <v>4</v>
      </c>
      <c r="J57">
        <f>$J$56+(($E57)*$J$56)</f>
        <v>1024</v>
      </c>
      <c r="M57">
        <f>$M$56+(($E57)*$M$56)</f>
        <v>269361</v>
      </c>
    </row>
    <row r="58" spans="4:13" x14ac:dyDescent="0.3">
      <c r="E58">
        <v>1</v>
      </c>
      <c r="G58">
        <f t="shared" ref="G58:G67" si="3">$G$56+(($E58)*$G$56)</f>
        <v>8</v>
      </c>
      <c r="J58">
        <f t="shared" ref="J58:J67" si="4">$J$56+(($E58)*$J$56)</f>
        <v>2048</v>
      </c>
      <c r="M58">
        <f t="shared" ref="M58:M67" si="5">$M$56+(($E58)*$M$56)</f>
        <v>538722</v>
      </c>
    </row>
    <row r="59" spans="4:13" x14ac:dyDescent="0.3">
      <c r="E59">
        <v>2</v>
      </c>
      <c r="G59">
        <f t="shared" si="3"/>
        <v>12</v>
      </c>
      <c r="J59">
        <f t="shared" si="4"/>
        <v>3072</v>
      </c>
      <c r="M59">
        <f t="shared" si="5"/>
        <v>808083</v>
      </c>
    </row>
    <row r="60" spans="4:13" x14ac:dyDescent="0.3">
      <c r="E60">
        <v>3</v>
      </c>
      <c r="G60">
        <f t="shared" si="3"/>
        <v>16</v>
      </c>
      <c r="J60">
        <f t="shared" si="4"/>
        <v>4096</v>
      </c>
      <c r="M60">
        <f t="shared" si="5"/>
        <v>1077444</v>
      </c>
    </row>
    <row r="61" spans="4:13" x14ac:dyDescent="0.3">
      <c r="E61">
        <v>4</v>
      </c>
      <c r="G61">
        <f t="shared" si="3"/>
        <v>20</v>
      </c>
      <c r="J61">
        <f t="shared" si="4"/>
        <v>5120</v>
      </c>
      <c r="M61">
        <f t="shared" si="5"/>
        <v>1346805</v>
      </c>
    </row>
    <row r="62" spans="4:13" x14ac:dyDescent="0.3">
      <c r="E62">
        <v>5</v>
      </c>
      <c r="G62">
        <f t="shared" si="3"/>
        <v>24</v>
      </c>
      <c r="J62">
        <f t="shared" si="4"/>
        <v>6144</v>
      </c>
      <c r="M62">
        <f t="shared" si="5"/>
        <v>1616166</v>
      </c>
    </row>
    <row r="63" spans="4:13" x14ac:dyDescent="0.3">
      <c r="E63">
        <v>6</v>
      </c>
      <c r="G63">
        <f t="shared" si="3"/>
        <v>28</v>
      </c>
      <c r="J63">
        <f t="shared" si="4"/>
        <v>7168</v>
      </c>
      <c r="M63">
        <f t="shared" si="5"/>
        <v>1885527</v>
      </c>
    </row>
    <row r="64" spans="4:13" x14ac:dyDescent="0.3">
      <c r="E64">
        <v>7</v>
      </c>
      <c r="G64">
        <f t="shared" si="3"/>
        <v>32</v>
      </c>
      <c r="J64">
        <f t="shared" si="4"/>
        <v>8192</v>
      </c>
      <c r="M64">
        <f t="shared" si="5"/>
        <v>2154888</v>
      </c>
    </row>
    <row r="65" spans="5:13" x14ac:dyDescent="0.3">
      <c r="E65">
        <v>8</v>
      </c>
      <c r="G65">
        <f t="shared" si="3"/>
        <v>36</v>
      </c>
      <c r="J65">
        <f t="shared" si="4"/>
        <v>9216</v>
      </c>
      <c r="M65">
        <f t="shared" si="5"/>
        <v>2424249</v>
      </c>
    </row>
    <row r="66" spans="5:13" x14ac:dyDescent="0.3">
      <c r="E66">
        <v>9</v>
      </c>
      <c r="G66">
        <f t="shared" si="3"/>
        <v>40</v>
      </c>
      <c r="J66">
        <f t="shared" si="4"/>
        <v>10240</v>
      </c>
      <c r="M66">
        <f t="shared" si="5"/>
        <v>2693610</v>
      </c>
    </row>
    <row r="67" spans="5:13" x14ac:dyDescent="0.3">
      <c r="E67">
        <v>10</v>
      </c>
      <c r="G67">
        <f t="shared" si="3"/>
        <v>44</v>
      </c>
      <c r="J67">
        <f t="shared" si="4"/>
        <v>11264</v>
      </c>
      <c r="M67">
        <f t="shared" si="5"/>
        <v>2962971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Z13" sqref="Z13"/>
    </sheetView>
  </sheetViews>
  <sheetFormatPr defaultColWidth="3.125" defaultRowHeight="16.5" x14ac:dyDescent="0.3"/>
  <sheetData>
    <row r="2" spans="2:3" x14ac:dyDescent="0.3">
      <c r="B2" t="s">
        <v>170</v>
      </c>
    </row>
    <row r="3" spans="2:3" x14ac:dyDescent="0.3">
      <c r="C3" t="s">
        <v>172</v>
      </c>
    </row>
    <row r="4" spans="2:3" x14ac:dyDescent="0.3">
      <c r="C4" t="s">
        <v>173</v>
      </c>
    </row>
    <row r="6" spans="2:3" x14ac:dyDescent="0.3">
      <c r="C6" t="s">
        <v>174</v>
      </c>
    </row>
    <row r="7" spans="2:3" x14ac:dyDescent="0.3">
      <c r="C7" t="s">
        <v>175</v>
      </c>
    </row>
    <row r="8" spans="2:3" x14ac:dyDescent="0.3">
      <c r="C8" t="s">
        <v>176</v>
      </c>
    </row>
    <row r="9" spans="2:3" x14ac:dyDescent="0.3">
      <c r="C9" t="s">
        <v>177</v>
      </c>
    </row>
    <row r="10" spans="2:3" x14ac:dyDescent="0.3">
      <c r="C10" t="s">
        <v>178</v>
      </c>
    </row>
    <row r="12" spans="2:3" x14ac:dyDescent="0.3">
      <c r="C12" t="s">
        <v>179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4" sqref="C4"/>
    </sheetView>
  </sheetViews>
  <sheetFormatPr defaultColWidth="3.125" defaultRowHeight="16.5" x14ac:dyDescent="0.3"/>
  <sheetData>
    <row r="2" spans="2:3" x14ac:dyDescent="0.3">
      <c r="B2" t="s">
        <v>164</v>
      </c>
    </row>
    <row r="3" spans="2:3" x14ac:dyDescent="0.3">
      <c r="C3" t="s">
        <v>184</v>
      </c>
    </row>
    <row r="5" spans="2:3" x14ac:dyDescent="0.3">
      <c r="C5" t="s">
        <v>165</v>
      </c>
    </row>
    <row r="7" spans="2:3" x14ac:dyDescent="0.3">
      <c r="C7" t="s">
        <v>180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AB33" sqref="AB33"/>
    </sheetView>
  </sheetViews>
  <sheetFormatPr defaultColWidth="3.125" defaultRowHeight="16.5" x14ac:dyDescent="0.3"/>
  <sheetData>
    <row r="2" spans="2:3" x14ac:dyDescent="0.3">
      <c r="B2" t="s">
        <v>152</v>
      </c>
    </row>
    <row r="3" spans="2:3" x14ac:dyDescent="0.3">
      <c r="C3" t="s">
        <v>154</v>
      </c>
    </row>
    <row r="5" spans="2:3" x14ac:dyDescent="0.3">
      <c r="B5" t="s">
        <v>182</v>
      </c>
    </row>
    <row r="6" spans="2:3" x14ac:dyDescent="0.3">
      <c r="C6" t="s">
        <v>183</v>
      </c>
    </row>
    <row r="8" spans="2:3" x14ac:dyDescent="0.3">
      <c r="B8" t="s">
        <v>153</v>
      </c>
    </row>
    <row r="9" spans="2:3" x14ac:dyDescent="0.3">
      <c r="C9" t="s">
        <v>155</v>
      </c>
    </row>
    <row r="10" spans="2:3" x14ac:dyDescent="0.3">
      <c r="C10" t="s">
        <v>166</v>
      </c>
    </row>
    <row r="12" spans="2:3" x14ac:dyDescent="0.3">
      <c r="C12" t="s">
        <v>167</v>
      </c>
    </row>
    <row r="14" spans="2:3" x14ac:dyDescent="0.3">
      <c r="B14" t="s">
        <v>158</v>
      </c>
    </row>
    <row r="15" spans="2:3" x14ac:dyDescent="0.3">
      <c r="C15" t="s">
        <v>159</v>
      </c>
    </row>
    <row r="17" spans="2:3" x14ac:dyDescent="0.3">
      <c r="B17" t="s">
        <v>169</v>
      </c>
    </row>
    <row r="18" spans="2:3" x14ac:dyDescent="0.3">
      <c r="C18" t="s">
        <v>159</v>
      </c>
    </row>
    <row r="20" spans="2:3" x14ac:dyDescent="0.3">
      <c r="B20" t="s">
        <v>160</v>
      </c>
    </row>
    <row r="21" spans="2:3" x14ac:dyDescent="0.3">
      <c r="C21" t="s">
        <v>161</v>
      </c>
    </row>
    <row r="23" spans="2:3" x14ac:dyDescent="0.3">
      <c r="B23" t="s">
        <v>162</v>
      </c>
    </row>
    <row r="24" spans="2:3" x14ac:dyDescent="0.3">
      <c r="C24" t="s">
        <v>161</v>
      </c>
    </row>
    <row r="25" spans="2:3" x14ac:dyDescent="0.3">
      <c r="C25" t="s">
        <v>163</v>
      </c>
    </row>
    <row r="27" spans="2:3" x14ac:dyDescent="0.3">
      <c r="B27" t="s">
        <v>143</v>
      </c>
    </row>
    <row r="28" spans="2:3" x14ac:dyDescent="0.3">
      <c r="C28" t="s">
        <v>168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tabSelected="1" workbookViewId="0">
      <selection activeCell="O29" sqref="O28:O29"/>
    </sheetView>
  </sheetViews>
  <sheetFormatPr defaultColWidth="3.125" defaultRowHeight="16.5" x14ac:dyDescent="0.3"/>
  <sheetData>
    <row r="2" spans="2:4" x14ac:dyDescent="0.3">
      <c r="B2" t="s">
        <v>267</v>
      </c>
    </row>
    <row r="3" spans="2:4" x14ac:dyDescent="0.3">
      <c r="C3" t="s">
        <v>268</v>
      </c>
    </row>
    <row r="6" spans="2:4" x14ac:dyDescent="0.3">
      <c r="C6" t="s">
        <v>275</v>
      </c>
    </row>
    <row r="7" spans="2:4" x14ac:dyDescent="0.3">
      <c r="D7" t="s">
        <v>269</v>
      </c>
    </row>
    <row r="9" spans="2:4" x14ac:dyDescent="0.3">
      <c r="D9" t="s">
        <v>270</v>
      </c>
    </row>
    <row r="10" spans="2:4" x14ac:dyDescent="0.3">
      <c r="D10" t="s">
        <v>271</v>
      </c>
    </row>
    <row r="11" spans="2:4" x14ac:dyDescent="0.3">
      <c r="D11" t="s">
        <v>272</v>
      </c>
    </row>
    <row r="12" spans="2:4" x14ac:dyDescent="0.3">
      <c r="D12" t="s">
        <v>273</v>
      </c>
    </row>
    <row r="13" spans="2:4" x14ac:dyDescent="0.3">
      <c r="D13" t="s">
        <v>274</v>
      </c>
    </row>
    <row r="16" spans="2:4" x14ac:dyDescent="0.3">
      <c r="C16" t="s">
        <v>276</v>
      </c>
    </row>
    <row r="17" spans="4:4" x14ac:dyDescent="0.3">
      <c r="D17" t="s">
        <v>277</v>
      </c>
    </row>
    <row r="18" spans="4:4" x14ac:dyDescent="0.3">
      <c r="D18" t="s">
        <v>270</v>
      </c>
    </row>
    <row r="19" spans="4:4" x14ac:dyDescent="0.3">
      <c r="D19" t="s">
        <v>278</v>
      </c>
    </row>
    <row r="20" spans="4:4" x14ac:dyDescent="0.3">
      <c r="D20" t="s">
        <v>279</v>
      </c>
    </row>
    <row r="21" spans="4:4" x14ac:dyDescent="0.3">
      <c r="D21" t="s">
        <v>280</v>
      </c>
    </row>
    <row r="22" spans="4:4" x14ac:dyDescent="0.3">
      <c r="D22" t="s">
        <v>281</v>
      </c>
    </row>
    <row r="23" spans="4:4" x14ac:dyDescent="0.3">
      <c r="D23" t="s">
        <v>282</v>
      </c>
    </row>
    <row r="24" spans="4:4" x14ac:dyDescent="0.3">
      <c r="D24" t="s">
        <v>283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opLeftCell="A41" zoomScale="85" zoomScaleNormal="85" workbookViewId="0">
      <selection activeCell="D26" sqref="D26"/>
    </sheetView>
  </sheetViews>
  <sheetFormatPr defaultColWidth="3.125" defaultRowHeight="16.5" x14ac:dyDescent="0.3"/>
  <sheetData>
    <row r="2" spans="2:5" x14ac:dyDescent="0.3">
      <c r="B2" t="s">
        <v>85</v>
      </c>
    </row>
    <row r="3" spans="2:5" x14ac:dyDescent="0.3">
      <c r="D3" t="s">
        <v>86</v>
      </c>
    </row>
    <row r="4" spans="2:5" x14ac:dyDescent="0.3">
      <c r="E4" t="s">
        <v>87</v>
      </c>
    </row>
    <row r="5" spans="2:5" x14ac:dyDescent="0.3">
      <c r="E5" t="s">
        <v>88</v>
      </c>
    </row>
    <row r="6" spans="2:5" x14ac:dyDescent="0.3">
      <c r="E6" t="s">
        <v>79</v>
      </c>
    </row>
    <row r="9" spans="2:5" x14ac:dyDescent="0.3">
      <c r="D9" t="s">
        <v>89</v>
      </c>
    </row>
    <row r="10" spans="2:5" x14ac:dyDescent="0.3">
      <c r="E10" t="s">
        <v>90</v>
      </c>
    </row>
    <row r="11" spans="2:5" x14ac:dyDescent="0.3">
      <c r="E11" t="s">
        <v>91</v>
      </c>
    </row>
    <row r="12" spans="2:5" x14ac:dyDescent="0.3">
      <c r="E12" t="s">
        <v>92</v>
      </c>
    </row>
    <row r="13" spans="2:5" x14ac:dyDescent="0.3">
      <c r="E13" t="s">
        <v>93</v>
      </c>
    </row>
    <row r="14" spans="2:5" x14ac:dyDescent="0.3">
      <c r="E14" t="s">
        <v>94</v>
      </c>
    </row>
    <row r="15" spans="2:5" x14ac:dyDescent="0.3">
      <c r="E15" t="s">
        <v>95</v>
      </c>
    </row>
    <row r="17" spans="4:5" x14ac:dyDescent="0.3">
      <c r="D17" t="s">
        <v>96</v>
      </c>
    </row>
    <row r="18" spans="4:5" x14ac:dyDescent="0.3">
      <c r="E18" t="s">
        <v>97</v>
      </c>
    </row>
    <row r="20" spans="4:5" x14ac:dyDescent="0.3">
      <c r="D20" t="s">
        <v>98</v>
      </c>
    </row>
    <row r="21" spans="4:5" x14ac:dyDescent="0.3">
      <c r="E21" t="s">
        <v>99</v>
      </c>
    </row>
    <row r="22" spans="4:5" x14ac:dyDescent="0.3">
      <c r="E22" t="s">
        <v>100</v>
      </c>
    </row>
    <row r="23" spans="4:5" x14ac:dyDescent="0.3">
      <c r="E23" t="s">
        <v>101</v>
      </c>
    </row>
    <row r="24" spans="4:5" x14ac:dyDescent="0.3">
      <c r="E24" t="s">
        <v>102</v>
      </c>
    </row>
    <row r="26" spans="4:5" x14ac:dyDescent="0.3">
      <c r="D26" t="s">
        <v>103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zoomScale="85" zoomScaleNormal="85" workbookViewId="0">
      <selection activeCell="D25" sqref="D25"/>
    </sheetView>
  </sheetViews>
  <sheetFormatPr defaultColWidth="3.125" defaultRowHeight="16.5" x14ac:dyDescent="0.3"/>
  <sheetData>
    <row r="2" spans="2:3" x14ac:dyDescent="0.3">
      <c r="B2" t="s">
        <v>55</v>
      </c>
    </row>
    <row r="3" spans="2:3" x14ac:dyDescent="0.3">
      <c r="C3" t="s">
        <v>108</v>
      </c>
    </row>
    <row r="5" spans="2:3" x14ac:dyDescent="0.3">
      <c r="C5" t="s">
        <v>109</v>
      </c>
    </row>
    <row r="7" spans="2:3" x14ac:dyDescent="0.3">
      <c r="C7" t="s">
        <v>157</v>
      </c>
    </row>
    <row r="9" spans="2:3" x14ac:dyDescent="0.3">
      <c r="C9" t="s">
        <v>156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1"/>
  <sheetViews>
    <sheetView zoomScale="85" zoomScaleNormal="85" workbookViewId="0">
      <selection activeCell="BY39" sqref="BY39"/>
    </sheetView>
  </sheetViews>
  <sheetFormatPr defaultColWidth="3.125" defaultRowHeight="16.5" x14ac:dyDescent="0.3"/>
  <sheetData>
    <row r="2" spans="2:3" x14ac:dyDescent="0.3">
      <c r="B2" t="s">
        <v>0</v>
      </c>
    </row>
    <row r="4" spans="2:3" x14ac:dyDescent="0.3">
      <c r="B4" t="s">
        <v>1</v>
      </c>
    </row>
    <row r="5" spans="2:3" x14ac:dyDescent="0.3">
      <c r="C5" t="s">
        <v>56</v>
      </c>
    </row>
    <row r="6" spans="2:3" x14ac:dyDescent="0.3">
      <c r="C6" t="s">
        <v>58</v>
      </c>
    </row>
    <row r="7" spans="2:3" x14ac:dyDescent="0.3">
      <c r="C7" t="s">
        <v>57</v>
      </c>
    </row>
    <row r="8" spans="2:3" x14ac:dyDescent="0.3">
      <c r="C8" t="s">
        <v>59</v>
      </c>
    </row>
    <row r="9" spans="2:3" x14ac:dyDescent="0.3">
      <c r="C9" t="s">
        <v>60</v>
      </c>
    </row>
    <row r="10" spans="2:3" x14ac:dyDescent="0.3">
      <c r="C10" t="s">
        <v>61</v>
      </c>
    </row>
    <row r="11" spans="2:3" x14ac:dyDescent="0.3">
      <c r="C11" s="1" t="s">
        <v>3</v>
      </c>
    </row>
    <row r="12" spans="2:3" x14ac:dyDescent="0.3">
      <c r="C12" t="s">
        <v>4</v>
      </c>
    </row>
    <row r="14" spans="2:3" x14ac:dyDescent="0.3">
      <c r="C14" t="s">
        <v>181</v>
      </c>
    </row>
    <row r="17" spans="2:3" x14ac:dyDescent="0.3">
      <c r="B17" t="s">
        <v>62</v>
      </c>
    </row>
    <row r="18" spans="2:3" x14ac:dyDescent="0.3">
      <c r="C18" t="s">
        <v>66</v>
      </c>
    </row>
    <row r="19" spans="2:3" x14ac:dyDescent="0.3">
      <c r="C19" t="s">
        <v>63</v>
      </c>
    </row>
    <row r="20" spans="2:3" x14ac:dyDescent="0.3">
      <c r="C20" t="s">
        <v>64</v>
      </c>
    </row>
    <row r="21" spans="2:3" x14ac:dyDescent="0.3">
      <c r="C21" t="s">
        <v>65</v>
      </c>
    </row>
    <row r="24" spans="2:3" x14ac:dyDescent="0.3">
      <c r="B24" t="s">
        <v>8</v>
      </c>
    </row>
    <row r="25" spans="2:3" x14ac:dyDescent="0.3">
      <c r="C25" t="s">
        <v>56</v>
      </c>
    </row>
    <row r="26" spans="2:3" x14ac:dyDescent="0.3">
      <c r="C26" s="1" t="s">
        <v>9</v>
      </c>
    </row>
    <row r="27" spans="2:3" x14ac:dyDescent="0.3">
      <c r="C27" t="s">
        <v>71</v>
      </c>
    </row>
    <row r="28" spans="2:3" x14ac:dyDescent="0.3">
      <c r="C28" t="s">
        <v>75</v>
      </c>
    </row>
    <row r="29" spans="2:3" x14ac:dyDescent="0.3">
      <c r="C29" t="s">
        <v>72</v>
      </c>
    </row>
    <row r="31" spans="2:3" x14ac:dyDescent="0.3">
      <c r="C31" t="s">
        <v>73</v>
      </c>
    </row>
    <row r="32" spans="2:3" x14ac:dyDescent="0.3">
      <c r="C32" t="s">
        <v>74</v>
      </c>
    </row>
    <row r="33" spans="2:34" x14ac:dyDescent="0.3">
      <c r="C33" t="s">
        <v>10</v>
      </c>
    </row>
    <row r="36" spans="2:34" x14ac:dyDescent="0.3">
      <c r="B36" t="s">
        <v>5</v>
      </c>
    </row>
    <row r="37" spans="2:34" x14ac:dyDescent="0.3">
      <c r="C37" t="s">
        <v>66</v>
      </c>
      <c r="AH37" t="s">
        <v>254</v>
      </c>
    </row>
    <row r="38" spans="2:34" x14ac:dyDescent="0.3">
      <c r="C38" t="s">
        <v>6</v>
      </c>
    </row>
    <row r="39" spans="2:34" x14ac:dyDescent="0.3">
      <c r="C39" t="s">
        <v>7</v>
      </c>
    </row>
    <row r="40" spans="2:34" x14ac:dyDescent="0.3">
      <c r="C40" t="s">
        <v>151</v>
      </c>
      <c r="H40" s="1" t="s">
        <v>150</v>
      </c>
    </row>
    <row r="42" spans="2:34" x14ac:dyDescent="0.3">
      <c r="C42" t="s">
        <v>67</v>
      </c>
    </row>
    <row r="43" spans="2:34" x14ac:dyDescent="0.3">
      <c r="C43" t="s">
        <v>68</v>
      </c>
    </row>
    <row r="44" spans="2:34" x14ac:dyDescent="0.3">
      <c r="C44" t="s">
        <v>69</v>
      </c>
    </row>
    <row r="45" spans="2:34" x14ac:dyDescent="0.3">
      <c r="C45" t="s">
        <v>70</v>
      </c>
    </row>
    <row r="46" spans="2:34" x14ac:dyDescent="0.3">
      <c r="C46" s="1" t="s">
        <v>144</v>
      </c>
    </row>
    <row r="49" spans="2:3" x14ac:dyDescent="0.3">
      <c r="B49" t="s">
        <v>228</v>
      </c>
    </row>
    <row r="50" spans="2:3" x14ac:dyDescent="0.3">
      <c r="C50" t="s">
        <v>229</v>
      </c>
    </row>
    <row r="51" spans="2:3" x14ac:dyDescent="0.3">
      <c r="C51" t="s">
        <v>230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0"/>
  <sheetViews>
    <sheetView workbookViewId="0">
      <selection activeCell="W34" sqref="W34"/>
    </sheetView>
  </sheetViews>
  <sheetFormatPr defaultColWidth="3.125" defaultRowHeight="16.5" x14ac:dyDescent="0.3"/>
  <sheetData>
    <row r="2" spans="2:22" x14ac:dyDescent="0.3">
      <c r="B2" t="s">
        <v>188</v>
      </c>
      <c r="F2" t="s">
        <v>244</v>
      </c>
    </row>
    <row r="3" spans="2:22" x14ac:dyDescent="0.3">
      <c r="C3" t="s">
        <v>187</v>
      </c>
    </row>
    <row r="4" spans="2:22" x14ac:dyDescent="0.3">
      <c r="C4" t="s">
        <v>242</v>
      </c>
      <c r="M4" t="s">
        <v>243</v>
      </c>
    </row>
    <row r="6" spans="2:22" x14ac:dyDescent="0.3">
      <c r="B6" t="s">
        <v>240</v>
      </c>
      <c r="V6" t="s">
        <v>241</v>
      </c>
    </row>
    <row r="20" spans="2:2" x14ac:dyDescent="0.3">
      <c r="B20" t="s">
        <v>247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"/>
  <sheetViews>
    <sheetView workbookViewId="0">
      <selection activeCell="W31" sqref="W31"/>
    </sheetView>
  </sheetViews>
  <sheetFormatPr defaultColWidth="3.125" defaultRowHeight="16.5" x14ac:dyDescent="0.3"/>
  <sheetData>
    <row r="2" spans="2:22" x14ac:dyDescent="0.3">
      <c r="B2" t="s">
        <v>245</v>
      </c>
      <c r="F2" t="s">
        <v>251</v>
      </c>
    </row>
    <row r="3" spans="2:22" x14ac:dyDescent="0.3">
      <c r="C3" t="s">
        <v>246</v>
      </c>
    </row>
    <row r="4" spans="2:22" x14ac:dyDescent="0.3">
      <c r="C4" t="s">
        <v>248</v>
      </c>
    </row>
    <row r="5" spans="2:22" x14ac:dyDescent="0.3">
      <c r="C5" t="s">
        <v>250</v>
      </c>
    </row>
    <row r="7" spans="2:22" x14ac:dyDescent="0.3">
      <c r="C7" t="s">
        <v>255</v>
      </c>
      <c r="V7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"/>
  <sheetViews>
    <sheetView workbookViewId="0">
      <selection activeCell="S27" sqref="S27"/>
    </sheetView>
  </sheetViews>
  <sheetFormatPr defaultColWidth="3.125" defaultRowHeight="16.5" x14ac:dyDescent="0.3"/>
  <sheetData>
    <row r="2" spans="2:23" x14ac:dyDescent="0.3">
      <c r="B2" t="s">
        <v>256</v>
      </c>
      <c r="F2" t="s">
        <v>257</v>
      </c>
    </row>
    <row r="4" spans="2:23" x14ac:dyDescent="0.3">
      <c r="C4" t="s">
        <v>258</v>
      </c>
    </row>
    <row r="6" spans="2:23" x14ac:dyDescent="0.3">
      <c r="C6" t="s">
        <v>255</v>
      </c>
      <c r="W6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"/>
  <sheetViews>
    <sheetView workbookViewId="0">
      <selection activeCell="M30" sqref="M30"/>
    </sheetView>
  </sheetViews>
  <sheetFormatPr defaultColWidth="3.125" defaultRowHeight="16.5" x14ac:dyDescent="0.3"/>
  <sheetData>
    <row r="2" spans="2:22" x14ac:dyDescent="0.3">
      <c r="B2" t="s">
        <v>252</v>
      </c>
      <c r="F2" t="s">
        <v>251</v>
      </c>
    </row>
    <row r="3" spans="2:22" x14ac:dyDescent="0.3">
      <c r="C3" t="s">
        <v>253</v>
      </c>
    </row>
    <row r="5" spans="2:22" x14ac:dyDescent="0.3">
      <c r="C5" t="s">
        <v>262</v>
      </c>
    </row>
    <row r="8" spans="2:22" x14ac:dyDescent="0.3">
      <c r="C8" t="s">
        <v>255</v>
      </c>
      <c r="V8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"/>
  <sheetViews>
    <sheetView workbookViewId="0">
      <selection activeCell="T26" sqref="T26"/>
    </sheetView>
  </sheetViews>
  <sheetFormatPr defaultColWidth="3.125" defaultRowHeight="16.5" x14ac:dyDescent="0.3"/>
  <sheetData>
    <row r="2" spans="2:23" x14ac:dyDescent="0.3">
      <c r="B2" t="s">
        <v>259</v>
      </c>
      <c r="E2" t="s">
        <v>251</v>
      </c>
    </row>
    <row r="3" spans="2:23" x14ac:dyDescent="0.3">
      <c r="C3" t="s">
        <v>261</v>
      </c>
    </row>
    <row r="4" spans="2:23" x14ac:dyDescent="0.3">
      <c r="C4" t="s">
        <v>263</v>
      </c>
    </row>
    <row r="5" spans="2:23" x14ac:dyDescent="0.3">
      <c r="C5" t="s">
        <v>265</v>
      </c>
    </row>
    <row r="6" spans="2:23" x14ac:dyDescent="0.3">
      <c r="C6" t="s">
        <v>266</v>
      </c>
    </row>
    <row r="9" spans="2:23" x14ac:dyDescent="0.3">
      <c r="C9" t="s">
        <v>260</v>
      </c>
      <c r="W9" t="s">
        <v>264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캐릭터</vt:lpstr>
      <vt:lpstr>스킬</vt:lpstr>
      <vt:lpstr>재화</vt:lpstr>
      <vt:lpstr>던전</vt:lpstr>
      <vt:lpstr>기본던전</vt:lpstr>
      <vt:lpstr>보스던전</vt:lpstr>
      <vt:lpstr>버티기던전</vt:lpstr>
      <vt:lpstr>요정찾기맵</vt:lpstr>
      <vt:lpstr>승급맵</vt:lpstr>
      <vt:lpstr>몬스터</vt:lpstr>
      <vt:lpstr>요정</vt:lpstr>
      <vt:lpstr>코스튬</vt:lpstr>
      <vt:lpstr>장비</vt:lpstr>
      <vt:lpstr>스크롤</vt:lpstr>
      <vt:lpstr>광고</vt:lpstr>
      <vt:lpstr>상점</vt:lpstr>
      <vt:lpstr>퀘스트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OhJinHyeuck</dc:creator>
  <cp:lastModifiedBy>OhJinHyeuck</cp:lastModifiedBy>
  <dcterms:created xsi:type="dcterms:W3CDTF">2021-06-10T14:31:41Z</dcterms:created>
  <dcterms:modified xsi:type="dcterms:W3CDTF">2021-06-17T16:19:07Z</dcterms:modified>
</cp:coreProperties>
</file>