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BH-07" sheetId="1" state="visible" r:id="rId1"/>
    <sheet name="CBH-08" sheetId="2" state="visible" r:id="rId2"/>
    <sheet name="CBH-09" sheetId="3" state="visible" r:id="rId3"/>
    <sheet name="CBH-10" sheetId="4" state="visible" r:id="rId4"/>
    <sheet name="CBH-11" sheetId="5" state="visible" r:id="rId5"/>
    <sheet name="SBH-05" sheetId="6" state="visible" r:id="rId6"/>
    <sheet name="SBH-06" sheetId="7" state="visible" r:id="rId7"/>
    <sheet name="SBH-07" sheetId="8" state="visible" r:id="rId8"/>
    <sheet name="SBH-08" sheetId="9" state="visible" r:id="rId9"/>
    <sheet name="CBH-12" sheetId="10" state="visible" r:id="rId10"/>
    <sheet name="CBH-13" sheetId="11" state="visible" r:id="rId11"/>
    <sheet name="CBH-14" sheetId="12" state="visible" r:id="rId12"/>
    <sheet name="CBH-15" sheetId="13" state="visible" r:id="rId13"/>
    <sheet name="CBH-16" sheetId="14" state="visible" r:id="rId14"/>
    <sheet name="CBH-17" sheetId="15" state="visible" r:id="rId15"/>
    <sheet name="SBH-09" sheetId="16" state="visible" r:id="rId16"/>
    <sheet name="SBH-10" sheetId="17" state="visible" r:id="rId17"/>
    <sheet name="SBH-11" sheetId="18" state="visible" r:id="rId18"/>
    <sheet name="SBH-12" sheetId="19" state="visible" r:id="rId19"/>
    <sheet name="CBH-1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name val="Calibri"/>
      <color theme="1"/>
      <sz val="11"/>
      <scheme val="minor"/>
    </font>
    <font>
      <name val="Calibri"/>
      <b val="1"/>
      <color theme="1"/>
      <sz val="10"/>
    </font>
    <font/>
    <font>
      <name val="Calibri"/>
      <color theme="1"/>
      <sz val="11"/>
    </font>
    <font>
      <name val="Calibri"/>
      <color theme="1"/>
      <sz val="10"/>
    </font>
    <font>
      <name val="Calibri"/>
      <b val="1"/>
      <color theme="1"/>
      <sz val="11"/>
    </font>
    <font>
      <name val="Calibri"/>
      <color theme="1"/>
      <sz val="9"/>
    </font>
    <font>
      <name val="Calibri"/>
      <color theme="1"/>
      <sz val="8"/>
    </font>
    <font>
      <b val="1"/>
    </font>
  </fonts>
  <fills count="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00D9EAF7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right" vertical="center"/>
    </xf>
    <xf numFmtId="0" fontId="2" fillId="0" borderId="5" pivotButton="0" quotePrefix="0" xfId="0"/>
    <xf numFmtId="0" fontId="4" fillId="0" borderId="4" applyAlignment="1" pivotButton="0" quotePrefix="0" xfId="0">
      <alignment horizontal="left" vertical="center" wrapText="1"/>
    </xf>
    <xf numFmtId="0" fontId="2" fillId="0" borderId="6" pivotButton="0" quotePrefix="0" xfId="0"/>
    <xf numFmtId="0" fontId="1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1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left" vertical="center"/>
    </xf>
    <xf numFmtId="14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textRotation="90"/>
    </xf>
    <xf numFmtId="0" fontId="1" fillId="0" borderId="1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textRotation="90" wrapText="1"/>
    </xf>
    <xf numFmtId="0" fontId="2" fillId="0" borderId="11" pivotButton="0" quotePrefix="0" xfId="0"/>
    <xf numFmtId="0" fontId="1" fillId="0" borderId="12" applyAlignment="1" pivotButton="0" quotePrefix="0" xfId="0">
      <alignment horizontal="center" vertical="center" textRotation="90" wrapText="1"/>
    </xf>
    <xf numFmtId="0" fontId="1" fillId="0" borderId="0" applyAlignment="1" pivotButton="0" quotePrefix="0" xfId="0">
      <alignment horizontal="center" vertical="center" textRotation="90" wrapText="1"/>
    </xf>
    <xf numFmtId="0" fontId="5" fillId="0" borderId="0" applyAlignment="1" pivotButton="0" quotePrefix="0" xfId="0">
      <alignment horizontal="center" vertical="center" textRotation="90" wrapText="1"/>
    </xf>
    <xf numFmtId="2" fontId="6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164" fontId="6" fillId="0" borderId="12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2" fontId="6" fillId="2" borderId="12" applyAlignment="1" pivotButton="0" quotePrefix="0" xfId="0">
      <alignment horizontal="center" vertical="center"/>
    </xf>
    <xf numFmtId="2" fontId="6" fillId="0" borderId="12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/>
    </xf>
    <xf numFmtId="2" fontId="7" fillId="0" borderId="0" pivotButton="0" quotePrefix="0" xfId="0"/>
    <xf numFmtId="1" fontId="6" fillId="0" borderId="12" applyAlignment="1" pivotButton="0" quotePrefix="0" xfId="0">
      <alignment vertical="center"/>
    </xf>
    <xf numFmtId="164" fontId="3" fillId="0" borderId="0" pivotButton="0" quotePrefix="0" xfId="0"/>
    <xf numFmtId="164" fontId="6" fillId="0" borderId="12" applyAlignment="1" pivotButton="0" quotePrefix="0" xfId="0">
      <alignment vertical="center"/>
    </xf>
    <xf numFmtId="2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2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/>
    </xf>
    <xf numFmtId="1" fontId="6" fillId="0" borderId="12" applyAlignment="1" pivotButton="0" quotePrefix="0" xfId="0">
      <alignment vertical="center"/>
    </xf>
    <xf numFmtId="0" fontId="6" fillId="3" borderId="12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2" fontId="6" fillId="4" borderId="12" applyAlignment="1" pivotButton="0" quotePrefix="0" xfId="0">
      <alignment horizontal="center" vertical="center"/>
    </xf>
    <xf numFmtId="2" fontId="6" fillId="4" borderId="1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2" applyAlignment="1" pivotButton="0" quotePrefix="0" xfId="0">
      <alignment horizontal="right" vertical="center"/>
    </xf>
    <xf numFmtId="0" fontId="0" fillId="0" borderId="5" pivotButton="0" quotePrefix="0" xfId="0"/>
    <xf numFmtId="0" fontId="4" fillId="0" borderId="12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12" applyAlignment="1" pivotButton="0" quotePrefix="0" xfId="0">
      <alignment horizontal="right" vertical="center" wrapText="1"/>
    </xf>
    <xf numFmtId="0" fontId="4" fillId="0" borderId="1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2" fontId="4" fillId="0" borderId="12" applyAlignment="1" pivotButton="0" quotePrefix="0" xfId="0">
      <alignment horizontal="left" vertical="center"/>
    </xf>
    <xf numFmtId="14" fontId="4" fillId="0" borderId="12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 textRotation="90"/>
    </xf>
    <xf numFmtId="0" fontId="0" fillId="0" borderId="11" pivotButton="0" quotePrefix="0" xfId="0"/>
    <xf numFmtId="0" fontId="8" fillId="5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  <xf numFmtId="0" fontId="3" fillId="0" borderId="12" applyAlignment="1" pivotButton="0" quotePrefix="0" xfId="0">
      <alignment horizontal="left" vertical="center" wrapText="1"/>
    </xf>
    <xf numFmtId="0" fontId="5" fillId="0" borderId="1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CBH-07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287.291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46220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46221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763445.855 N 2635900.095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5</v>
      </c>
      <c r="G10" s="33">
        <f>SUM(E10,F10)</f>
        <v/>
      </c>
      <c r="H10" s="34" t="n"/>
      <c r="I10" s="32" t="n">
        <v>0.75</v>
      </c>
      <c r="J10" s="32" t="n">
        <v>42.25</v>
      </c>
      <c r="K10" s="32" t="n">
        <v>23.53</v>
      </c>
      <c r="L10" s="32" t="n">
        <v>33.47</v>
      </c>
      <c r="M10" s="32" t="n"/>
      <c r="N10" s="32" t="n"/>
      <c r="O10" s="32" t="n"/>
      <c r="P10" s="36" t="n"/>
      <c r="Q10" s="35" t="n"/>
      <c r="R10" s="36" t="n">
        <v>29.41</v>
      </c>
      <c r="S10" s="36" t="n"/>
      <c r="T10" s="32" t="n"/>
      <c r="U10" s="32" t="n"/>
      <c r="V10" s="36" t="n">
        <v>2.64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13.26514113350909</v>
      </c>
      <c r="BA10" s="75" t="n">
        <v>13.26514113350909</v>
      </c>
      <c r="BB10" s="75" t="n">
        <v>0</v>
      </c>
      <c r="BC10" s="75" t="n">
        <v>0</v>
      </c>
      <c r="BD10" s="75" t="n">
        <v>0.5871929824561404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1.013950877192983</v>
      </c>
      <c r="BI10" s="75" t="n">
        <v>0.7690366283226493</v>
      </c>
      <c r="BJ10" s="75" t="n">
        <v>1.567408630246996</v>
      </c>
      <c r="BK10" s="75" t="n">
        <v>0.1402360004160838</v>
      </c>
      <c r="BL10" s="76" t="n">
        <v>20.56587535476335</v>
      </c>
      <c r="BM10" s="75" t="n">
        <v>0.7556059715485853</v>
      </c>
      <c r="BN10" s="76" t="n">
        <v>8.168700998633241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2" t="n">
        <v>0.22</v>
      </c>
      <c r="J11" s="32" t="n">
        <v>31.89</v>
      </c>
      <c r="K11" s="32" t="n">
        <v>25.69</v>
      </c>
      <c r="L11" s="32" t="n">
        <v>42.2</v>
      </c>
      <c r="M11" s="32" t="n">
        <v>40.31</v>
      </c>
      <c r="N11" s="32" t="n">
        <v>19.6</v>
      </c>
      <c r="O11" s="32">
        <f>M11-N11</f>
        <v/>
      </c>
      <c r="P11" s="32" t="n">
        <v>11.02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33.33</v>
      </c>
      <c r="S11" s="36" t="n">
        <v>8.390000000000001</v>
      </c>
      <c r="T11" s="36" t="n">
        <v>1.73</v>
      </c>
      <c r="U11" s="36">
        <f>(T11/(1+(S11/100)))</f>
        <v/>
      </c>
      <c r="V11" s="36" t="n">
        <v>2.67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4</v>
      </c>
      <c r="F12" s="34" t="n">
        <v>6</v>
      </c>
      <c r="G12" s="33">
        <f>SUM(E12,F12)</f>
        <v/>
      </c>
      <c r="H12" s="5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13.04991497938887</v>
      </c>
      <c r="BA12" s="75" t="n">
        <v>13.04991497938887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0.8525279223345069</v>
      </c>
      <c r="BJ12" s="75" t="n">
        <v>1.650040445788104</v>
      </c>
      <c r="BK12" s="75" t="n">
        <v>0</v>
      </c>
      <c r="BL12" s="76" t="n">
        <v>33.47054240018345</v>
      </c>
      <c r="BM12" s="75" t="n">
        <v>0.8532765268561203</v>
      </c>
      <c r="BN12" s="76" t="n">
        <v>21.05682270773519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4</v>
      </c>
      <c r="E13" s="33" t="n">
        <v>6</v>
      </c>
      <c r="F13" s="34" t="n">
        <v>8</v>
      </c>
      <c r="G13" s="33">
        <f>SUM(E13,F13)</f>
        <v/>
      </c>
      <c r="H13" s="33" t="n"/>
      <c r="I13" s="32" t="n">
        <v>0.24</v>
      </c>
      <c r="J13" s="32" t="n">
        <v>37.7</v>
      </c>
      <c r="K13" s="32" t="n">
        <v>26.89</v>
      </c>
      <c r="L13" s="32" t="n">
        <v>35.17</v>
      </c>
      <c r="M13" s="32" t="n">
        <v>39.18</v>
      </c>
      <c r="N13" s="32" t="n">
        <v>18.3</v>
      </c>
      <c r="O13" s="32">
        <f>M13-N13</f>
        <v/>
      </c>
      <c r="P13" s="32" t="n">
        <v>12.13</v>
      </c>
      <c r="Q13" s="35">
        <f>IF((K13+L13)&gt;=50,
    IF(M13&lt;35,
        IF(O13="NP","ML",IF(O13&gt;=0.73*(M13-20),"CL","ML")),
        IF(M13&lt;=50,
            IF(O13="NP","MI",IF(O13&gt;=0.73*(M13-20),"CI","MI")),
            IF(O13="NP","MH",IF(O13&gt;=0.73*(M13-20),"CH","MH"))
        )
    ),
    IF(I13&gt;J13,
        IF((K13+L13)&lt;=5,"GP",
            IF((K13+L13)&lt;12,
                IF(O13="NP","GP-GM",IF(O13&gt;=0.73*(M13-20),"GP-GC","GP-GM")),
                IF(O13="NP","GM",IF(O13&gt;=0.73*(M13-20),"GC","GM"))
            )
        ),
        IF((K13+L13)&lt;=5,"SP",
            IF((K13+L13)&lt;12,
                IF(O13="NP","SP-SM",IF(O13&gt;=0.73*(M13-20),"SP-SC","SP-SM")),
                IF(O13="NP","SM",IF(O13&gt;=0.73*(M13-20),"SC","SM"))
            )
        )
    )
)</f>
        <v/>
      </c>
      <c r="R13" s="36" t="n">
        <v>31.58</v>
      </c>
      <c r="S13" s="36" t="n"/>
      <c r="T13" s="36" t="n"/>
      <c r="U13" s="36" t="n"/>
      <c r="V13" s="36" t="n">
        <v>2.68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15.91923987188485</v>
      </c>
      <c r="BA13" s="75" t="n">
        <v>15.91923987188485</v>
      </c>
      <c r="BB13" s="75" t="n">
        <v>20.88</v>
      </c>
      <c r="BC13" s="75" t="n">
        <v>-0.8764367816091955</v>
      </c>
      <c r="BD13" s="75" t="n">
        <v>0.5667096358362874</v>
      </c>
      <c r="BE13" s="75" t="inlineStr">
        <is>
          <t>Clayey Soil</t>
        </is>
      </c>
      <c r="BF13" s="75" t="n">
        <v>5.3768</v>
      </c>
      <c r="BG13" s="75" t="n">
        <v>1.219109195402299</v>
      </c>
      <c r="BH13" s="75" t="n">
        <v>1.010673541733806</v>
      </c>
      <c r="BI13" s="75" t="n">
        <v>0.9649047105426107</v>
      </c>
      <c r="BJ13" s="75" t="n">
        <v>2.004374759086168</v>
      </c>
      <c r="BK13" s="75" t="n">
        <v>0.1564800310879922</v>
      </c>
      <c r="BL13" s="76" t="n">
        <v>20.52318808205481</v>
      </c>
      <c r="BM13" s="75" t="n">
        <v>0.9719452657929438</v>
      </c>
      <c r="BN13" s="76" t="n">
        <v>8.244482595596441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2" t="n">
        <v>0.63</v>
      </c>
      <c r="J14" s="32" t="n">
        <v>30.25</v>
      </c>
      <c r="K14" s="32" t="n">
        <v>26.78</v>
      </c>
      <c r="L14" s="32" t="n">
        <v>42.34</v>
      </c>
      <c r="M14" s="32" t="n">
        <v>41.3</v>
      </c>
      <c r="N14" s="32" t="n">
        <v>20.01</v>
      </c>
      <c r="O14" s="32">
        <f>M14-N14</f>
        <v/>
      </c>
      <c r="P14" s="32" t="n">
        <v>10.87</v>
      </c>
      <c r="Q14" s="35">
        <f>IF((K14+L14)&gt;=50,
IF(M14&lt;35,
IF(O14="NP","ML",IF(O14&gt;=0.73*(M14-20),"CL","ML")),
IF(M14&lt;=50,
IF(O14="NP","MI",IF(O14&gt;=0.73*(M14-20),"CI","MI")),
IF(O14="NP","MH",IF(O14&gt;=0.73*(M14-20),"CH","MH"))
)
),
IF(I14&gt;J14,
IF((K14+L14)&lt;=5,"GP",
IF((K14+L14)&lt;12,
IF(O14="NP","GP-GM",IF(O14&gt;=0.73*(M14-20),"GP-GC","GP-GM")),
IF(O14="NP","GM",IF(O14&gt;=0.73*(M14-20),"GC","GM"))
)
),
IF((K14+L14)&lt;=5,"SP",
IF((K14+L14)&lt;12,
IF(O14="NP","SP-SM",IF(O14&gt;=0.73*(M14-20),"SP-SC","SP-SM")),
IF(O14="NP","SM",IF(O14&gt;=0.73*(M14-20),"SC","SM"))
)
)
)
)</f>
        <v/>
      </c>
      <c r="R14" s="36" t="n">
        <v>20</v>
      </c>
      <c r="S14" s="36" t="n">
        <v>10.73</v>
      </c>
      <c r="T14" s="36" t="n">
        <v>1.78</v>
      </c>
      <c r="U14" s="36">
        <f>(T14/(1+(S14/100)))</f>
        <v/>
      </c>
      <c r="V14" s="36" t="n">
        <v>2.7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5</v>
      </c>
      <c r="E15" s="33" t="n">
        <v>7</v>
      </c>
      <c r="F15" s="34" t="n">
        <v>9</v>
      </c>
      <c r="G15" s="33">
        <f>SUM(E15,F15)</f>
        <v/>
      </c>
      <c r="H15" s="33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16.41327219327721</v>
      </c>
      <c r="BA15" s="75" t="n">
        <v>16.41327219327721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1.119100332134425</v>
      </c>
      <c r="BJ15" s="75" t="n">
        <v>2.279754933990505</v>
      </c>
      <c r="BK15" s="75" t="n">
        <v>0</v>
      </c>
      <c r="BL15" s="76" t="n">
        <v>34.09063186799551</v>
      </c>
      <c r="BM15" s="75" t="n">
        <v>1.118689259026844</v>
      </c>
      <c r="BN15" s="76" t="n">
        <v>20.15795133905012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7</v>
      </c>
      <c r="E16" s="33" t="n">
        <v>9</v>
      </c>
      <c r="F16" s="34" t="n">
        <v>11</v>
      </c>
      <c r="G16" s="33">
        <f>SUM(E16,F16)</f>
        <v/>
      </c>
      <c r="H16" s="52" t="n"/>
      <c r="I16" s="32" t="n">
        <v>0</v>
      </c>
      <c r="J16" s="32" t="n">
        <v>39.72</v>
      </c>
      <c r="K16" s="32" t="n">
        <v>24.72</v>
      </c>
      <c r="L16" s="32" t="n">
        <v>35.56</v>
      </c>
      <c r="M16" s="32" t="n">
        <v>34.7</v>
      </c>
      <c r="N16" s="32" t="n">
        <v>16.9</v>
      </c>
      <c r="O16" s="32">
        <f>M16-N16</f>
        <v/>
      </c>
      <c r="P16" s="32" t="n">
        <v>11.08</v>
      </c>
      <c r="Q16" s="35">
        <f>IF((K16+L16)&gt;=50,
    IF(M16&lt;35,
        IF(O16="NP","ML",IF(O16&gt;=0.73*(M16-20),"CL","ML")),
        IF(M16&lt;=50,
            IF(O16="NP","MI",IF(O16&gt;=0.73*(M16-20),"CI","MI")),
            IF(O16="NP","MH",IF(O16&gt;=0.73*(M16-20),"CH","MH"))
        )
    ),
    IF(I16&gt;J16,
        IF((K16+L16)&lt;=5,"GP",
            IF((K16+L16)&lt;12,
                IF(O16="NP","GP-GM",IF(O16&gt;=0.73*(M16-20),"GP-GC","GP-GM")),
                IF(O16="NP","GM",IF(O16&gt;=0.73*(M16-20),"GC","GM"))
            )
        ),
        IF((K16+L16)&lt;=5,"SP",
            IF((K16+L16)&lt;12,
                IF(O16="NP","SP-SM",IF(O16&gt;=0.73*(M16-20),"SP-SC","SP-SM")),
                IF(O16="NP","SM",IF(O16&gt;=0.73*(M16-20),"SC","SM"))
            )
        )
    )
)</f>
        <v/>
      </c>
      <c r="R16" s="36" t="n">
        <v>17.65</v>
      </c>
      <c r="S16" s="36" t="n"/>
      <c r="T16" s="36" t="n"/>
      <c r="U16" s="36" t="n"/>
      <c r="V16" s="36" t="n">
        <v>2.69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18.84980137777262</v>
      </c>
      <c r="BA16" s="75" t="n">
        <v>18.84980137777262</v>
      </c>
      <c r="BB16" s="75" t="n">
        <v>17.8</v>
      </c>
      <c r="BC16" s="75" t="n">
        <v>-0.9494382022471907</v>
      </c>
      <c r="BD16" s="75" t="n">
        <v>0.5899137358991374</v>
      </c>
      <c r="BE16" s="75" t="inlineStr">
        <is>
          <t>Clayey Soil</t>
        </is>
      </c>
      <c r="BF16" s="75" t="n">
        <v>5.94</v>
      </c>
      <c r="BG16" s="75" t="n">
        <v>1.237359550561798</v>
      </c>
      <c r="BH16" s="75" t="n">
        <v>1.014386197743862</v>
      </c>
      <c r="BI16" s="75" t="n">
        <v>1.322820199915589</v>
      </c>
      <c r="BJ16" s="75" t="n">
        <v>2.737058543274496</v>
      </c>
      <c r="BK16" s="75" t="n">
        <v>0.1515017490514639</v>
      </c>
      <c r="BL16" s="76" t="n">
        <v>20.60086732198483</v>
      </c>
      <c r="BM16" s="75" t="n">
        <v>1.316641835408497</v>
      </c>
      <c r="BN16" s="76" t="n">
        <v>8.221603988377675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2" t="n">
        <v>0.6899999999999999</v>
      </c>
      <c r="J17" s="32" t="n">
        <v>17</v>
      </c>
      <c r="K17" s="32" t="n">
        <v>35.98</v>
      </c>
      <c r="L17" s="32" t="n">
        <v>46.33</v>
      </c>
      <c r="M17" s="32" t="n">
        <v>42.7</v>
      </c>
      <c r="N17" s="32" t="n">
        <v>20.9</v>
      </c>
      <c r="O17" s="32">
        <f>M17-N17</f>
        <v/>
      </c>
      <c r="P17" s="32" t="n">
        <v>11.66</v>
      </c>
      <c r="Q17" s="35">
        <f>IF((K17+L17)&gt;=50,
IF(M17&lt;35,
IF(O17="NP","ML",IF(O17&gt;=0.73*(M17-20),"CL","ML")),
IF(M17&lt;=50,
IF(O17="NP","MI",IF(O17&gt;=0.73*(M17-20),"CI","MI")),
IF(O17="NP","MH",IF(O17&gt;=0.73*(M17-20),"CH","MH"))
)
),
IF(I17&gt;J17,
IF((K17+L17)&lt;=5,"GP",
IF((K17+L17)&lt;12,
IF(O17="NP","GP-GM",IF(O17&gt;=0.73*(M17-20),"GP-GC","GP-GM")),
IF(O17="NP","GM",IF(O17&gt;=0.73*(M17-20),"GC","GM"))
)
),
IF((K17+L17)&lt;=5,"SP",
IF((K17+L17)&lt;12,
IF(O17="NP","SP-SM",IF(O17&gt;=0.73*(M17-20),"SP-SC","SP-SM")),
IF(O17="NP","SM",IF(O17&gt;=0.73*(M17-20),"SC","SM"))
)
)
)
)</f>
        <v/>
      </c>
      <c r="R17" s="36" t="n">
        <v>25</v>
      </c>
      <c r="S17" s="36" t="n">
        <v>11.25</v>
      </c>
      <c r="T17" s="36" t="n">
        <v>1.84</v>
      </c>
      <c r="U17" s="36">
        <f>(T17/(1+(S17/100)))</f>
        <v/>
      </c>
      <c r="V17" s="36" t="n">
        <v>2.67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42">
        <f>T17/(1+(S17/100))</f>
        <v/>
      </c>
      <c r="AI17" s="42">
        <f>(((V17*1)/AH17)-1)</f>
        <v/>
      </c>
      <c r="AJ17" s="42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8</v>
      </c>
      <c r="E18" s="33" t="n">
        <v>10</v>
      </c>
      <c r="F18" s="34" t="n">
        <v>13</v>
      </c>
      <c r="G18" s="33">
        <f>SUM(E18,F18)</f>
        <v/>
      </c>
      <c r="H18" s="33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20.1441314124857</v>
      </c>
      <c r="BA18" s="75" t="n">
        <v>20.1441314124857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1.314138580745331</v>
      </c>
      <c r="BJ18" s="75" t="n">
        <v>2.503344190212494</v>
      </c>
      <c r="BK18" s="75" t="n">
        <v>0</v>
      </c>
      <c r="BL18" s="76" t="n">
        <v>34.29776533338173</v>
      </c>
      <c r="BM18" s="75" t="n">
        <v>1.302123734361225</v>
      </c>
      <c r="BN18" s="76" t="n">
        <v>17.00883200300439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10</v>
      </c>
      <c r="E19" s="33" t="n">
        <v>12</v>
      </c>
      <c r="F19" s="34" t="n">
        <v>14</v>
      </c>
      <c r="G19" s="33">
        <f>SUM(E19,F19)</f>
        <v/>
      </c>
      <c r="H19" s="5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21.32722418811952</v>
      </c>
      <c r="BA19" s="75" t="n">
        <v>21.32722418811952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1.426900887105771</v>
      </c>
      <c r="BJ19" s="75" t="n">
        <v>2.819774193572353</v>
      </c>
      <c r="BK19" s="75" t="n">
        <v>0</v>
      </c>
      <c r="BL19" s="76" t="n">
        <v>34.52730528372693</v>
      </c>
      <c r="BM19" s="75" t="n">
        <v>1.428241876552437</v>
      </c>
      <c r="BN19" s="76" t="n">
        <v>18.29018634277327</v>
      </c>
    </row>
    <row r="20" ht="18" customHeight="1" s="57">
      <c r="A20" s="36" t="n">
        <v>10.5</v>
      </c>
      <c r="B20" s="34" t="inlineStr">
        <is>
          <t>UDS @ 10.5</t>
        </is>
      </c>
      <c r="C20" s="33" t="n"/>
      <c r="D20" s="33" t="n"/>
      <c r="E20" s="33" t="n"/>
      <c r="F20" s="34" t="n"/>
      <c r="G20" s="33" t="n"/>
      <c r="H20" s="33" t="n"/>
      <c r="I20" s="32" t="n">
        <v>0.04</v>
      </c>
      <c r="J20" s="32" t="n">
        <v>30.45</v>
      </c>
      <c r="K20" s="32" t="n">
        <v>28.39</v>
      </c>
      <c r="L20" s="32" t="n">
        <v>41.12</v>
      </c>
      <c r="M20" s="32" t="n">
        <v>41.7</v>
      </c>
      <c r="N20" s="32" t="n">
        <v>20.2</v>
      </c>
      <c r="O20" s="32">
        <f>M20-N20</f>
        <v/>
      </c>
      <c r="P20" s="32" t="n">
        <v>15.56</v>
      </c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30</v>
      </c>
      <c r="S20" s="36" t="n">
        <v>14.12</v>
      </c>
      <c r="T20" s="36" t="n">
        <v>1.93</v>
      </c>
      <c r="U20" s="36">
        <f>(T20/(1+(S20/100)))</f>
        <v/>
      </c>
      <c r="V20" s="36" t="n">
        <v>2.66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42">
        <f>T20/(1+(S20/100))</f>
        <v/>
      </c>
      <c r="AI20" s="42">
        <f>(((V20*1)/AH20)-1)</f>
        <v/>
      </c>
      <c r="AJ20" s="42">
        <f>((S20*V20)/AI20)</f>
        <v/>
      </c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6" t="n"/>
      <c r="BM20" s="75" t="n"/>
      <c r="BN20" s="76" t="n"/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13</v>
      </c>
      <c r="E21" s="33" t="n">
        <v>16</v>
      </c>
      <c r="F21" s="34" t="n">
        <v>19</v>
      </c>
      <c r="G21" s="33">
        <f>SUM(E21,F21)</f>
        <v/>
      </c>
      <c r="H21" s="33" t="n"/>
      <c r="I21" s="32" t="n"/>
      <c r="J21" s="32" t="n"/>
      <c r="K21" s="32" t="n"/>
      <c r="L21" s="32" t="n"/>
      <c r="M21" s="32" t="n"/>
      <c r="N21" s="32" t="n"/>
      <c r="O21" s="32" t="n"/>
      <c r="P21" s="5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26.93413351872357</v>
      </c>
      <c r="BA21" s="75" t="n">
        <v>26.93413351872357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1.789710282381793</v>
      </c>
      <c r="BJ21" s="75" t="n">
        <v>3.61455285634475</v>
      </c>
      <c r="BK21" s="75" t="n">
        <v>0</v>
      </c>
      <c r="BL21" s="76" t="n">
        <v>35.00231643059522</v>
      </c>
      <c r="BM21" s="75" t="n">
        <v>1.773846545408756</v>
      </c>
      <c r="BN21" s="76" t="n">
        <v>19.30346031121814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15</v>
      </c>
      <c r="E22" s="33" t="n">
        <v>17</v>
      </c>
      <c r="F22" s="34" t="n">
        <v>21</v>
      </c>
      <c r="G22" s="33">
        <f>SUM(E22,F22)</f>
        <v/>
      </c>
      <c r="H22" s="33" t="n"/>
      <c r="I22" s="36" t="n"/>
      <c r="J22" s="36" t="n"/>
      <c r="K22" s="32" t="n"/>
      <c r="L22" s="32" t="n"/>
      <c r="M22" s="32" t="n"/>
      <c r="N22" s="32" t="n"/>
      <c r="O22" s="32" t="n"/>
      <c r="P22" s="36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27.553459510884</v>
      </c>
      <c r="BA22" s="75" t="n">
        <v>27.553459510884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1.759461159822957</v>
      </c>
      <c r="BJ22" s="75" t="n">
        <v>3.608307609696992</v>
      </c>
      <c r="BK22" s="75" t="n">
        <v>0</v>
      </c>
      <c r="BL22" s="76" t="n">
        <v>34.89346033857766</v>
      </c>
      <c r="BM22" s="75" t="n">
        <v>1.760480893656155</v>
      </c>
      <c r="BN22" s="76" t="n">
        <v>22.60536978776416</v>
      </c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inlineStr">
        <is>
          <t>50/14 cm</t>
        </is>
      </c>
      <c r="E23" s="33" t="inlineStr">
        <is>
          <t>-</t>
        </is>
      </c>
      <c r="F23" s="34" t="inlineStr">
        <is>
          <t>-</t>
        </is>
      </c>
      <c r="G23" s="33" t="inlineStr">
        <is>
          <t>&gt;100</t>
        </is>
      </c>
      <c r="H23" s="52" t="n"/>
      <c r="I23" s="36" t="n">
        <v>0.11</v>
      </c>
      <c r="J23" s="36" t="n">
        <v>83.90000000000001</v>
      </c>
      <c r="K23" s="32">
        <f>100-(I23+J23)</f>
        <v/>
      </c>
      <c r="L23" s="32" t="n"/>
      <c r="M23" s="32" t="n"/>
      <c r="N23" s="32" t="n"/>
      <c r="O23" s="32" t="n"/>
      <c r="P23" s="36" t="n"/>
      <c r="Q23" s="35" t="n"/>
      <c r="R23" s="36" t="n"/>
      <c r="S23" s="36" t="n"/>
      <c r="T23" s="36" t="n"/>
      <c r="U23" s="36" t="n"/>
      <c r="V23" s="36" t="n">
        <v>2.69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inlineStr">
        <is>
          <t>50/10 cm</t>
        </is>
      </c>
      <c r="E24" s="33" t="inlineStr">
        <is>
          <t>-</t>
        </is>
      </c>
      <c r="F24" s="34" t="inlineStr">
        <is>
          <t>-</t>
        </is>
      </c>
      <c r="G24" s="33" t="inlineStr">
        <is>
          <t>&gt;100</t>
        </is>
      </c>
      <c r="H24" s="52" t="n"/>
      <c r="I24" s="36" t="n"/>
      <c r="J24" s="36" t="n"/>
      <c r="K24" s="32" t="n"/>
      <c r="L24" s="32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inlineStr">
        <is>
          <t>50/12 cm</t>
        </is>
      </c>
      <c r="E25" s="33" t="inlineStr">
        <is>
          <t>-</t>
        </is>
      </c>
      <c r="F25" s="34" t="inlineStr">
        <is>
          <t>-</t>
        </is>
      </c>
      <c r="G25" s="33" t="inlineStr">
        <is>
          <t>&gt;100</t>
        </is>
      </c>
      <c r="H25" s="33" t="n"/>
      <c r="I25" s="36" t="n">
        <v>0.06</v>
      </c>
      <c r="J25" s="36" t="n">
        <v>78.73</v>
      </c>
      <c r="K25" s="32">
        <f>100-(I25+J25)</f>
        <v/>
      </c>
      <c r="L25" s="41" t="n"/>
      <c r="M25" s="32" t="n"/>
      <c r="N25" s="32" t="n"/>
      <c r="O25" s="32" t="n"/>
      <c r="P25" s="41" t="n"/>
      <c r="Q25" s="35" t="n"/>
      <c r="R25" s="36" t="n">
        <v>37.5</v>
      </c>
      <c r="S25" s="36" t="n"/>
      <c r="T25" s="36" t="n"/>
      <c r="U25" s="36" t="n"/>
      <c r="V25" s="36" t="n">
        <v>2.68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CBH-08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288.292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46219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46220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764259.609 N 2636110.093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5</v>
      </c>
      <c r="G10" s="33">
        <f>SUM(E10,F10)</f>
        <v/>
      </c>
      <c r="H10" s="34" t="n"/>
      <c r="I10" s="32" t="n">
        <v>0.01</v>
      </c>
      <c r="J10" s="32" t="n">
        <v>39.29</v>
      </c>
      <c r="K10" s="32" t="n">
        <v>27.87</v>
      </c>
      <c r="L10" s="32" t="n">
        <v>32.83</v>
      </c>
      <c r="M10" s="32" t="n"/>
      <c r="N10" s="32" t="n"/>
      <c r="O10" s="32" t="n"/>
      <c r="P10" s="36" t="n"/>
      <c r="Q10" s="35" t="n"/>
      <c r="R10" s="36" t="n">
        <v>12.5</v>
      </c>
      <c r="S10" s="36" t="n"/>
      <c r="T10" s="32" t="n"/>
      <c r="U10" s="32" t="n"/>
      <c r="V10" s="36" t="n">
        <v>2.66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13.26514113350909</v>
      </c>
      <c r="BA10" s="75" t="n">
        <v>13.26514113350909</v>
      </c>
      <c r="BB10" s="75" t="n">
        <v>0</v>
      </c>
      <c r="BC10" s="75" t="n">
        <v>0</v>
      </c>
      <c r="BD10" s="75" t="n">
        <v>0.5408566721581548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1.006537067545305</v>
      </c>
      <c r="BI10" s="75" t="n">
        <v>0.8202495743922621</v>
      </c>
      <c r="BJ10" s="75" t="n">
        <v>1.531614841007893</v>
      </c>
      <c r="BK10" s="75" t="n">
        <v>0.1369853295118389</v>
      </c>
      <c r="BL10" s="76" t="n">
        <v>21.12949795281007</v>
      </c>
      <c r="BM10" s="75" t="n">
        <v>0.8222238357385523</v>
      </c>
      <c r="BN10" s="76" t="n">
        <v>7.615500976577399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0.06</v>
      </c>
      <c r="J11" s="36" t="n">
        <v>47.52</v>
      </c>
      <c r="K11" s="32" t="n">
        <v>22.56</v>
      </c>
      <c r="L11" s="32" t="n">
        <v>29.86</v>
      </c>
      <c r="M11" s="32" t="n">
        <v>30.7</v>
      </c>
      <c r="N11" s="32" t="n">
        <v>16.1</v>
      </c>
      <c r="O11" s="32">
        <f>M11-N11</f>
        <v/>
      </c>
      <c r="P11" s="32" t="n">
        <v>9.93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12.5</v>
      </c>
      <c r="S11" s="36" t="n">
        <v>14.33</v>
      </c>
      <c r="T11" s="36" t="n">
        <v>1.75</v>
      </c>
      <c r="U11" s="36">
        <f>(T11/(1+(S11/100)))</f>
        <v/>
      </c>
      <c r="V11" s="36" t="n">
        <v>2.64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4</v>
      </c>
      <c r="E12" s="33" t="n">
        <v>6</v>
      </c>
      <c r="F12" s="34" t="n">
        <v>8</v>
      </c>
      <c r="G12" s="33">
        <f>SUM(E12,F12)</f>
        <v/>
      </c>
      <c r="H12" s="52" t="n"/>
      <c r="I12" s="36" t="n"/>
      <c r="J12" s="36" t="n"/>
      <c r="K12" s="32" t="n"/>
      <c r="L12" s="32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18.26988097114442</v>
      </c>
      <c r="BA12" s="75" t="n">
        <v>18.26988097114442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1.168224086751279</v>
      </c>
      <c r="BJ12" s="75" t="n">
        <v>2.345727684432147</v>
      </c>
      <c r="BK12" s="75" t="n">
        <v>0</v>
      </c>
      <c r="BL12" s="76" t="n">
        <v>33.66867560786115</v>
      </c>
      <c r="BM12" s="75" t="n">
        <v>1.16768931700963</v>
      </c>
      <c r="BN12" s="76" t="n">
        <v>18.78486270467995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5</v>
      </c>
      <c r="E13" s="33" t="n">
        <v>7</v>
      </c>
      <c r="F13" s="34" t="n">
        <v>9</v>
      </c>
      <c r="G13" s="33">
        <f>SUM(E13,F13)</f>
        <v/>
      </c>
      <c r="H13" s="33" t="n"/>
      <c r="I13" s="36" t="n">
        <v>0.03</v>
      </c>
      <c r="J13" s="36" t="n">
        <v>33.21</v>
      </c>
      <c r="K13" s="32" t="n">
        <v>28.54</v>
      </c>
      <c r="L13" s="32" t="n">
        <v>38.22</v>
      </c>
      <c r="M13" s="32" t="n"/>
      <c r="N13" s="32" t="n"/>
      <c r="O13" s="32" t="n"/>
      <c r="P13" s="32" t="n"/>
      <c r="Q13" s="35" t="n"/>
      <c r="R13" s="36" t="n">
        <v>15.38</v>
      </c>
      <c r="S13" s="36" t="n"/>
      <c r="T13" s="36" t="n"/>
      <c r="U13" s="36" t="n"/>
      <c r="V13" s="36" t="n">
        <v>2.68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18.19341699643983</v>
      </c>
      <c r="BA13" s="75" t="n">
        <v>18.19341699643983</v>
      </c>
      <c r="BB13" s="75" t="n">
        <v>0</v>
      </c>
      <c r="BC13" s="75" t="n">
        <v>0</v>
      </c>
      <c r="BD13" s="75" t="n">
        <v>0.5724985020970642</v>
      </c>
      <c r="BE13" s="75" t="inlineStr">
        <is>
          <t>Clayey Soil</t>
        </is>
      </c>
      <c r="BF13" s="75" t="n">
        <v>6.5</v>
      </c>
      <c r="BG13" s="75" t="n">
        <v>1</v>
      </c>
      <c r="BH13" s="75" t="n">
        <v>1.01159976033553</v>
      </c>
      <c r="BI13" s="75" t="n">
        <v>1.041647340176827</v>
      </c>
      <c r="BJ13" s="75" t="n">
        <v>2.144856043856253</v>
      </c>
      <c r="BK13" s="75" t="n">
        <v>0.144043580572656</v>
      </c>
      <c r="BL13" s="76" t="n">
        <v>21.19316974989596</v>
      </c>
      <c r="BM13" s="75" t="n">
        <v>1.038046273373404</v>
      </c>
      <c r="BN13" s="76" t="n">
        <v>7.816994276738535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0.35</v>
      </c>
      <c r="J14" s="36" t="n">
        <v>37.17</v>
      </c>
      <c r="K14" s="32" t="n">
        <v>26.06</v>
      </c>
      <c r="L14" s="32" t="n">
        <v>36.43</v>
      </c>
      <c r="M14" s="32" t="n">
        <v>33.8</v>
      </c>
      <c r="N14" s="32" t="n">
        <v>16.9</v>
      </c>
      <c r="O14" s="32">
        <f>M14-N14</f>
        <v/>
      </c>
      <c r="P14" s="32" t="n">
        <v>12.42</v>
      </c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20</v>
      </c>
      <c r="S14" s="36" t="n">
        <v>18.08</v>
      </c>
      <c r="T14" s="36" t="n">
        <v>1.83</v>
      </c>
      <c r="U14" s="36">
        <f>(T14/(1+(S14/100)))</f>
        <v/>
      </c>
      <c r="V14" s="36" t="n">
        <v>2.69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9</v>
      </c>
      <c r="E15" s="33" t="n">
        <v>11</v>
      </c>
      <c r="F15" s="34" t="n">
        <v>13</v>
      </c>
      <c r="G15" s="33">
        <f>SUM(E15,F15)</f>
        <v/>
      </c>
      <c r="H15" s="33" t="n"/>
      <c r="I15" s="36" t="n"/>
      <c r="J15" s="36" t="n"/>
      <c r="K15" s="32" t="n"/>
      <c r="L15" s="32" t="n"/>
      <c r="M15" s="32" t="n"/>
      <c r="N15" s="32" t="n"/>
      <c r="O15" s="32" t="n"/>
      <c r="P15" s="32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24.61990828991581</v>
      </c>
      <c r="BA15" s="75" t="n">
        <v>24.61990828991581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1.63217064747787</v>
      </c>
      <c r="BJ15" s="75" t="n">
        <v>3.34097796966923</v>
      </c>
      <c r="BK15" s="75" t="n">
        <v>0</v>
      </c>
      <c r="BL15" s="76" t="n">
        <v>34.29321478821499</v>
      </c>
      <c r="BM15" s="75" t="n">
        <v>1.633745059353611</v>
      </c>
      <c r="BN15" s="76" t="n">
        <v>18.45928955282839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8</v>
      </c>
      <c r="E16" s="33" t="n">
        <v>12</v>
      </c>
      <c r="F16" s="34" t="n">
        <v>14</v>
      </c>
      <c r="G16" s="33">
        <f>SUM(E16,F16)</f>
        <v/>
      </c>
      <c r="H16" s="52" t="n"/>
      <c r="I16" s="36" t="n">
        <v>0</v>
      </c>
      <c r="J16" s="36" t="n">
        <v>75.39</v>
      </c>
      <c r="K16" s="32">
        <f>100-(I16+J16)</f>
        <v/>
      </c>
      <c r="L16" s="32" t="n"/>
      <c r="M16" s="32" t="n"/>
      <c r="N16" s="32" t="n"/>
      <c r="O16" s="32" t="n"/>
      <c r="P16" s="32" t="n"/>
      <c r="Q16" s="35" t="n"/>
      <c r="R16" s="36" t="n">
        <v>12.5</v>
      </c>
      <c r="S16" s="36" t="n"/>
      <c r="T16" s="36" t="n"/>
      <c r="U16" s="36" t="n"/>
      <c r="V16" s="36" t="n">
        <v>2.65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24.50474179110441</v>
      </c>
      <c r="BA16" s="75" t="n">
        <v>19.7523708955522</v>
      </c>
      <c r="BB16" s="75" t="n">
        <v>0</v>
      </c>
      <c r="BC16" s="75" t="n">
        <v>0</v>
      </c>
      <c r="BD16" s="75" t="n">
        <v>0</v>
      </c>
      <c r="BE16" s="75" t="inlineStr">
        <is>
          <t>Silty/Clayey Sand</t>
        </is>
      </c>
      <c r="BF16" s="75" t="n">
        <v>6.5</v>
      </c>
      <c r="BG16" s="75" t="n">
        <v>1</v>
      </c>
      <c r="BH16" s="75" t="n">
        <v>0.92</v>
      </c>
      <c r="BI16" s="75" t="n">
        <v>1.184823895627146</v>
      </c>
      <c r="BJ16" s="75" t="n">
        <v>2.324353952689018</v>
      </c>
      <c r="BK16" s="75" t="n">
        <v>0.04078914756608388</v>
      </c>
      <c r="BL16" s="76" t="n">
        <v>32.89144413889396</v>
      </c>
      <c r="BM16" s="75" t="n">
        <v>1.182385069822984</v>
      </c>
      <c r="BN16" s="76" t="n">
        <v>13.06916294507176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6" t="n">
        <v>1.19</v>
      </c>
      <c r="J17" s="36" t="n">
        <v>46.67</v>
      </c>
      <c r="K17" s="32" t="n">
        <v>22.46</v>
      </c>
      <c r="L17" s="32" t="n">
        <v>29.69</v>
      </c>
      <c r="M17" s="32" t="n">
        <v>30.1</v>
      </c>
      <c r="N17" s="32" t="n">
        <v>15.8</v>
      </c>
      <c r="O17" s="32">
        <f>M17-N17</f>
        <v/>
      </c>
      <c r="P17" s="32" t="n">
        <v>10.47</v>
      </c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12.5</v>
      </c>
      <c r="S17" s="36" t="n">
        <v>9.140000000000001</v>
      </c>
      <c r="T17" s="36" t="n">
        <v>1.9</v>
      </c>
      <c r="U17" s="36">
        <f>(T17/(1+(S17/100)))</f>
        <v/>
      </c>
      <c r="V17" s="36" t="n">
        <v>2.67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42">
        <f>T17/(1+(S17/100))</f>
        <v/>
      </c>
      <c r="AI17" s="42">
        <f>(((V17*1)/AH17)-1)</f>
        <v/>
      </c>
      <c r="AJ17" s="42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9</v>
      </c>
      <c r="E18" s="33" t="n">
        <v>13</v>
      </c>
      <c r="F18" s="34" t="n">
        <v>16</v>
      </c>
      <c r="G18" s="33">
        <f>SUM(E18,F18)</f>
        <v/>
      </c>
      <c r="H18" s="33" t="n"/>
      <c r="I18" s="36" t="n"/>
      <c r="J18" s="36" t="n"/>
      <c r="K18" s="32" t="n"/>
      <c r="L18" s="32" t="n"/>
      <c r="M18" s="32" t="n"/>
      <c r="N18" s="32" t="n"/>
      <c r="O18" s="32" t="n"/>
      <c r="P18" s="3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25.39912221574283</v>
      </c>
      <c r="BA18" s="75" t="n">
        <v>25.39912221574283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1.656387166885483</v>
      </c>
      <c r="BJ18" s="75" t="n">
        <v>3.233199368564317</v>
      </c>
      <c r="BK18" s="75" t="n">
        <v>0</v>
      </c>
      <c r="BL18" s="76" t="n">
        <v>34.41222442380659</v>
      </c>
      <c r="BM18" s="75" t="n">
        <v>1.66925324568534</v>
      </c>
      <c r="BN18" s="76" t="n">
        <v>21.62091728609763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11</v>
      </c>
      <c r="E19" s="33" t="n">
        <v>14</v>
      </c>
      <c r="F19" s="34" t="n">
        <v>17</v>
      </c>
      <c r="G19" s="33">
        <f>SUM(E19,F19)</f>
        <v/>
      </c>
      <c r="H19" s="52" t="n"/>
      <c r="I19" s="36" t="n"/>
      <c r="J19" s="36" t="n"/>
      <c r="K19" s="32" t="n"/>
      <c r="L19" s="32" t="n"/>
      <c r="M19" s="32" t="n"/>
      <c r="N19" s="32" t="n"/>
      <c r="O19" s="32" t="n"/>
      <c r="P19" s="32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25.42861345506558</v>
      </c>
      <c r="BA19" s="75" t="n">
        <v>25.42861345506558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1.606638204836896</v>
      </c>
      <c r="BJ19" s="75" t="n">
        <v>3.280210715554539</v>
      </c>
      <c r="BK19" s="75" t="n">
        <v>0</v>
      </c>
      <c r="BL19" s="76" t="n">
        <v>34.18384848338343</v>
      </c>
      <c r="BM19" s="75" t="n">
        <v>1.606147191566484</v>
      </c>
      <c r="BN19" s="76" t="n">
        <v>22.2912769005401</v>
      </c>
    </row>
    <row r="20" ht="18" customHeight="1" s="57">
      <c r="A20" s="36" t="n">
        <v>10.5</v>
      </c>
      <c r="B20" s="34" t="inlineStr">
        <is>
          <t>UDS @ 10.5</t>
        </is>
      </c>
      <c r="C20" s="33" t="n"/>
      <c r="D20" s="33" t="n"/>
      <c r="E20" s="33" t="n"/>
      <c r="F20" s="34" t="n"/>
      <c r="G20" s="33" t="n"/>
      <c r="H20" s="33" t="n"/>
      <c r="I20" s="36" t="n">
        <v>0</v>
      </c>
      <c r="J20" s="36" t="n">
        <v>26.14</v>
      </c>
      <c r="K20" s="32" t="n">
        <v>32.24</v>
      </c>
      <c r="L20" s="32" t="n">
        <v>41.62</v>
      </c>
      <c r="M20" s="32" t="n">
        <v>34.6</v>
      </c>
      <c r="N20" s="32" t="n">
        <v>17.06</v>
      </c>
      <c r="O20" s="32">
        <f>M20-N20</f>
        <v/>
      </c>
      <c r="P20" s="32" t="n">
        <v>13.09</v>
      </c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8.33</v>
      </c>
      <c r="S20" s="36" t="n">
        <v>10.53</v>
      </c>
      <c r="T20" s="36" t="n">
        <v>1.93</v>
      </c>
      <c r="U20" s="36">
        <f>(T20/(1+(S20/100)))</f>
        <v/>
      </c>
      <c r="V20" s="36" t="n">
        <v>2.7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42">
        <f>T20/(1+(S20/100))</f>
        <v/>
      </c>
      <c r="AI20" s="42">
        <f>(((V20*1)/AH20)-1)</f>
        <v/>
      </c>
      <c r="AJ20" s="42">
        <f>((S20*V20)/AI20)</f>
        <v/>
      </c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6" t="n"/>
      <c r="BM20" s="75" t="n"/>
      <c r="BN20" s="76" t="n"/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12</v>
      </c>
      <c r="E21" s="33" t="n">
        <v>14</v>
      </c>
      <c r="F21" s="34" t="n">
        <v>19</v>
      </c>
      <c r="G21" s="33">
        <f>SUM(E21,F21)</f>
        <v/>
      </c>
      <c r="H21" s="33" t="n"/>
      <c r="I21" s="36" t="n"/>
      <c r="J21" s="36" t="n"/>
      <c r="K21" s="32" t="n"/>
      <c r="L21" s="32" t="n"/>
      <c r="M21" s="32" t="n"/>
      <c r="N21" s="32" t="n"/>
      <c r="O21" s="32" t="n"/>
      <c r="P21" s="3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25.39504017479651</v>
      </c>
      <c r="BA21" s="75" t="n">
        <v>25.39504017479651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1.63169546719425</v>
      </c>
      <c r="BJ21" s="75" t="n">
        <v>3.334708488944012</v>
      </c>
      <c r="BK21" s="75" t="n">
        <v>0</v>
      </c>
      <c r="BL21" s="76" t="n">
        <v>34.97885106752912</v>
      </c>
      <c r="BM21" s="75" t="n">
        <v>1.638475842121747</v>
      </c>
      <c r="BN21" s="76" t="n">
        <v>20.12259581257398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13</v>
      </c>
      <c r="E22" s="33" t="n">
        <v>16</v>
      </c>
      <c r="F22" s="34" t="n">
        <v>20</v>
      </c>
      <c r="G22" s="33">
        <f>SUM(E22,F22)</f>
        <v/>
      </c>
      <c r="H22" s="33" t="n"/>
      <c r="I22" s="36" t="n"/>
      <c r="J22" s="36" t="n"/>
      <c r="K22" s="32" t="n"/>
      <c r="L22" s="32" t="n"/>
      <c r="M22" s="32" t="n"/>
      <c r="N22" s="32" t="n"/>
      <c r="O22" s="32" t="n"/>
      <c r="P22" s="32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26.10327743136379</v>
      </c>
      <c r="BA22" s="75" t="n">
        <v>26.10327743136379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1.743602279481936</v>
      </c>
      <c r="BJ22" s="75" t="n">
        <v>3.547117309711753</v>
      </c>
      <c r="BK22" s="75" t="n">
        <v>0</v>
      </c>
      <c r="BL22" s="76" t="n">
        <v>33.8807762371744</v>
      </c>
      <c r="BM22" s="75" t="n">
        <v>1.73611592074416</v>
      </c>
      <c r="BN22" s="76" t="n">
        <v>13.57577347266204</v>
      </c>
    </row>
    <row r="23" ht="18" customHeight="1" s="57">
      <c r="A23" s="36" t="n">
        <v>13.5</v>
      </c>
      <c r="B23" s="34" t="inlineStr">
        <is>
          <t>UDS @ 13.5</t>
        </is>
      </c>
      <c r="C23" s="34" t="n"/>
      <c r="D23" s="33" t="n"/>
      <c r="E23" s="33" t="n"/>
      <c r="F23" s="34" t="n"/>
      <c r="G23" s="33" t="n"/>
      <c r="H23" s="52" t="n"/>
      <c r="I23" s="36" t="n">
        <v>0</v>
      </c>
      <c r="J23" s="36" t="n">
        <v>19.26</v>
      </c>
      <c r="K23" s="32" t="n">
        <v>34.13</v>
      </c>
      <c r="L23" s="32" t="n">
        <v>46.62</v>
      </c>
      <c r="M23" s="32" t="n">
        <v>36.7</v>
      </c>
      <c r="N23" s="32" t="n">
        <v>17.3</v>
      </c>
      <c r="O23" s="32">
        <f>M23-N23</f>
        <v/>
      </c>
      <c r="P23" s="32" t="n">
        <v>10.93</v>
      </c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33.33</v>
      </c>
      <c r="S23" s="36" t="n">
        <v>15.41</v>
      </c>
      <c r="T23" s="36" t="n">
        <v>1.98</v>
      </c>
      <c r="U23" s="36">
        <f>(T23/(1+(S23/100)))</f>
        <v/>
      </c>
      <c r="V23" s="36" t="n">
        <v>2.65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42">
        <f>T23/(1+(S23/100))</f>
        <v/>
      </c>
      <c r="AI23" s="42">
        <f>(((V23*1)/AH23)-1)</f>
        <v/>
      </c>
      <c r="AJ23" s="42">
        <f>((S23*V23)/AI23)</f>
        <v/>
      </c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n">
        <v>16</v>
      </c>
      <c r="E24" s="33" t="n">
        <v>18</v>
      </c>
      <c r="F24" s="34" t="n">
        <v>22</v>
      </c>
      <c r="G24" s="33">
        <f>SUM(E24,F24)</f>
        <v/>
      </c>
      <c r="H24" s="52" t="n"/>
      <c r="I24" s="36" t="n"/>
      <c r="J24" s="36" t="n"/>
      <c r="K24" s="32" t="n"/>
      <c r="L24" s="32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>
        <v>2</v>
      </c>
      <c r="AV24" s="75" t="n">
        <v>2.65760215</v>
      </c>
      <c r="AW24" s="75" t="n">
        <v>1.0332</v>
      </c>
      <c r="AX24" s="75" t="n">
        <v>0.6858578085694614</v>
      </c>
      <c r="AY24" s="75" t="n">
        <v>0.6858578085694614</v>
      </c>
      <c r="AZ24" s="75" t="n">
        <v>27.43431234277846</v>
      </c>
      <c r="BA24" s="75" t="n">
        <v>27.43431234277846</v>
      </c>
      <c r="BB24" s="75" t="n">
        <v>0</v>
      </c>
      <c r="BC24" s="75" t="n">
        <v>0</v>
      </c>
      <c r="BD24" s="75" t="n">
        <v>0</v>
      </c>
      <c r="BE24" s="75" t="inlineStr">
        <is>
          <t>Clean Granular Soil</t>
        </is>
      </c>
      <c r="BF24" s="75" t="n">
        <v>6.5</v>
      </c>
      <c r="BG24" s="75" t="n">
        <v>1</v>
      </c>
      <c r="BH24" s="75" t="n">
        <v>1</v>
      </c>
      <c r="BI24" s="75" t="n">
        <v>1.791179061293084</v>
      </c>
      <c r="BJ24" s="75" t="n">
        <v>3.601724253209309</v>
      </c>
      <c r="BK24" s="75" t="n">
        <v>0</v>
      </c>
      <c r="BL24" s="76" t="n">
        <v>34.46510147599271</v>
      </c>
      <c r="BM24" s="75" t="n">
        <v>1.787170079081551</v>
      </c>
      <c r="BN24" s="76" t="n">
        <v>18.58236527171656</v>
      </c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n">
        <v>18</v>
      </c>
      <c r="E25" s="33" t="n">
        <v>20</v>
      </c>
      <c r="F25" s="34" t="n">
        <v>24</v>
      </c>
      <c r="G25" s="33">
        <f>SUM(E25,F25)</f>
        <v/>
      </c>
      <c r="H25" s="33" t="n"/>
      <c r="I25" s="36" t="n">
        <v>0.7</v>
      </c>
      <c r="J25" s="36" t="n">
        <v>74.69</v>
      </c>
      <c r="K25" s="32">
        <f>100-(I25+J25)</f>
        <v/>
      </c>
      <c r="L25" s="32" t="n"/>
      <c r="M25" s="32" t="n">
        <v>29.3</v>
      </c>
      <c r="N25" s="32" t="n">
        <v>13.55</v>
      </c>
      <c r="O25" s="32">
        <f>M25-N25</f>
        <v/>
      </c>
      <c r="P25" s="41" t="n"/>
      <c r="Q25" s="35">
        <f>IF((K25+L25)&gt;=50,
    IF(M25&lt;35,
        IF(O25="NP","ML",IF(O25&gt;=0.73*(M25-20),"CL","ML")),
        IF(M25&lt;=50,
            IF(O25="NP","MI",IF(O25&gt;=0.73*(M25-20),"CI","MI")),
            IF(O25="NP","MH",IF(O25&gt;=0.73*(M25-20),"CH","MH"))
        )
    ),
    IF(I25&gt;J25,
        IF((K25+L25)&lt;=5,"GP",
            IF((K25+L25)&lt;12,
                IF(O25="NP","GP-GM",IF(O25&gt;=0.73*(M25-20),"GP-GC","GP-GM")),
                IF(O25="NP","GM",IF(O25&gt;=0.73*(M25-20),"GC","GM"))
            )
        ),
        IF((K25+L25)&lt;=5,"SP",
            IF((K25+L25)&lt;12,
                IF(O25="NP","SP-SM",IF(O25&gt;=0.73*(M25-20),"SP-SC","SP-SM")),
                IF(O25="NP","SM",IF(O25&gt;=0.73*(M25-20),"SC","SM"))
            )
        )
    )
)</f>
        <v/>
      </c>
      <c r="R25" s="36" t="n">
        <v>21.43</v>
      </c>
      <c r="S25" s="36" t="n"/>
      <c r="T25" s="36" t="n"/>
      <c r="U25" s="36" t="n"/>
      <c r="V25" s="36" t="n">
        <v>2.68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>
        <v>2</v>
      </c>
      <c r="AV25" s="75" t="n">
        <v>2.85373515</v>
      </c>
      <c r="AW25" s="75" t="n">
        <v>1.0332</v>
      </c>
      <c r="AX25" s="75" t="n">
        <v>0.6620465610236053</v>
      </c>
      <c r="AY25" s="75" t="n">
        <v>0.6620465610236053</v>
      </c>
      <c r="AZ25" s="75" t="n">
        <v>29.13004868503863</v>
      </c>
      <c r="BA25" s="75" t="n">
        <v>22.06502434251932</v>
      </c>
      <c r="BB25" s="75" t="n">
        <v>15.75</v>
      </c>
      <c r="BC25" s="75" t="n">
        <v>-0.8603174603174604</v>
      </c>
      <c r="BD25" s="75" t="n">
        <v>0</v>
      </c>
      <c r="BE25" s="75" t="inlineStr">
        <is>
          <t>Silty/Clayey Sand</t>
        </is>
      </c>
      <c r="BF25" s="75" t="n">
        <v>6.35</v>
      </c>
      <c r="BG25" s="75" t="n">
        <v>1.103238095238095</v>
      </c>
      <c r="BH25" s="75" t="n">
        <v>0.92</v>
      </c>
      <c r="BI25" s="75" t="n">
        <v>1.395198097245153</v>
      </c>
      <c r="BJ25" s="75" t="n">
        <v>2.641479753541919</v>
      </c>
      <c r="BK25" s="75" t="n">
        <v>0.0441737322138343</v>
      </c>
      <c r="BL25" s="76" t="n">
        <v>31.19887985111478</v>
      </c>
      <c r="BM25" s="75" t="n">
        <v>1.391091058743019</v>
      </c>
      <c r="BN25" s="76" t="n">
        <v>12.99044018500519</v>
      </c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CBH-09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288.292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46220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764302.134 N 2636134.463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4</v>
      </c>
      <c r="G10" s="33">
        <f>SUM(E10,F10)</f>
        <v/>
      </c>
      <c r="H10" s="34" t="n"/>
      <c r="I10" s="32" t="n">
        <v>0</v>
      </c>
      <c r="J10" s="32" t="n">
        <v>29.27</v>
      </c>
      <c r="K10" s="32" t="n">
        <v>25.94</v>
      </c>
      <c r="L10" s="32" t="n">
        <v>44.79</v>
      </c>
      <c r="M10" s="32" t="n"/>
      <c r="N10" s="32" t="n"/>
      <c r="O10" s="32" t="n"/>
      <c r="P10" s="36" t="n"/>
      <c r="Q10" s="35" t="n"/>
      <c r="R10" s="36" t="n">
        <v>10</v>
      </c>
      <c r="S10" s="36" t="n"/>
      <c r="T10" s="32" t="n"/>
      <c r="U10" s="32" t="n"/>
      <c r="V10" s="36" t="n">
        <v>2.64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11.60699849182046</v>
      </c>
      <c r="BA10" s="75" t="n">
        <v>11.60699849182046</v>
      </c>
      <c r="BB10" s="75" t="n">
        <v>0</v>
      </c>
      <c r="BC10" s="75" t="n">
        <v>0</v>
      </c>
      <c r="BD10" s="75" t="n">
        <v>0.6332532164569489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1.021320514633112</v>
      </c>
      <c r="BI10" s="75" t="n">
        <v>0.7366697605433906</v>
      </c>
      <c r="BJ10" s="75" t="n">
        <v>1.486975966745104</v>
      </c>
      <c r="BK10" s="75" t="n">
        <v>0.144563789762693</v>
      </c>
      <c r="BL10" s="76" t="n">
        <v>21.82968820115956</v>
      </c>
      <c r="BM10" s="75" t="n">
        <v>0.7289873867550094</v>
      </c>
      <c r="BN10" s="76" t="n">
        <v>3.093528610985778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2" t="n">
        <v>0.82</v>
      </c>
      <c r="J11" s="32" t="n">
        <v>50.86</v>
      </c>
      <c r="K11" s="32" t="n">
        <v>20.62</v>
      </c>
      <c r="L11" s="32" t="n">
        <v>27.7</v>
      </c>
      <c r="M11" s="32" t="n">
        <v>34.5</v>
      </c>
      <c r="N11" s="32" t="n">
        <v>16.8</v>
      </c>
      <c r="O11" s="32">
        <f>M11-N11</f>
        <v/>
      </c>
      <c r="P11" s="32" t="n">
        <v>11.49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15.38</v>
      </c>
      <c r="S11" s="36" t="n">
        <v>9.74</v>
      </c>
      <c r="T11" s="36" t="n">
        <v>1.73</v>
      </c>
      <c r="U11" s="36">
        <f>(T11/(1+(S11/100)))</f>
        <v/>
      </c>
      <c r="V11" s="36" t="n">
        <v>2.67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5</v>
      </c>
      <c r="F12" s="34" t="n">
        <v>7</v>
      </c>
      <c r="G12" s="33">
        <f>SUM(E12,F12)</f>
        <v/>
      </c>
      <c r="H12" s="5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15.65989797526664</v>
      </c>
      <c r="BA12" s="75" t="n">
        <v>15.65989797526664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1.020728061357446</v>
      </c>
      <c r="BJ12" s="75" t="n">
        <v>1.972886016983909</v>
      </c>
      <c r="BK12" s="75" t="n">
        <v>0</v>
      </c>
      <c r="BL12" s="76" t="n">
        <v>32.65888723509799</v>
      </c>
      <c r="BM12" s="75" t="n">
        <v>1.015545905762494</v>
      </c>
      <c r="BN12" s="76" t="n">
        <v>17.56767769886531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5</v>
      </c>
      <c r="E13" s="33" t="n">
        <v>7</v>
      </c>
      <c r="F13" s="34" t="n">
        <v>9</v>
      </c>
      <c r="G13" s="33">
        <f>SUM(E13,F13)</f>
        <v/>
      </c>
      <c r="H13" s="33" t="n"/>
      <c r="I13" s="32" t="n">
        <v>0.42</v>
      </c>
      <c r="J13" s="32" t="n">
        <v>45.96</v>
      </c>
      <c r="K13" s="32" t="n">
        <v>23.16</v>
      </c>
      <c r="L13" s="32" t="n">
        <v>30.46</v>
      </c>
      <c r="M13" s="32" t="n"/>
      <c r="N13" s="32" t="n"/>
      <c r="O13" s="32" t="n"/>
      <c r="P13" s="32" t="n"/>
      <c r="Q13" s="35" t="n"/>
      <c r="R13" s="36" t="n">
        <v>20</v>
      </c>
      <c r="S13" s="36" t="n"/>
      <c r="T13" s="36" t="n"/>
      <c r="U13" s="36" t="n"/>
      <c r="V13" s="36" t="n">
        <v>2.7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18.19341699643983</v>
      </c>
      <c r="BA13" s="75" t="n">
        <v>18.19341699643983</v>
      </c>
      <c r="BB13" s="75" t="n">
        <v>0</v>
      </c>
      <c r="BC13" s="75" t="n">
        <v>0</v>
      </c>
      <c r="BD13" s="75" t="n">
        <v>0.5680716150690041</v>
      </c>
      <c r="BE13" s="75" t="inlineStr">
        <is>
          <t>Clayey Soil</t>
        </is>
      </c>
      <c r="BF13" s="75" t="n">
        <v>6.5</v>
      </c>
      <c r="BG13" s="75" t="n">
        <v>1</v>
      </c>
      <c r="BH13" s="75" t="n">
        <v>1.010891458411041</v>
      </c>
      <c r="BI13" s="75" t="n">
        <v>1.044835380644379</v>
      </c>
      <c r="BJ13" s="75" t="n">
        <v>2.097119462499095</v>
      </c>
      <c r="BK13" s="75" t="n">
        <v>0.1389336410724152</v>
      </c>
      <c r="BL13" s="76" t="n">
        <v>21.51979556345016</v>
      </c>
      <c r="BM13" s="75" t="n">
        <v>1.044216995108634</v>
      </c>
      <c r="BN13" s="76" t="n">
        <v>6.523317114671667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2" t="n">
        <v>0.49</v>
      </c>
      <c r="J14" s="32" t="n">
        <v>41.37</v>
      </c>
      <c r="K14" s="32" t="n">
        <v>24.62</v>
      </c>
      <c r="L14" s="32" t="n">
        <v>33.52</v>
      </c>
      <c r="M14" s="32" t="n">
        <v>40.3</v>
      </c>
      <c r="N14" s="32" t="n">
        <v>19.03</v>
      </c>
      <c r="O14" s="32">
        <f>M14-N14</f>
        <v/>
      </c>
      <c r="P14" s="32" t="n">
        <v>10.98</v>
      </c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22.22</v>
      </c>
      <c r="S14" s="36" t="n">
        <v>7.88</v>
      </c>
      <c r="T14" s="36" t="n">
        <v>1.8</v>
      </c>
      <c r="U14" s="36">
        <f>(T14/(1+(S14/100)))</f>
        <v/>
      </c>
      <c r="V14" s="36" t="n">
        <v>2.66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6</v>
      </c>
      <c r="E15" s="33" t="n">
        <v>8</v>
      </c>
      <c r="F15" s="34" t="n">
        <v>10</v>
      </c>
      <c r="G15" s="33">
        <f>SUM(E15,F15)</f>
        <v/>
      </c>
      <c r="H15" s="33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18.46493121743686</v>
      </c>
      <c r="BA15" s="75" t="n">
        <v>18.46493121743686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1.155592136965343</v>
      </c>
      <c r="BJ15" s="75" t="n">
        <v>2.244411347280704</v>
      </c>
      <c r="BK15" s="75" t="n">
        <v>0</v>
      </c>
      <c r="BL15" s="76" t="n">
        <v>34.16422213825839</v>
      </c>
      <c r="BM15" s="75" t="n">
        <v>1.154706076501901</v>
      </c>
      <c r="BN15" s="76" t="n">
        <v>20.00046548168261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8</v>
      </c>
      <c r="E16" s="33" t="n">
        <v>9</v>
      </c>
      <c r="F16" s="34" t="n">
        <v>13</v>
      </c>
      <c r="G16" s="33">
        <f>SUM(E16,F16)</f>
        <v/>
      </c>
      <c r="H16" s="52" t="n"/>
      <c r="I16" s="32" t="n">
        <v>0</v>
      </c>
      <c r="J16" s="32" t="n">
        <v>56.1</v>
      </c>
      <c r="K16" s="32" t="n">
        <v>15.77</v>
      </c>
      <c r="L16" s="32" t="n">
        <v>28.13</v>
      </c>
      <c r="M16" s="32" t="n"/>
      <c r="N16" s="32" t="n"/>
      <c r="O16" s="32" t="n"/>
      <c r="P16" s="32" t="n"/>
      <c r="Q16" s="35" t="n"/>
      <c r="R16" s="36" t="n">
        <v>33.33</v>
      </c>
      <c r="S16" s="36" t="n"/>
      <c r="T16" s="36" t="n"/>
      <c r="U16" s="36" t="n"/>
      <c r="V16" s="36" t="n">
        <v>2.69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20.73478151554989</v>
      </c>
      <c r="BA16" s="75" t="n">
        <v>20.73478151554989</v>
      </c>
      <c r="BB16" s="75" t="n">
        <v>0</v>
      </c>
      <c r="BC16" s="75" t="n">
        <v>0</v>
      </c>
      <c r="BD16" s="75" t="n">
        <v>0.6407744874715262</v>
      </c>
      <c r="BE16" s="75" t="inlineStr">
        <is>
          <t>Clayey Soil</t>
        </is>
      </c>
      <c r="BF16" s="75" t="n">
        <v>6.5</v>
      </c>
      <c r="BG16" s="75" t="n">
        <v>1</v>
      </c>
      <c r="BH16" s="75" t="n">
        <v>1.022523917995444</v>
      </c>
      <c r="BI16" s="75" t="n">
        <v>1.311022986204049</v>
      </c>
      <c r="BJ16" s="75" t="n">
        <v>2.613139767249599</v>
      </c>
      <c r="BK16" s="75" t="n">
        <v>0.1266937621711623</v>
      </c>
      <c r="BL16" s="76" t="n">
        <v>22.49660510427055</v>
      </c>
      <c r="BM16" s="75" t="n">
        <v>1.306585460173496</v>
      </c>
      <c r="BN16" s="76" t="n">
        <v>2.961945729903415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2" t="n">
        <v>0.67</v>
      </c>
      <c r="J17" s="32" t="n">
        <v>48.44</v>
      </c>
      <c r="K17" s="32" t="n">
        <v>21.59</v>
      </c>
      <c r="L17" s="32" t="n">
        <v>29.3</v>
      </c>
      <c r="M17" s="32" t="n">
        <v>38.7</v>
      </c>
      <c r="N17" s="32" t="n">
        <v>17.1</v>
      </c>
      <c r="O17" s="32">
        <f>M17-N17</f>
        <v/>
      </c>
      <c r="P17" s="32" t="n">
        <v>12.56</v>
      </c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20</v>
      </c>
      <c r="S17" s="36" t="n">
        <v>11.05</v>
      </c>
      <c r="T17" s="36" t="n">
        <v>1.89</v>
      </c>
      <c r="U17" s="36">
        <f>(T17/(1+(S17/100)))</f>
        <v/>
      </c>
      <c r="V17" s="36" t="n">
        <v>2.67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42">
        <f>T17/(1+(S17/100))</f>
        <v/>
      </c>
      <c r="AI17" s="42">
        <f>(((V17*1)/AH17)-1)</f>
        <v/>
      </c>
      <c r="AJ17" s="42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9</v>
      </c>
      <c r="E18" s="33" t="n">
        <v>14</v>
      </c>
      <c r="F18" s="34" t="n">
        <v>16</v>
      </c>
      <c r="G18" s="33">
        <f>SUM(E18,F18)</f>
        <v/>
      </c>
      <c r="H18" s="33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26.27495401628569</v>
      </c>
      <c r="BA18" s="75" t="n">
        <v>26.27495401628569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1.725174604091502</v>
      </c>
      <c r="BJ18" s="75" t="n">
        <v>3.49748331696896</v>
      </c>
      <c r="BK18" s="75" t="n">
        <v>0</v>
      </c>
      <c r="BL18" s="76" t="n">
        <v>34.47316545857867</v>
      </c>
      <c r="BM18" s="75" t="n">
        <v>1.715488145198642</v>
      </c>
      <c r="BN18" s="76" t="n">
        <v>14.91180263273408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12</v>
      </c>
      <c r="E19" s="33" t="n">
        <v>15</v>
      </c>
      <c r="F19" s="34" t="n">
        <v>17</v>
      </c>
      <c r="G19" s="33">
        <f>SUM(E19,F19)</f>
        <v/>
      </c>
      <c r="H19" s="5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26.24889130845479</v>
      </c>
      <c r="BA19" s="75" t="n">
        <v>26.24889130845479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1.781293664828107</v>
      </c>
      <c r="BJ19" s="75" t="n">
        <v>3.570960199638585</v>
      </c>
      <c r="BK19" s="75" t="n">
        <v>0</v>
      </c>
      <c r="BL19" s="76" t="n">
        <v>35.01535109183343</v>
      </c>
      <c r="BM19" s="75" t="n">
        <v>1.794692074568202</v>
      </c>
      <c r="BN19" s="76" t="n">
        <v>21.89390033695645</v>
      </c>
    </row>
    <row r="20" ht="18" customHeight="1" s="57">
      <c r="A20" s="36" t="n">
        <v>10.5</v>
      </c>
      <c r="B20" s="34" t="inlineStr">
        <is>
          <t>UDS @ 10.5</t>
        </is>
      </c>
      <c r="C20" s="33" t="n"/>
      <c r="D20" s="33" t="n"/>
      <c r="E20" s="33" t="n"/>
      <c r="F20" s="34" t="n"/>
      <c r="G20" s="33" t="n"/>
      <c r="H20" s="33" t="n"/>
      <c r="I20" s="32" t="n">
        <v>0.17</v>
      </c>
      <c r="J20" s="32" t="n">
        <v>47.95</v>
      </c>
      <c r="K20" s="32" t="n">
        <v>22.02</v>
      </c>
      <c r="L20" s="32" t="n">
        <v>29.86</v>
      </c>
      <c r="M20" s="32" t="n">
        <v>39.4</v>
      </c>
      <c r="N20" s="32" t="n">
        <v>18.6</v>
      </c>
      <c r="O20" s="32">
        <f>M20-N20</f>
        <v/>
      </c>
      <c r="P20" s="32" t="n">
        <v>14.16</v>
      </c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36.84</v>
      </c>
      <c r="S20" s="36" t="n">
        <v>10.79</v>
      </c>
      <c r="T20" s="36" t="n">
        <v>1.94</v>
      </c>
      <c r="U20" s="36">
        <f>(T20/(1+(S20/100)))</f>
        <v/>
      </c>
      <c r="V20" s="36" t="n">
        <v>2.68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42">
        <f>T20/(1+(S20/100))</f>
        <v/>
      </c>
      <c r="AI20" s="42">
        <f>(((V20*1)/AH20)-1)</f>
        <v/>
      </c>
      <c r="AJ20" s="42">
        <f>((S20*V20)/AI20)</f>
        <v/>
      </c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6" t="n"/>
      <c r="BM20" s="75" t="n"/>
      <c r="BN20" s="76" t="n"/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15</v>
      </c>
      <c r="E21" s="33" t="n">
        <v>17</v>
      </c>
      <c r="F21" s="34" t="n">
        <v>20</v>
      </c>
      <c r="G21" s="33">
        <f>SUM(E21,F21)</f>
        <v/>
      </c>
      <c r="H21" s="33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28.47322686265063</v>
      </c>
      <c r="BA21" s="75" t="n">
        <v>28.47322686265063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1.917968174831691</v>
      </c>
      <c r="BJ21" s="75" t="n">
        <v>3.814821377946757</v>
      </c>
      <c r="BK21" s="75" t="n">
        <v>0</v>
      </c>
      <c r="BL21" s="76" t="n">
        <v>34.61503897546865</v>
      </c>
      <c r="BM21" s="75" t="n">
        <v>1.914616893880766</v>
      </c>
      <c r="BN21" s="76" t="n">
        <v>16.33401732550818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17</v>
      </c>
      <c r="E22" s="33" t="n">
        <v>20</v>
      </c>
      <c r="F22" s="34" t="n">
        <v>23</v>
      </c>
      <c r="G22" s="33">
        <f>SUM(E22,F22)</f>
        <v/>
      </c>
      <c r="H22" s="33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31.17891470968452</v>
      </c>
      <c r="BA22" s="75" t="n">
        <v>31.17891470968452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2.102906821615416</v>
      </c>
      <c r="BJ22" s="75" t="n">
        <v>4.245306580689855</v>
      </c>
      <c r="BK22" s="75" t="n">
        <v>0</v>
      </c>
      <c r="BL22" s="76" t="n">
        <v>34.00587833381422</v>
      </c>
      <c r="BM22" s="75" t="n">
        <v>2.098373808497255</v>
      </c>
      <c r="BN22" s="76" t="n">
        <v>18.39277710502278</v>
      </c>
    </row>
    <row r="23" ht="18" customHeight="1" s="57">
      <c r="A23" s="36" t="n">
        <v>13.5</v>
      </c>
      <c r="B23" s="34" t="inlineStr">
        <is>
          <t>UDS @ 13.5</t>
        </is>
      </c>
      <c r="C23" s="34" t="n"/>
      <c r="D23" s="33" t="n"/>
      <c r="E23" s="33" t="n"/>
      <c r="F23" s="34" t="n"/>
      <c r="G23" s="33" t="n"/>
      <c r="H23" s="52" t="n"/>
      <c r="I23" s="32" t="n">
        <v>1.14</v>
      </c>
      <c r="J23" s="32" t="n">
        <v>48.14</v>
      </c>
      <c r="K23" s="32" t="n">
        <v>21.32</v>
      </c>
      <c r="L23" s="32" t="n">
        <v>29.41</v>
      </c>
      <c r="M23" s="32" t="n">
        <v>37.6</v>
      </c>
      <c r="N23" s="32" t="n">
        <v>17.9</v>
      </c>
      <c r="O23" s="32">
        <f>M23-N23</f>
        <v/>
      </c>
      <c r="P23" s="32" t="n">
        <v>9.199999999999999</v>
      </c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27.27</v>
      </c>
      <c r="S23" s="36" t="n">
        <v>12.06</v>
      </c>
      <c r="T23" s="36" t="n">
        <v>1.98</v>
      </c>
      <c r="U23" s="36">
        <f>(T23/(1+(S23/100)))</f>
        <v/>
      </c>
      <c r="V23" s="36" t="n">
        <v>2.66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42">
        <f>T23/(1+(S23/100))</f>
        <v/>
      </c>
      <c r="AI23" s="42">
        <f>(((V23*1)/AH23)-1)</f>
        <v/>
      </c>
      <c r="AJ23" s="42">
        <f>((S23*V23)/AI23)</f>
        <v/>
      </c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n">
        <v>18</v>
      </c>
      <c r="E24" s="33" t="n">
        <v>21</v>
      </c>
      <c r="F24" s="34" t="n">
        <v>34</v>
      </c>
      <c r="G24" s="33">
        <f>SUM(E24,F24)</f>
        <v/>
      </c>
      <c r="H24" s="52" t="n"/>
      <c r="I24" s="32" t="n"/>
      <c r="J24" s="32" t="n"/>
      <c r="K24" s="32" t="n"/>
      <c r="L24" s="32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>
        <v>2</v>
      </c>
      <c r="AV24" s="75" t="n">
        <v>2.65760215</v>
      </c>
      <c r="AW24" s="75" t="n">
        <v>1.0332</v>
      </c>
      <c r="AX24" s="75" t="n">
        <v>0.6858578085694614</v>
      </c>
      <c r="AY24" s="75" t="n">
        <v>0.6858578085694614</v>
      </c>
      <c r="AZ24" s="75" t="n">
        <v>37.72217947132038</v>
      </c>
      <c r="BA24" s="75" t="n">
        <v>37.72217947132038</v>
      </c>
      <c r="BB24" s="75" t="n">
        <v>0</v>
      </c>
      <c r="BC24" s="75" t="n">
        <v>0</v>
      </c>
      <c r="BD24" s="75" t="n">
        <v>0</v>
      </c>
      <c r="BE24" s="75" t="inlineStr">
        <is>
          <t>Clean Granular Soil</t>
        </is>
      </c>
      <c r="BF24" s="75" t="n">
        <v>6.5</v>
      </c>
      <c r="BG24" s="75" t="n">
        <v>1</v>
      </c>
      <c r="BH24" s="75" t="n">
        <v>1</v>
      </c>
      <c r="BI24" s="75" t="n">
        <v>2.464816784755111</v>
      </c>
      <c r="BJ24" s="75" t="n">
        <v>4.915027311392449</v>
      </c>
      <c r="BK24" s="75" t="n">
        <v>0</v>
      </c>
      <c r="BL24" s="76" t="n">
        <v>35.1722620948097</v>
      </c>
      <c r="BM24" s="75" t="n">
        <v>2.483131440138574</v>
      </c>
      <c r="BN24" s="76" t="n">
        <v>15.7972325886096</v>
      </c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n"/>
      <c r="E25" s="33" t="n"/>
      <c r="F25" s="34" t="n"/>
      <c r="G25" s="33" t="n"/>
      <c r="H25" s="33" t="n"/>
      <c r="I25" s="32" t="n">
        <v>0.13</v>
      </c>
      <c r="J25" s="32" t="n">
        <v>60.17</v>
      </c>
      <c r="K25" s="32" t="n">
        <v>12.38</v>
      </c>
      <c r="L25" s="32" t="n">
        <v>27.32</v>
      </c>
      <c r="M25" s="32" t="n"/>
      <c r="N25" s="32" t="n"/>
      <c r="O25" s="32" t="n"/>
      <c r="P25" s="41" t="n"/>
      <c r="Q25" s="35" t="n"/>
      <c r="R25" s="36" t="n">
        <v>28.57</v>
      </c>
      <c r="S25" s="36" t="n"/>
      <c r="T25" s="36" t="n"/>
      <c r="U25" s="36" t="n"/>
      <c r="V25" s="36" t="n">
        <v>2.68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CBH-10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289.795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46222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765713.892 N 26358.54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4</v>
      </c>
      <c r="G10" s="33">
        <f>SUM(E10,F10)</f>
        <v/>
      </c>
      <c r="H10" s="34" t="n"/>
      <c r="I10" s="32" t="n">
        <v>0</v>
      </c>
      <c r="J10" s="32" t="n">
        <v>58.84</v>
      </c>
      <c r="K10" s="32">
        <f>100-(I10+J10)</f>
        <v/>
      </c>
      <c r="L10" s="32" t="n"/>
      <c r="M10" s="33" t="n">
        <v>21.34</v>
      </c>
      <c r="N10" s="34" t="inlineStr">
        <is>
          <t>NP</t>
        </is>
      </c>
      <c r="O10" s="32" t="inlineStr">
        <is>
          <t>NP</t>
        </is>
      </c>
      <c r="P10" s="36" t="n"/>
      <c r="Q10" s="35">
        <f>IF((K10+L10)&gt;=50,
    IF(M10&lt;35,
        IF(O10="NP","ML",IF(O10&gt;=0.73*(M10-20),"CL","ML")),
        IF(M10&lt;=50,
            IF(O10="NP","MI",IF(O10&gt;=0.73*(M10-20),"CI","MI")),
            IF(O10="NP","MH",IF(O10&gt;=0.73*(M10-20),"CH","MH"))
        )
    ),
    IF(I10&gt;J10,
        IF((K10+L10)&lt;=5,"GP",
            IF((K10+L10)&lt;12,
                IF(O10="NP","GP-GM",IF(O10&gt;=0.73*(M10-20),"GP-GC","GP-GM")),
                IF(O10="NP","GM",IF(O10&gt;=0.73*(M10-20),"GC","GM"))
            )
        ),
        IF((K10+L10)&lt;=5,"SP",
            IF((K10+L10)&lt;12,
                IF(O10="NP","SP-SM",IF(O10&gt;=0.73*(M10-20),"SP-SC","SP-SM")),
                IF(O10="NP","SM",IF(O10&gt;=0.73*(M10-20),"SC","SM"))
            )
        )
    )
)</f>
        <v/>
      </c>
      <c r="R10" s="36" t="n">
        <v>10</v>
      </c>
      <c r="S10" s="36" t="n"/>
      <c r="T10" s="32" t="n"/>
      <c r="U10" s="32" t="n"/>
      <c r="V10" s="36" t="n"/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11.60699849182046</v>
      </c>
      <c r="BA10" s="75" t="n">
        <v>11.60699849182046</v>
      </c>
      <c r="BB10" s="75" t="n">
        <v>21.34</v>
      </c>
      <c r="BC10" s="75" t="n">
        <v>0</v>
      </c>
      <c r="BD10" s="75" t="n">
        <v>0</v>
      </c>
      <c r="BE10" s="75" t="inlineStr">
        <is>
          <t>Silty Soil</t>
        </is>
      </c>
      <c r="BF10" s="75" t="n">
        <v>5.3124</v>
      </c>
      <c r="BG10" s="75" t="n">
        <v>1</v>
      </c>
      <c r="BH10" s="75" t="n">
        <v>0.92</v>
      </c>
      <c r="BI10" s="75" t="n">
        <v>0.5401875272404802</v>
      </c>
      <c r="BJ10" s="75" t="n">
        <v>1.101125478499418</v>
      </c>
      <c r="BK10" s="75" t="n">
        <v>0.08621973910984798</v>
      </c>
      <c r="BL10" s="76" t="n">
        <v>26.96411654491579</v>
      </c>
      <c r="BM10" s="75" t="n">
        <v>0.5404829611116477</v>
      </c>
      <c r="BN10" s="76" t="n">
        <v>11.90823165402798</v>
      </c>
    </row>
    <row r="11" ht="18" customHeight="1" s="57">
      <c r="A11" s="36" t="n">
        <v>1.5</v>
      </c>
      <c r="B11" s="34" t="inlineStr">
        <is>
          <t>SPT @ 1.5</t>
        </is>
      </c>
      <c r="C11" s="33" t="n"/>
      <c r="D11" s="33" t="n">
        <v>2</v>
      </c>
      <c r="E11" s="33" t="n">
        <v>2</v>
      </c>
      <c r="F11" s="34" t="n">
        <v>4</v>
      </c>
      <c r="G11" s="33">
        <f>SUM(E11,F11)</f>
        <v/>
      </c>
      <c r="H11" s="33" t="n"/>
      <c r="I11" s="36" t="n">
        <v>0</v>
      </c>
      <c r="J11" s="36" t="n">
        <v>82.11</v>
      </c>
      <c r="K11" s="32">
        <f>100-(I11+J11)</f>
        <v/>
      </c>
      <c r="L11" s="32" t="n"/>
      <c r="M11" s="33" t="n"/>
      <c r="N11" s="34" t="n"/>
      <c r="O11" s="32" t="n"/>
      <c r="P11" s="36" t="n"/>
      <c r="Q11" s="35" t="n"/>
      <c r="R11" s="36" t="n"/>
      <c r="S11" s="36" t="n"/>
      <c r="T11" s="32" t="n"/>
      <c r="U11" s="32" t="n"/>
      <c r="V11" s="36" t="n"/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>
        <v>1.85</v>
      </c>
      <c r="AV11" s="75" t="n">
        <v>0.326561445</v>
      </c>
      <c r="AW11" s="75" t="n">
        <v>1.0332</v>
      </c>
      <c r="AX11" s="75" t="n">
        <v>1.386962102742888</v>
      </c>
      <c r="AY11" s="75" t="n">
        <v>1.386962102742888</v>
      </c>
      <c r="AZ11" s="75" t="n">
        <v>8.321772616457325</v>
      </c>
      <c r="BA11" s="75" t="n">
        <v>8.321772616457325</v>
      </c>
      <c r="BB11" s="75" t="n">
        <v>0</v>
      </c>
      <c r="BC11" s="75" t="n">
        <v>0</v>
      </c>
      <c r="BD11" s="75" t="n">
        <v>0</v>
      </c>
      <c r="BE11" s="75" t="inlineStr">
        <is>
          <t>Silty/Clayey Sand</t>
        </is>
      </c>
      <c r="BF11" s="75" t="n">
        <v>6.5</v>
      </c>
      <c r="BG11" s="75" t="n">
        <v>1</v>
      </c>
      <c r="BH11" s="75" t="n">
        <v>0.92</v>
      </c>
      <c r="BI11" s="75" t="n">
        <v>0.4779999705936625</v>
      </c>
      <c r="BJ11" s="75" t="n">
        <v>0.9589430969302931</v>
      </c>
      <c r="BK11" s="75" t="n">
        <v>0.03540592230037833</v>
      </c>
      <c r="BL11" s="76" t="n">
        <v>31.67570164412841</v>
      </c>
      <c r="BM11" s="75" t="n">
        <v>0.4793676147825591</v>
      </c>
      <c r="BN11" s="76" t="n">
        <v>14.46905602234564</v>
      </c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4</v>
      </c>
      <c r="E12" s="33" t="n">
        <v>5</v>
      </c>
      <c r="F12" s="34" t="n">
        <v>6</v>
      </c>
      <c r="G12" s="33">
        <f>SUM(E12,F12)</f>
        <v/>
      </c>
      <c r="H12" s="52" t="n"/>
      <c r="I12" s="36" t="n"/>
      <c r="J12" s="36" t="n"/>
      <c r="K12" s="32" t="n"/>
      <c r="L12" s="32" t="n"/>
      <c r="M12" s="32" t="n"/>
      <c r="N12" s="32" t="n"/>
      <c r="O12" s="32" t="n"/>
      <c r="P12" s="36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14.35490647732776</v>
      </c>
      <c r="BA12" s="75" t="n">
        <v>14.35490647732776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0.936578633391289</v>
      </c>
      <c r="BJ12" s="75" t="n">
        <v>1.92326892851996</v>
      </c>
      <c r="BK12" s="75" t="n">
        <v>0</v>
      </c>
      <c r="BL12" s="76" t="n">
        <v>33.5186790246961</v>
      </c>
      <c r="BM12" s="75" t="n">
        <v>0.9436758825306806</v>
      </c>
      <c r="BN12" s="76" t="n">
        <v>22.48034624503947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5</v>
      </c>
      <c r="E13" s="33" t="n">
        <v>6</v>
      </c>
      <c r="F13" s="34" t="n">
        <v>8</v>
      </c>
      <c r="G13" s="33">
        <f>SUM(E13,F13)</f>
        <v/>
      </c>
      <c r="H13" s="33" t="n"/>
      <c r="I13" s="36" t="n">
        <v>0.84</v>
      </c>
      <c r="J13" s="36" t="n">
        <v>79.97</v>
      </c>
      <c r="K13" s="32">
        <f>100-(I13+J13)</f>
        <v/>
      </c>
      <c r="L13" s="32" t="n"/>
      <c r="M13" s="32" t="n">
        <v>16.13</v>
      </c>
      <c r="N13" s="32" t="inlineStr">
        <is>
          <t>NP</t>
        </is>
      </c>
      <c r="O13" s="32" t="inlineStr">
        <is>
          <t>NP</t>
        </is>
      </c>
      <c r="P13" s="32" t="n"/>
      <c r="Q13" s="35">
        <f>IF((K13+L13)&gt;=50,
    IF(M13&lt;35,
        IF(O13="NP","ML",IF(O13&gt;=0.73*(M13-20),"CL","ML")),
        IF(M13&lt;=50,
            IF(O13="NP","MI",IF(O13&gt;=0.73*(M13-20),"CI","MI")),
            IF(O13="NP","MH",IF(O13&gt;=0.73*(M13-20),"CH","MH"))
        )
    ),
    IF(I13&gt;J13,
        IF((K13+L13)&lt;=5,"GP",
            IF((K13+L13)&lt;12,
                IF(O13="NP","GP-GM",IF(O13&gt;=0.73*(M13-20),"GP-GC","GP-GM")),
                IF(O13="NP","GM",IF(O13&gt;=0.73*(M13-20),"GC","GM"))
            )
        ),
        IF((K13+L13)&lt;=5,"SP",
            IF((K13+L13)&lt;12,
                IF(O13="NP","SP-SM",IF(O13&gt;=0.73*(M13-20),"SP-SC","SP-SM")),
                IF(O13="NP","SM",IF(O13&gt;=0.73*(M13-20),"SC","SM"))
            )
        )
    )
)</f>
        <v/>
      </c>
      <c r="R13" s="41" t="n"/>
      <c r="S13" s="36" t="n"/>
      <c r="T13" s="41" t="n"/>
      <c r="U13" s="41" t="n"/>
      <c r="V13" s="36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15.91923987188485</v>
      </c>
      <c r="BA13" s="75" t="n">
        <v>15.45961993594243</v>
      </c>
      <c r="BB13" s="75" t="n">
        <v>16.13</v>
      </c>
      <c r="BC13" s="75" t="n">
        <v>0</v>
      </c>
      <c r="BD13" s="75" t="n">
        <v>0</v>
      </c>
      <c r="BE13" s="75" t="inlineStr">
        <is>
          <t>Silty/Clayey Sand</t>
        </is>
      </c>
      <c r="BF13" s="75" t="n">
        <v>6.274</v>
      </c>
      <c r="BG13" s="75" t="n">
        <v>1</v>
      </c>
      <c r="BH13" s="75" t="n">
        <v>0.92</v>
      </c>
      <c r="BI13" s="75" t="n">
        <v>0.9106360945133301</v>
      </c>
      <c r="BJ13" s="75" t="n">
        <v>1.703817133698973</v>
      </c>
      <c r="BK13" s="75" t="n">
        <v>0.03979391982077284</v>
      </c>
      <c r="BL13" s="76" t="n">
        <v>31.20833177811643</v>
      </c>
      <c r="BM13" s="75" t="n">
        <v>0.9134436653344329</v>
      </c>
      <c r="BN13" s="76" t="n">
        <v>9.309811380259831</v>
      </c>
    </row>
    <row r="14" ht="18" customHeight="1" s="57">
      <c r="A14" s="36" t="n">
        <v>4.5</v>
      </c>
      <c r="B14" s="34" t="inlineStr">
        <is>
          <t>SPT @ 4.5</t>
        </is>
      </c>
      <c r="C14" s="33" t="n"/>
      <c r="D14" s="33" t="n">
        <v>5</v>
      </c>
      <c r="E14" s="33" t="n">
        <v>6</v>
      </c>
      <c r="F14" s="34" t="n">
        <v>9</v>
      </c>
      <c r="G14" s="33">
        <f>SUM(E14,F14)</f>
        <v/>
      </c>
      <c r="H14" s="33" t="n"/>
      <c r="I14" s="36" t="n">
        <v>2.57</v>
      </c>
      <c r="J14" s="36" t="n">
        <v>80.03</v>
      </c>
      <c r="K14" s="32">
        <f>100-(I14+J14)</f>
        <v/>
      </c>
      <c r="L14" s="32" t="n"/>
      <c r="M14" s="32" t="n"/>
      <c r="N14" s="32" t="n"/>
      <c r="O14" s="32" t="n"/>
      <c r="P14" s="32" t="n"/>
      <c r="Q14" s="35" t="n"/>
      <c r="R14" s="41" t="n"/>
      <c r="S14" s="36" t="n"/>
      <c r="T14" s="41" t="n"/>
      <c r="U14" s="41" t="n"/>
      <c r="V14" s="36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 t="n"/>
      <c r="AI14" s="40" t="n"/>
      <c r="AU14" s="75" t="n">
        <v>1.85</v>
      </c>
      <c r="AV14" s="75" t="n">
        <v>0.8708305200000001</v>
      </c>
      <c r="AW14" s="75" t="n">
        <v>1.0332</v>
      </c>
      <c r="AX14" s="75" t="n">
        <v>1.058966178893231</v>
      </c>
      <c r="AY14" s="75" t="n">
        <v>1.058966178893231</v>
      </c>
      <c r="AZ14" s="75" t="n">
        <v>15.88449268339847</v>
      </c>
      <c r="BA14" s="75" t="n">
        <v>15.44224634169924</v>
      </c>
      <c r="BB14" s="75" t="n">
        <v>0</v>
      </c>
      <c r="BC14" s="75" t="n">
        <v>0</v>
      </c>
      <c r="BD14" s="75" t="n">
        <v>0</v>
      </c>
      <c r="BE14" s="75" t="inlineStr">
        <is>
          <t>Silty/Clayey Sand</t>
        </is>
      </c>
      <c r="BF14" s="75" t="n">
        <v>6.5</v>
      </c>
      <c r="BG14" s="75" t="n">
        <v>1</v>
      </c>
      <c r="BH14" s="75" t="n">
        <v>0.92</v>
      </c>
      <c r="BI14" s="75" t="n">
        <v>0.9398892896983587</v>
      </c>
      <c r="BJ14" s="75" t="n">
        <v>1.892581221242279</v>
      </c>
      <c r="BK14" s="75" t="n">
        <v>0.03707598007488501</v>
      </c>
      <c r="BL14" s="76" t="n">
        <v>32.27497851521213</v>
      </c>
      <c r="BM14" s="75" t="n">
        <v>0.9496425796685629</v>
      </c>
      <c r="BN14" s="76" t="n">
        <v>7.923183308937739</v>
      </c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6</v>
      </c>
      <c r="E15" s="33" t="n">
        <v>7</v>
      </c>
      <c r="F15" s="34" t="n">
        <v>10</v>
      </c>
      <c r="G15" s="33">
        <f>SUM(E15,F15)</f>
        <v/>
      </c>
      <c r="H15" s="33" t="n"/>
      <c r="I15" s="36" t="n"/>
      <c r="J15" s="36" t="n"/>
      <c r="K15" s="32" t="n"/>
      <c r="L15" s="32" t="n"/>
      <c r="M15" s="32" t="n"/>
      <c r="N15" s="32" t="n"/>
      <c r="O15" s="32" t="n"/>
      <c r="P15" s="32" t="n"/>
      <c r="Q15" s="35" t="n"/>
      <c r="R15" s="41" t="n"/>
      <c r="S15" s="36" t="n"/>
      <c r="T15" s="41" t="n"/>
      <c r="U15" s="41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17.43910170535703</v>
      </c>
      <c r="BA15" s="75" t="n">
        <v>17.43910170535703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1.1579409346402</v>
      </c>
      <c r="BJ15" s="75" t="n">
        <v>2.319523804237751</v>
      </c>
      <c r="BK15" s="75" t="n">
        <v>0</v>
      </c>
      <c r="BL15" s="76" t="n">
        <v>33.48511912194638</v>
      </c>
      <c r="BM15" s="75" t="n">
        <v>1.163091958436196</v>
      </c>
      <c r="BN15" s="76" t="n">
        <v>20.67044545033621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7</v>
      </c>
      <c r="E16" s="33" t="n">
        <v>9</v>
      </c>
      <c r="F16" s="34" t="n">
        <v>11</v>
      </c>
      <c r="G16" s="33">
        <f>SUM(E16,F16)</f>
        <v/>
      </c>
      <c r="H16" s="52" t="n"/>
      <c r="I16" s="36" t="n">
        <v>0.57</v>
      </c>
      <c r="J16" s="36" t="n">
        <v>82.12</v>
      </c>
      <c r="K16" s="32">
        <f>100-(I16+J16)</f>
        <v/>
      </c>
      <c r="L16" s="32" t="n"/>
      <c r="M16" s="33" t="n"/>
      <c r="N16" s="34" t="n"/>
      <c r="O16" s="32" t="n"/>
      <c r="P16" s="36" t="n"/>
      <c r="Q16" s="35" t="n"/>
      <c r="R16" s="36" t="n"/>
      <c r="S16" s="36" t="n"/>
      <c r="T16" s="36" t="n"/>
      <c r="U16" s="36" t="n"/>
      <c r="V16" s="36" t="n"/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18.84980137777262</v>
      </c>
      <c r="BA16" s="75" t="n">
        <v>16.92490068888631</v>
      </c>
      <c r="BB16" s="75" t="n">
        <v>0</v>
      </c>
      <c r="BC16" s="75" t="n">
        <v>0</v>
      </c>
      <c r="BD16" s="75" t="n">
        <v>0</v>
      </c>
      <c r="BE16" s="75" t="inlineStr">
        <is>
          <t>Silty/Clayey Sand</t>
        </is>
      </c>
      <c r="BF16" s="75" t="n">
        <v>6.5</v>
      </c>
      <c r="BG16" s="75" t="n">
        <v>1</v>
      </c>
      <c r="BH16" s="75" t="n">
        <v>0.92</v>
      </c>
      <c r="BI16" s="75" t="n">
        <v>1.051960637374709</v>
      </c>
      <c r="BJ16" s="75" t="n">
        <v>2.090628631658746</v>
      </c>
      <c r="BK16" s="75" t="n">
        <v>0.03525877868323037</v>
      </c>
      <c r="BL16" s="76" t="n">
        <v>32.32760442067466</v>
      </c>
      <c r="BM16" s="75" t="n">
        <v>1.055978389054996</v>
      </c>
      <c r="BN16" s="76" t="n">
        <v>14.59310066779303</v>
      </c>
    </row>
    <row r="17" ht="18" customHeight="1" s="57">
      <c r="A17" s="36" t="n">
        <v>7.5</v>
      </c>
      <c r="B17" s="34" t="inlineStr">
        <is>
          <t>SPT @ 7.5</t>
        </is>
      </c>
      <c r="C17" s="33" t="n"/>
      <c r="D17" s="33" t="n">
        <v>8</v>
      </c>
      <c r="E17" s="33" t="n">
        <v>10</v>
      </c>
      <c r="F17" s="34" t="n">
        <v>12</v>
      </c>
      <c r="G17" s="33">
        <f>SUM(E17,F17)</f>
        <v/>
      </c>
      <c r="H17" s="33" t="n"/>
      <c r="I17" s="36" t="n">
        <v>1.23</v>
      </c>
      <c r="J17" s="36" t="n">
        <v>81.34</v>
      </c>
      <c r="K17" s="32">
        <f>100-(I17+J17)</f>
        <v/>
      </c>
      <c r="L17" s="33" t="n"/>
      <c r="M17" s="32" t="n"/>
      <c r="N17" s="32" t="n"/>
      <c r="O17" s="32" t="n"/>
      <c r="P17" s="33" t="n"/>
      <c r="Q17" s="35" t="n"/>
      <c r="R17" s="52" t="n"/>
      <c r="S17" s="36" t="n"/>
      <c r="T17" s="36" t="n"/>
      <c r="U17" s="36" t="n"/>
      <c r="V17" s="36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>
        <v>1.85</v>
      </c>
      <c r="AV17" s="75" t="n">
        <v>1.415099595</v>
      </c>
      <c r="AW17" s="75" t="n">
        <v>1.0332</v>
      </c>
      <c r="AX17" s="75" t="n">
        <v>0.8966090876007634</v>
      </c>
      <c r="AY17" s="75" t="n">
        <v>0.8966090876007634</v>
      </c>
      <c r="AZ17" s="75" t="n">
        <v>19.7253999272168</v>
      </c>
      <c r="BA17" s="75" t="n">
        <v>17.3626999636084</v>
      </c>
      <c r="BB17" s="75" t="n">
        <v>0</v>
      </c>
      <c r="BC17" s="75" t="n">
        <v>0</v>
      </c>
      <c r="BD17" s="75" t="n">
        <v>0</v>
      </c>
      <c r="BE17" s="75" t="inlineStr">
        <is>
          <t>Silty/Clayey Sand</t>
        </is>
      </c>
      <c r="BF17" s="75" t="n">
        <v>6.5</v>
      </c>
      <c r="BG17" s="75" t="n">
        <v>1</v>
      </c>
      <c r="BH17" s="75" t="n">
        <v>0.92</v>
      </c>
      <c r="BI17" s="75" t="n">
        <v>1.015368798390574</v>
      </c>
      <c r="BJ17" s="75" t="n">
        <v>1.974433263841727</v>
      </c>
      <c r="BK17" s="75" t="n">
        <v>0.03642127322432415</v>
      </c>
      <c r="BL17" s="76" t="n">
        <v>32.13096904217426</v>
      </c>
      <c r="BM17" s="75" t="n">
        <v>1.015262307446188</v>
      </c>
      <c r="BN17" s="76" t="n">
        <v>16.09696483191023</v>
      </c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9</v>
      </c>
      <c r="E18" s="33" t="n">
        <v>12</v>
      </c>
      <c r="F18" s="34" t="n">
        <v>13</v>
      </c>
      <c r="G18" s="33">
        <f>SUM(E18,F18)</f>
        <v/>
      </c>
      <c r="H18" s="33" t="n"/>
      <c r="I18" s="36" t="n"/>
      <c r="J18" s="36" t="n"/>
      <c r="K18" s="32" t="n"/>
      <c r="L18" s="33" t="n"/>
      <c r="M18" s="32" t="n"/>
      <c r="N18" s="32" t="n"/>
      <c r="O18" s="32" t="n"/>
      <c r="P18" s="33" t="n"/>
      <c r="Q18" s="35" t="n"/>
      <c r="R18" s="52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21.89579501357141</v>
      </c>
      <c r="BA18" s="75" t="n">
        <v>21.89579501357141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1.437993827213899</v>
      </c>
      <c r="BJ18" s="75" t="n">
        <v>2.832180264070392</v>
      </c>
      <c r="BK18" s="75" t="n">
        <v>0</v>
      </c>
      <c r="BL18" s="76" t="n">
        <v>34.64177775033362</v>
      </c>
      <c r="BM18" s="75" t="n">
        <v>1.445066277477654</v>
      </c>
      <c r="BN18" s="76" t="n">
        <v>20.1813579374963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10</v>
      </c>
      <c r="E19" s="33" t="n">
        <v>13</v>
      </c>
      <c r="F19" s="34" t="n">
        <v>14</v>
      </c>
      <c r="G19" s="33">
        <f>SUM(E19,F19)</f>
        <v/>
      </c>
      <c r="H19" s="52" t="n"/>
      <c r="I19" s="36" t="n"/>
      <c r="J19" s="36" t="n"/>
      <c r="K19" s="32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22.14750204150873</v>
      </c>
      <c r="BA19" s="75" t="n">
        <v>22.14750204150873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1.494679241762152</v>
      </c>
      <c r="BJ19" s="75" t="n">
        <v>3.062631641253814</v>
      </c>
      <c r="BK19" s="75" t="n">
        <v>0</v>
      </c>
      <c r="BL19" s="76" t="n">
        <v>34.61978734239724</v>
      </c>
      <c r="BM19" s="75" t="n">
        <v>1.497027871685955</v>
      </c>
      <c r="BN19" s="76" t="n">
        <v>16.42577639188861</v>
      </c>
    </row>
    <row r="20" ht="18" customHeight="1" s="57">
      <c r="A20" s="36" t="n">
        <v>10.5</v>
      </c>
      <c r="B20" s="34" t="inlineStr">
        <is>
          <t>SPT @ 10.5</t>
        </is>
      </c>
      <c r="C20" s="33" t="n"/>
      <c r="D20" s="33" t="n">
        <v>11</v>
      </c>
      <c r="E20" s="33" t="n">
        <v>14</v>
      </c>
      <c r="F20" s="34" t="n">
        <v>15</v>
      </c>
      <c r="G20" s="33">
        <f>SUM(E20,F20)</f>
        <v/>
      </c>
      <c r="H20" s="33" t="n"/>
      <c r="I20" s="36" t="n">
        <v>0.71</v>
      </c>
      <c r="J20" s="36" t="n">
        <v>81.5</v>
      </c>
      <c r="K20" s="32">
        <f>100-(I20+J20)</f>
        <v/>
      </c>
      <c r="L20" s="33" t="n"/>
      <c r="M20" s="32" t="n"/>
      <c r="N20" s="32" t="n"/>
      <c r="O20" s="32" t="n"/>
      <c r="P20" s="33" t="n"/>
      <c r="Q20" s="35" t="n"/>
      <c r="R20" s="52" t="n"/>
      <c r="S20" s="36" t="n"/>
      <c r="T20" s="36" t="n"/>
      <c r="U20" s="36" t="n"/>
      <c r="V20" s="36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2</v>
      </c>
      <c r="AV20" s="75" t="n">
        <v>1.97113665</v>
      </c>
      <c r="AW20" s="75" t="n">
        <v>1.0332</v>
      </c>
      <c r="AX20" s="75" t="n">
        <v>0.7857831983289774</v>
      </c>
      <c r="AY20" s="75" t="n">
        <v>0.7857831983289774</v>
      </c>
      <c r="AZ20" s="75" t="n">
        <v>22.78771275154034</v>
      </c>
      <c r="BA20" s="75" t="n">
        <v>18.89385637577017</v>
      </c>
      <c r="BB20" s="75" t="n">
        <v>0</v>
      </c>
      <c r="BC20" s="75" t="n">
        <v>0</v>
      </c>
      <c r="BD20" s="75" t="n">
        <v>0</v>
      </c>
      <c r="BE20" s="75" t="inlineStr">
        <is>
          <t>Silty/Clayey Sand</t>
        </is>
      </c>
      <c r="BF20" s="75" t="n">
        <v>6.5</v>
      </c>
      <c r="BG20" s="75" t="n">
        <v>1</v>
      </c>
      <c r="BH20" s="75" t="n">
        <v>0.92</v>
      </c>
      <c r="BI20" s="75" t="n">
        <v>1.169823784180494</v>
      </c>
      <c r="BJ20" s="75" t="n">
        <v>2.270892554773974</v>
      </c>
      <c r="BK20" s="75" t="n">
        <v>0.03503681374798061</v>
      </c>
      <c r="BL20" s="76" t="n">
        <v>33.16238773943303</v>
      </c>
      <c r="BM20" s="75" t="n">
        <v>1.167972710391539</v>
      </c>
      <c r="BN20" s="76" t="n">
        <v>15.78636147790508</v>
      </c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12</v>
      </c>
      <c r="E21" s="33" t="n">
        <v>15</v>
      </c>
      <c r="F21" s="34" t="n">
        <v>16</v>
      </c>
      <c r="G21" s="33">
        <f>SUM(E21,F21)</f>
        <v/>
      </c>
      <c r="H21" s="33" t="n"/>
      <c r="I21" s="36" t="n"/>
      <c r="J21" s="36" t="n"/>
      <c r="K21" s="32" t="n"/>
      <c r="L21" s="33" t="n"/>
      <c r="M21" s="32" t="n"/>
      <c r="N21" s="32" t="n"/>
      <c r="O21" s="32" t="n"/>
      <c r="P21" s="33" t="n"/>
      <c r="Q21" s="35" t="n"/>
      <c r="R21" s="52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23.85594683086944</v>
      </c>
      <c r="BA21" s="75" t="n">
        <v>23.85594683086944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1.553584970668451</v>
      </c>
      <c r="BJ21" s="75" t="n">
        <v>3.174875050182089</v>
      </c>
      <c r="BK21" s="75" t="n">
        <v>0</v>
      </c>
      <c r="BL21" s="76" t="n">
        <v>34.25816153744464</v>
      </c>
      <c r="BM21" s="75" t="n">
        <v>1.542713243582145</v>
      </c>
      <c r="BN21" s="76" t="n">
        <v>18.2092821507866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14</v>
      </c>
      <c r="E22" s="33" t="n">
        <v>16</v>
      </c>
      <c r="F22" s="34" t="n">
        <v>17</v>
      </c>
      <c r="G22" s="33">
        <f>SUM(E22,F22)</f>
        <v/>
      </c>
      <c r="H22" s="33" t="n"/>
      <c r="I22" s="36" t="n"/>
      <c r="J22" s="36" t="n"/>
      <c r="K22" s="32" t="n"/>
      <c r="L22" s="32" t="n"/>
      <c r="M22" s="32" t="n"/>
      <c r="N22" s="32" t="n"/>
      <c r="O22" s="32" t="n"/>
      <c r="P22" s="36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23.92800431208347</v>
      </c>
      <c r="BA22" s="75" t="n">
        <v>23.92800431208347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1.598522124311137</v>
      </c>
      <c r="BJ22" s="75" t="n">
        <v>3.095278346888005</v>
      </c>
      <c r="BK22" s="75" t="n">
        <v>0</v>
      </c>
      <c r="BL22" s="76" t="n">
        <v>33.75792817754164</v>
      </c>
      <c r="BM22" s="75" t="n">
        <v>1.587769127264578</v>
      </c>
      <c r="BN22" s="76" t="n">
        <v>16.4836147394305</v>
      </c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n">
        <v>15</v>
      </c>
      <c r="E23" s="33" t="n">
        <v>17</v>
      </c>
      <c r="F23" s="34" t="n">
        <v>19</v>
      </c>
      <c r="G23" s="33">
        <f>SUM(E23,F23)</f>
        <v/>
      </c>
      <c r="H23" s="52" t="n"/>
      <c r="I23" s="36" t="n">
        <v>0.77</v>
      </c>
      <c r="J23" s="36" t="n">
        <v>73.54000000000001</v>
      </c>
      <c r="K23" s="32">
        <f>100-(I23+J23)</f>
        <v/>
      </c>
      <c r="L23" s="32" t="n"/>
      <c r="M23" s="32" t="n">
        <v>18.93</v>
      </c>
      <c r="N23" s="32" t="inlineStr">
        <is>
          <t>NP</t>
        </is>
      </c>
      <c r="O23" s="32" t="inlineStr">
        <is>
          <t>NP</t>
        </is>
      </c>
      <c r="P23" s="36" t="n"/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8.33</v>
      </c>
      <c r="S23" s="36" t="n"/>
      <c r="T23" s="36" t="n"/>
      <c r="U23" s="36" t="n"/>
      <c r="V23" s="36" t="n"/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>
        <v>2</v>
      </c>
      <c r="AV23" s="75" t="n">
        <v>2.55953565</v>
      </c>
      <c r="AW23" s="75" t="n">
        <v>1.0332</v>
      </c>
      <c r="AX23" s="75" t="n">
        <v>0.6984309718922775</v>
      </c>
      <c r="AY23" s="75" t="n">
        <v>0.6984309718922775</v>
      </c>
      <c r="AZ23" s="75" t="n">
        <v>25.14351498812199</v>
      </c>
      <c r="BA23" s="75" t="n">
        <v>20.071757494061</v>
      </c>
      <c r="BB23" s="75" t="n">
        <v>18.93</v>
      </c>
      <c r="BC23" s="75" t="n">
        <v>0</v>
      </c>
      <c r="BD23" s="75" t="n">
        <v>0</v>
      </c>
      <c r="BE23" s="75" t="inlineStr">
        <is>
          <t>Silty/Clayey Sand</t>
        </is>
      </c>
      <c r="BF23" s="75" t="n">
        <v>5.714</v>
      </c>
      <c r="BG23" s="75" t="n">
        <v>1</v>
      </c>
      <c r="BH23" s="75" t="n">
        <v>0.92</v>
      </c>
      <c r="BI23" s="75" t="n">
        <v>1.028343738433885</v>
      </c>
      <c r="BJ23" s="75" t="n">
        <v>2.033113888774573</v>
      </c>
      <c r="BK23" s="75" t="n">
        <v>0.0462314865229214</v>
      </c>
      <c r="BL23" s="76" t="n">
        <v>31.90524320437725</v>
      </c>
      <c r="BM23" s="75" t="n">
        <v>1.029326008240207</v>
      </c>
      <c r="BN23" s="76" t="n">
        <v>8.532813528961782</v>
      </c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n">
        <v>16</v>
      </c>
      <c r="E24" s="33" t="n">
        <v>18</v>
      </c>
      <c r="F24" s="34" t="n">
        <v>20</v>
      </c>
      <c r="G24" s="33">
        <f>SUM(E24,F24)</f>
        <v/>
      </c>
      <c r="H24" s="52" t="n"/>
      <c r="I24" s="36" t="n"/>
      <c r="J24" s="36" t="n"/>
      <c r="K24" s="32" t="n"/>
      <c r="L24" s="32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>
        <v>2</v>
      </c>
      <c r="AV24" s="75" t="n">
        <v>2.65760215</v>
      </c>
      <c r="AW24" s="75" t="n">
        <v>1.0332</v>
      </c>
      <c r="AX24" s="75" t="n">
        <v>0.6858578085694614</v>
      </c>
      <c r="AY24" s="75" t="n">
        <v>0.6858578085694614</v>
      </c>
      <c r="AZ24" s="75" t="n">
        <v>26.06259672563953</v>
      </c>
      <c r="BA24" s="75" t="n">
        <v>26.06259672563953</v>
      </c>
      <c r="BB24" s="75" t="n">
        <v>0</v>
      </c>
      <c r="BC24" s="75" t="n">
        <v>0</v>
      </c>
      <c r="BD24" s="75" t="n">
        <v>0</v>
      </c>
      <c r="BE24" s="75" t="inlineStr">
        <is>
          <t>Clean Granular Soil</t>
        </is>
      </c>
      <c r="BF24" s="75" t="n">
        <v>6.5</v>
      </c>
      <c r="BG24" s="75" t="n">
        <v>1</v>
      </c>
      <c r="BH24" s="75" t="n">
        <v>1</v>
      </c>
      <c r="BI24" s="75" t="n">
        <v>1.776405225099332</v>
      </c>
      <c r="BJ24" s="75" t="n">
        <v>3.662727878761503</v>
      </c>
      <c r="BK24" s="75" t="n">
        <v>0</v>
      </c>
      <c r="BL24" s="76" t="n">
        <v>33.72925784889897</v>
      </c>
      <c r="BM24" s="75" t="n">
        <v>1.78342321939901</v>
      </c>
      <c r="BN24" s="76" t="n">
        <v>15.46200985409023</v>
      </c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n">
        <v>18</v>
      </c>
      <c r="E25" s="33" t="n">
        <v>21</v>
      </c>
      <c r="F25" s="34" t="n">
        <v>23</v>
      </c>
      <c r="G25" s="33">
        <f>SUM(E25,F25)</f>
        <v/>
      </c>
      <c r="H25" s="33" t="n"/>
      <c r="I25" s="36" t="n">
        <v>0.6899999999999999</v>
      </c>
      <c r="J25" s="36" t="n">
        <v>82.45</v>
      </c>
      <c r="K25" s="32">
        <f>100-(I25+J25)</f>
        <v/>
      </c>
      <c r="L25" s="32" t="n"/>
      <c r="M25" s="32" t="n"/>
      <c r="N25" s="32" t="n"/>
      <c r="O25" s="32" t="n"/>
      <c r="P25" s="32" t="n"/>
      <c r="Q25" s="35" t="n"/>
      <c r="R25" s="41" t="n"/>
      <c r="S25" s="36" t="n"/>
      <c r="T25" s="36" t="n"/>
      <c r="U25" s="36" t="n"/>
      <c r="V25" s="36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>
        <v>2</v>
      </c>
      <c r="AV25" s="75" t="n">
        <v>2.85373515</v>
      </c>
      <c r="AW25" s="75" t="n">
        <v>1.0332</v>
      </c>
      <c r="AX25" s="75" t="n">
        <v>0.6620465610236053</v>
      </c>
      <c r="AY25" s="75" t="n">
        <v>0.6620465610236053</v>
      </c>
      <c r="AZ25" s="75" t="n">
        <v>29.13004868503863</v>
      </c>
      <c r="BA25" s="75" t="n">
        <v>22.06502434251932</v>
      </c>
      <c r="BB25" s="75" t="n">
        <v>0</v>
      </c>
      <c r="BC25" s="75" t="n">
        <v>0</v>
      </c>
      <c r="BD25" s="75" t="n">
        <v>0</v>
      </c>
      <c r="BE25" s="75" t="inlineStr">
        <is>
          <t>Silty/Clayey Sand</t>
        </is>
      </c>
      <c r="BF25" s="75" t="n">
        <v>6.5</v>
      </c>
      <c r="BG25" s="75" t="n">
        <v>1</v>
      </c>
      <c r="BH25" s="75" t="n">
        <v>0.92</v>
      </c>
      <c r="BI25" s="75" t="n">
        <v>1.222858276592353</v>
      </c>
      <c r="BJ25" s="75" t="n">
        <v>2.315824412241605</v>
      </c>
      <c r="BK25" s="75" t="n">
        <v>0.03499966563062009</v>
      </c>
      <c r="BL25" s="76" t="n">
        <v>33.18085279758707</v>
      </c>
      <c r="BM25" s="75" t="n">
        <v>1.221566000800604</v>
      </c>
      <c r="BN25" s="76" t="n">
        <v>9.883009849895542</v>
      </c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CBH-11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289.795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46221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765713.892 N 2635890.719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4</v>
      </c>
      <c r="F10" s="34" t="n">
        <v>7</v>
      </c>
      <c r="G10" s="33">
        <f>SUM(E10,F10)</f>
        <v/>
      </c>
      <c r="H10" s="34" t="n"/>
      <c r="I10" s="32" t="n">
        <v>0.27</v>
      </c>
      <c r="J10" s="32" t="n">
        <v>78.23</v>
      </c>
      <c r="K10" s="32">
        <f>100-(I10+J10)</f>
        <v/>
      </c>
      <c r="L10" s="32" t="n"/>
      <c r="M10" s="32" t="n"/>
      <c r="N10" s="32" t="n"/>
      <c r="O10" s="32" t="n"/>
      <c r="P10" s="36" t="n"/>
      <c r="Q10" s="35" t="n"/>
      <c r="R10" s="36" t="n">
        <v>20</v>
      </c>
      <c r="S10" s="36" t="n"/>
      <c r="T10" s="32" t="n"/>
      <c r="U10" s="32" t="n"/>
      <c r="V10" s="36" t="n">
        <v>2.65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18.239569058575</v>
      </c>
      <c r="BA10" s="75" t="n">
        <v>16.6197845292875</v>
      </c>
      <c r="BB10" s="75" t="n">
        <v>0</v>
      </c>
      <c r="BC10" s="75" t="n">
        <v>0</v>
      </c>
      <c r="BD10" s="75" t="n">
        <v>0</v>
      </c>
      <c r="BE10" s="75" t="inlineStr">
        <is>
          <t>Silty/Clayey Sand</t>
        </is>
      </c>
      <c r="BF10" s="75" t="n">
        <v>6.5</v>
      </c>
      <c r="BG10" s="75" t="n">
        <v>1</v>
      </c>
      <c r="BH10" s="75" t="n">
        <v>0.92</v>
      </c>
      <c r="BI10" s="75" t="n">
        <v>0.9378909542431924</v>
      </c>
      <c r="BJ10" s="75" t="n">
        <v>1.926397251835402</v>
      </c>
      <c r="BK10" s="75" t="n">
        <v>0.03970791519113679</v>
      </c>
      <c r="BL10" s="76" t="n">
        <v>32.33986928995003</v>
      </c>
      <c r="BM10" s="75" t="n">
        <v>0.9469042168147876</v>
      </c>
      <c r="BN10" s="76" t="n">
        <v>13.06762986436595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2" t="n">
        <v>0.02</v>
      </c>
      <c r="J11" s="32" t="n">
        <v>50.43</v>
      </c>
      <c r="K11" s="32" t="n">
        <v>19.15</v>
      </c>
      <c r="L11" s="32" t="n">
        <v>30.41</v>
      </c>
      <c r="M11" s="32" t="n">
        <v>33.43</v>
      </c>
      <c r="N11" s="32" t="n">
        <v>16.8</v>
      </c>
      <c r="O11" s="32">
        <f>M11-N11</f>
        <v/>
      </c>
      <c r="P11" s="32" t="n">
        <v>12.57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20</v>
      </c>
      <c r="S11" s="36" t="n">
        <v>1.94</v>
      </c>
      <c r="T11" s="36" t="n">
        <v>1.76</v>
      </c>
      <c r="U11" s="36">
        <f>(T11/(1+(S11/100)))</f>
        <v/>
      </c>
      <c r="V11" s="36" t="n">
        <v>2.68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4</v>
      </c>
      <c r="E12" s="33" t="n">
        <v>7</v>
      </c>
      <c r="F12" s="34" t="n">
        <v>9</v>
      </c>
      <c r="G12" s="33">
        <f>SUM(E12,F12)</f>
        <v/>
      </c>
      <c r="H12" s="5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20.87986396702219</v>
      </c>
      <c r="BA12" s="75" t="n">
        <v>20.87986396702219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1.375138587308418</v>
      </c>
      <c r="BJ12" s="75" t="n">
        <v>2.796329652492633</v>
      </c>
      <c r="BK12" s="75" t="n">
        <v>0</v>
      </c>
      <c r="BL12" s="76" t="n">
        <v>34.16764430003897</v>
      </c>
      <c r="BM12" s="75" t="n">
        <v>1.364106847097057</v>
      </c>
      <c r="BN12" s="76" t="n">
        <v>18.10595602092636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6</v>
      </c>
      <c r="E13" s="33" t="n">
        <v>9</v>
      </c>
      <c r="F13" s="34" t="n">
        <v>11</v>
      </c>
      <c r="G13" s="33">
        <f>SUM(E13,F13)</f>
        <v/>
      </c>
      <c r="H13" s="33" t="n"/>
      <c r="I13" s="32" t="n">
        <v>0</v>
      </c>
      <c r="J13" s="32" t="n">
        <v>46.16</v>
      </c>
      <c r="K13" s="32" t="n">
        <v>20.85</v>
      </c>
      <c r="L13" s="32" t="n">
        <v>32.99</v>
      </c>
      <c r="M13" s="32" t="n">
        <v>34.6</v>
      </c>
      <c r="N13" s="32" t="n">
        <v>16.5</v>
      </c>
      <c r="O13" s="32">
        <f>M13-N13</f>
        <v/>
      </c>
      <c r="P13" s="32" t="n">
        <v>10.84</v>
      </c>
      <c r="Q13" s="35">
        <f>IF((K13+L13)&gt;=50,
    IF(M13&lt;35,
        IF(O13="NP","ML",IF(O13&gt;=0.73*(M13-20),"CL","ML")),
        IF(M13&lt;=50,
            IF(O13="NP","MI",IF(O13&gt;=0.73*(M13-20),"CI","MI")),
            IF(O13="NP","MH",IF(O13&gt;=0.73*(M13-20),"CH","MH"))
        )
    ),
    IF(I13&gt;J13,
        IF((K13+L13)&lt;=5,"GP",
            IF((K13+L13)&lt;12,
                IF(O13="NP","GP-GM",IF(O13&gt;=0.73*(M13-20),"GP-GC","GP-GM")),
                IF(O13="NP","GM",IF(O13&gt;=0.73*(M13-20),"GC","GM"))
            )
        ),
        IF((K13+L13)&lt;=5,"SP",
            IF((K13+L13)&lt;12,
                IF(O13="NP","SP-SM",IF(O13&gt;=0.73*(M13-20),"SP-SC","SP-SM")),
                IF(O13="NP","SM",IF(O13&gt;=0.73*(M13-20),"SC","SM"))
            )
        )
    )
)</f>
        <v/>
      </c>
      <c r="R13" s="36" t="n">
        <v>11.11</v>
      </c>
      <c r="S13" s="36" t="n"/>
      <c r="T13" s="36" t="n"/>
      <c r="U13" s="36" t="n"/>
      <c r="V13" s="36" t="n">
        <v>2.7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22.74177124554979</v>
      </c>
      <c r="BA13" s="75" t="n">
        <v>22.74177124554979</v>
      </c>
      <c r="BB13" s="75" t="n">
        <v>18.1</v>
      </c>
      <c r="BC13" s="75" t="n">
        <v>-0.9116022099447513</v>
      </c>
      <c r="BD13" s="75" t="n">
        <v>0.6127414561664191</v>
      </c>
      <c r="BE13" s="75" t="inlineStr">
        <is>
          <t>Clayey Soil</t>
        </is>
      </c>
      <c r="BF13" s="75" t="n">
        <v>5.88</v>
      </c>
      <c r="BG13" s="75" t="n">
        <v>1.227900552486188</v>
      </c>
      <c r="BH13" s="75" t="n">
        <v>1.018038632986627</v>
      </c>
      <c r="BI13" s="75" t="n">
        <v>1.556266504196675</v>
      </c>
      <c r="BJ13" s="75" t="n">
        <v>2.964100186809425</v>
      </c>
      <c r="BK13" s="75" t="n">
        <v>0.1517885801273773</v>
      </c>
      <c r="BL13" s="76" t="n">
        <v>21.91162382571916</v>
      </c>
      <c r="BM13" s="75" t="n">
        <v>1.557482940966404</v>
      </c>
      <c r="BN13" s="76" t="n">
        <v>5.163409602280685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2" t="n">
        <v>0.16</v>
      </c>
      <c r="J14" s="32" t="n">
        <v>50.68</v>
      </c>
      <c r="K14" s="32" t="n">
        <v>20.85</v>
      </c>
      <c r="L14" s="32" t="n">
        <v>32.99</v>
      </c>
      <c r="M14" s="32" t="n">
        <v>32.1</v>
      </c>
      <c r="N14" s="32" t="n">
        <v>15.3</v>
      </c>
      <c r="O14" s="32">
        <f>M14-N14</f>
        <v/>
      </c>
      <c r="P14" s="32" t="n">
        <v>11.81</v>
      </c>
      <c r="Q14" s="35">
        <f>IF((K14+L14)&gt;=50,
IF(M14&lt;35,
IF(O14="NP","ML",IF(O14&gt;=0.73*(M14-20),"CL","ML")),
IF(M14&lt;=50,
IF(O14="NP","MI",IF(O14&gt;=0.73*(M14-20),"CI","MI")),
IF(O14="NP","MH",IF(O14&gt;=0.73*(M14-20),"CH","MH"))
)
),
IF(I14&gt;J14,
IF((K14+L14)&lt;=5,"GP",
IF((K14+L14)&lt;12,
IF(O14="NP","GP-GM",IF(O14&gt;=0.73*(M14-20),"GP-GC","GP-GM")),
IF(O14="NP","GM",IF(O14&gt;=0.73*(M14-20),"GC","GM"))
)
),
IF((K14+L14)&lt;=5,"SP",
IF((K14+L14)&lt;12,
IF(O14="NP","SP-SM",IF(O14&gt;=0.73*(M14-20),"SP-SC","SP-SM")),
IF(O14="NP","SM",IF(O14&gt;=0.73*(M14-20),"SC","SM"))
)
)
)
)</f>
        <v/>
      </c>
      <c r="R14" s="36" t="n">
        <v>22.22</v>
      </c>
      <c r="S14" s="36" t="n">
        <v>4.39</v>
      </c>
      <c r="T14" s="36" t="n">
        <v>1.86</v>
      </c>
      <c r="U14" s="36">
        <f>(T14/(1+(S14/100)))</f>
        <v/>
      </c>
      <c r="V14" s="36" t="n">
        <v>2.66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8</v>
      </c>
      <c r="E15" s="33" t="n">
        <v>12</v>
      </c>
      <c r="F15" s="34" t="n">
        <v>14</v>
      </c>
      <c r="G15" s="33">
        <f>SUM(E15,F15)</f>
        <v/>
      </c>
      <c r="H15" s="33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26.67156731407546</v>
      </c>
      <c r="BA15" s="75" t="n">
        <v>26.67156731407546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1.732240475888806</v>
      </c>
      <c r="BJ15" s="75" t="n">
        <v>3.505075970895851</v>
      </c>
      <c r="BK15" s="75" t="n">
        <v>0</v>
      </c>
      <c r="BL15" s="76" t="n">
        <v>35.16003560463794</v>
      </c>
      <c r="BM15" s="75" t="n">
        <v>1.714080282900617</v>
      </c>
      <c r="BN15" s="76" t="n">
        <v>22.32870233524005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11</v>
      </c>
      <c r="E16" s="33" t="n">
        <v>15</v>
      </c>
      <c r="F16" s="34" t="n">
        <v>18</v>
      </c>
      <c r="G16" s="33">
        <f>SUM(E16,F16)</f>
        <v/>
      </c>
      <c r="H16" s="52" t="n"/>
      <c r="I16" s="32" t="n">
        <v>0.48</v>
      </c>
      <c r="J16" s="32" t="n">
        <v>76.88</v>
      </c>
      <c r="K16" s="32">
        <f>100-(I16+J16)</f>
        <v/>
      </c>
      <c r="L16" s="32" t="n"/>
      <c r="M16" s="32" t="n">
        <v>21.4</v>
      </c>
      <c r="N16" s="32" t="n">
        <v>10.7</v>
      </c>
      <c r="O16" s="32">
        <f>M16-N16</f>
        <v/>
      </c>
      <c r="P16" s="32" t="n"/>
      <c r="Q16" s="35">
        <f>IF((K16+L16)&gt;=50,
    IF(M16&lt;35,
        IF(O16="NP","ML",IF(O16&gt;=0.73*(M16-20),"CL","ML")),
        IF(M16&lt;=50,
            IF(O16="NP","MI",IF(O16&gt;=0.73*(M16-20),"CI","MI")),
            IF(O16="NP","MH",IF(O16&gt;=0.73*(M16-20),"CH","MH"))
        )
    ),
    IF(I16&gt;J16,
        IF((K16+L16)&lt;=5,"GP",
            IF((K16+L16)&lt;12,
                IF(O16="NP","GP-GM",IF(O16&gt;=0.73*(M16-20),"GP-GC","GP-GM")),
                IF(O16="NP","GM",IF(O16&gt;=0.73*(M16-20),"GC","GM"))
            )
        ),
        IF((K16+L16)&lt;=5,"SP",
            IF((K16+L16)&lt;12,
                IF(O16="NP","SP-SM",IF(O16&gt;=0.73*(M16-20),"SP-SC","SP-SM")),
                IF(O16="NP","SM",IF(O16&gt;=0.73*(M16-20),"SC","SM"))
            )
        )
    )
)</f>
        <v/>
      </c>
      <c r="R16" s="36" t="n">
        <v>20</v>
      </c>
      <c r="S16" s="36" t="n"/>
      <c r="T16" s="36" t="n"/>
      <c r="U16" s="36" t="n"/>
      <c r="V16" s="36" t="n">
        <v>2.69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31.10217227332483</v>
      </c>
      <c r="BA16" s="75" t="n">
        <v>23.05108613666241</v>
      </c>
      <c r="BB16" s="75" t="n">
        <v>10.7</v>
      </c>
      <c r="BC16" s="75" t="n">
        <v>-1</v>
      </c>
      <c r="BD16" s="75" t="n">
        <v>0</v>
      </c>
      <c r="BE16" s="75" t="inlineStr">
        <is>
          <t>Silty/Clayey Sand</t>
        </is>
      </c>
      <c r="BF16" s="75" t="n">
        <v>6.5</v>
      </c>
      <c r="BG16" s="75" t="n">
        <v>1.12</v>
      </c>
      <c r="BH16" s="75" t="n">
        <v>0.92</v>
      </c>
      <c r="BI16" s="75" t="n">
        <v>1.573350595241812</v>
      </c>
      <c r="BJ16" s="75" t="n">
        <v>3.033355798852515</v>
      </c>
      <c r="BK16" s="75" t="n">
        <v>0.04224002477202649</v>
      </c>
      <c r="BL16" s="76" t="n">
        <v>32.60478911495845</v>
      </c>
      <c r="BM16" s="75" t="n">
        <v>1.564963549310854</v>
      </c>
      <c r="BN16" s="76" t="n">
        <v>10.86787394235575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2" t="n">
        <v>0.09</v>
      </c>
      <c r="J17" s="32" t="n">
        <v>45.48</v>
      </c>
      <c r="K17" s="32" t="n">
        <v>22.53</v>
      </c>
      <c r="L17" s="32" t="n">
        <v>31.9</v>
      </c>
      <c r="M17" s="32" t="n">
        <v>38.66</v>
      </c>
      <c r="N17" s="32" t="n">
        <v>17.63</v>
      </c>
      <c r="O17" s="32">
        <f>M17-N17</f>
        <v/>
      </c>
      <c r="P17" s="32" t="n">
        <v>13.31</v>
      </c>
      <c r="Q17" s="35">
        <f>IF((K17+L17)&gt;=50,
IF(M17&lt;35,
IF(O17="NP","ML",IF(O17&gt;=0.73*(M17-20),"CL","ML")),
IF(M17&lt;=50,
IF(O17="NP","MI",IF(O17&gt;=0.73*(M17-20),"CI","MI")),
IF(O17="NP","MH",IF(O17&gt;=0.73*(M17-20),"CH","MH"))
)
),
IF(I17&gt;J17,
IF((K17+L17)&lt;=5,"GP",
IF((K17+L17)&lt;12,
IF(O17="NP","GP-GM",IF(O17&gt;=0.73*(M17-20),"GP-GC","GP-GM")),
IF(O17="NP","GM",IF(O17&gt;=0.73*(M17-20),"GC","GM"))
)
),
IF((K17+L17)&lt;=5,"SP",
IF((K17+L17)&lt;12,
IF(O17="NP","SP-SM",IF(O17&gt;=0.73*(M17-20),"SP-SC","SP-SM")),
IF(O17="NP","SM",IF(O17&gt;=0.73*(M17-20),"SC","SM"))
)
)
)
)</f>
        <v/>
      </c>
      <c r="R17" s="36" t="n">
        <v>20</v>
      </c>
      <c r="S17" s="36" t="n">
        <v>11.71</v>
      </c>
      <c r="T17" s="36" t="n">
        <v>1.95</v>
      </c>
      <c r="U17" s="36">
        <f>(T17/(1+(S17/100)))</f>
        <v/>
      </c>
      <c r="V17" s="36" t="n">
        <v>2.65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>
        <f>T17/(1+(S17/100))</f>
        <v/>
      </c>
      <c r="AI17" s="37">
        <f>(((V17*1)/AH17)-1)</f>
        <v/>
      </c>
      <c r="AJ17" s="37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14</v>
      </c>
      <c r="E18" s="33" t="n">
        <v>17</v>
      </c>
      <c r="F18" s="34" t="n">
        <v>20</v>
      </c>
      <c r="G18" s="33">
        <f>SUM(E18,F18)</f>
        <v/>
      </c>
      <c r="H18" s="33" t="n"/>
      <c r="I18" s="32" t="n"/>
      <c r="J18" s="32" t="n"/>
      <c r="K18" s="32" t="n"/>
      <c r="L18" s="32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32.40577662008568</v>
      </c>
      <c r="BA18" s="75" t="n">
        <v>32.40577662008568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2.16196231145683</v>
      </c>
      <c r="BJ18" s="75" t="n">
        <v>4.408097787342946</v>
      </c>
      <c r="BK18" s="75" t="n">
        <v>0</v>
      </c>
      <c r="BL18" s="76" t="n">
        <v>34.98758018850958</v>
      </c>
      <c r="BM18" s="75" t="n">
        <v>2.136679808814278</v>
      </c>
      <c r="BN18" s="76" t="n">
        <v>18.28720787649885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18</v>
      </c>
      <c r="E19" s="33" t="n">
        <v>20</v>
      </c>
      <c r="F19" s="34" t="n">
        <v>25</v>
      </c>
      <c r="G19" s="33">
        <f>SUM(E19,F19)</f>
        <v/>
      </c>
      <c r="H19" s="52" t="n"/>
      <c r="I19" s="32" t="n"/>
      <c r="J19" s="32" t="n"/>
      <c r="K19" s="32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36.91250340251455</v>
      </c>
      <c r="BA19" s="75" t="n">
        <v>36.91250340251455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2.476805469200394</v>
      </c>
      <c r="BJ19" s="75" t="n">
        <v>5.026419527793018</v>
      </c>
      <c r="BK19" s="75" t="n">
        <v>0</v>
      </c>
      <c r="BL19" s="76" t="n">
        <v>34.82220688886849</v>
      </c>
      <c r="BM19" s="75" t="n">
        <v>2.465698385093079</v>
      </c>
      <c r="BN19" s="76" t="n">
        <v>14.36630005847145</v>
      </c>
    </row>
    <row r="20" ht="18" customHeight="1" s="57">
      <c r="A20" s="36" t="n">
        <v>10.5</v>
      </c>
      <c r="B20" s="34" t="inlineStr">
        <is>
          <t>SPT @ 10.5</t>
        </is>
      </c>
      <c r="C20" s="33" t="n"/>
      <c r="D20" s="33" t="n">
        <v>19</v>
      </c>
      <c r="E20" s="33" t="n">
        <v>21</v>
      </c>
      <c r="F20" s="34" t="n">
        <v>26</v>
      </c>
      <c r="G20" s="33">
        <f>SUM(E20,F20)</f>
        <v/>
      </c>
      <c r="H20" s="33" t="n"/>
      <c r="I20" s="32" t="n">
        <v>1.61</v>
      </c>
      <c r="J20" s="32" t="n">
        <v>77.20999999999999</v>
      </c>
      <c r="K20" s="32">
        <f>100-(I20+J20)</f>
        <v/>
      </c>
      <c r="L20" s="32" t="n"/>
      <c r="M20" s="32" t="n"/>
      <c r="N20" s="32" t="n"/>
      <c r="O20" s="32" t="n"/>
      <c r="P20" s="52" t="n"/>
      <c r="Q20" s="35" t="n"/>
      <c r="R20" s="36" t="n">
        <v>28.57</v>
      </c>
      <c r="S20" s="36" t="n"/>
      <c r="T20" s="36" t="n"/>
      <c r="U20" s="36" t="n"/>
      <c r="V20" s="36" t="n">
        <v>2.66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2</v>
      </c>
      <c r="AV20" s="75" t="n">
        <v>1.97113665</v>
      </c>
      <c r="AW20" s="75" t="n">
        <v>1.0332</v>
      </c>
      <c r="AX20" s="75" t="n">
        <v>0.7857831983289774</v>
      </c>
      <c r="AY20" s="75" t="n">
        <v>0.7857831983289774</v>
      </c>
      <c r="AZ20" s="75" t="n">
        <v>36.93181032146194</v>
      </c>
      <c r="BA20" s="75" t="n">
        <v>25.96590516073097</v>
      </c>
      <c r="BB20" s="75" t="n">
        <v>0</v>
      </c>
      <c r="BC20" s="75" t="n">
        <v>0</v>
      </c>
      <c r="BD20" s="75" t="n">
        <v>0</v>
      </c>
      <c r="BE20" s="75" t="inlineStr">
        <is>
          <t>Silty/Clayey Sand</t>
        </is>
      </c>
      <c r="BF20" s="75" t="n">
        <v>6.5</v>
      </c>
      <c r="BG20" s="75" t="n">
        <v>1</v>
      </c>
      <c r="BH20" s="75" t="n">
        <v>0.92</v>
      </c>
      <c r="BI20" s="75" t="n">
        <v>1.576298957707878</v>
      </c>
      <c r="BJ20" s="75" t="n">
        <v>3.223745553418863</v>
      </c>
      <c r="BK20" s="75" t="n">
        <v>0.03736979034845998</v>
      </c>
      <c r="BL20" s="76" t="n">
        <v>33.34248257399307</v>
      </c>
      <c r="BM20" s="75" t="n">
        <v>1.58483324523086</v>
      </c>
      <c r="BN20" s="76" t="n">
        <v>7.37806298503955</v>
      </c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20</v>
      </c>
      <c r="E21" s="33" t="n">
        <v>24</v>
      </c>
      <c r="F21" s="34" t="n">
        <v>29</v>
      </c>
      <c r="G21" s="33">
        <f>SUM(E21,F21)</f>
        <v/>
      </c>
      <c r="H21" s="33" t="n"/>
      <c r="I21" s="32" t="n"/>
      <c r="J21" s="32" t="n"/>
      <c r="K21" s="32" t="n"/>
      <c r="L21" s="32" t="n"/>
      <c r="M21" s="32" t="n"/>
      <c r="N21" s="32" t="n"/>
      <c r="O21" s="32" t="n"/>
      <c r="P21" s="5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40.78597361406711</v>
      </c>
      <c r="BA21" s="75" t="n">
        <v>40.78597361406711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2.722781015753794</v>
      </c>
      <c r="BJ21" s="75" t="n">
        <v>5.588840684140086</v>
      </c>
      <c r="BK21" s="75" t="n">
        <v>0</v>
      </c>
      <c r="BL21" s="76" t="n">
        <v>34.67424640088934</v>
      </c>
      <c r="BM21" s="75" t="n">
        <v>2.685855056053363</v>
      </c>
      <c r="BN21" s="76" t="n">
        <v>18.17347731238824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25</v>
      </c>
      <c r="E22" s="33" t="n">
        <v>30</v>
      </c>
      <c r="F22" s="34" t="n">
        <v>35</v>
      </c>
      <c r="G22" s="33">
        <f>SUM(E22,F22)</f>
        <v/>
      </c>
      <c r="H22" s="33" t="n"/>
      <c r="I22" s="32" t="n"/>
      <c r="J22" s="32" t="n"/>
      <c r="K22" s="32" t="n"/>
      <c r="L22" s="32" t="n"/>
      <c r="M22" s="32" t="n"/>
      <c r="N22" s="32" t="n"/>
      <c r="O22" s="32" t="n"/>
      <c r="P22" s="36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47.13091758440683</v>
      </c>
      <c r="BA22" s="75" t="n">
        <v>47.13091758440683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3.059411953001226</v>
      </c>
      <c r="BJ22" s="75" t="n">
        <v>5.880725563486597</v>
      </c>
      <c r="BK22" s="75" t="n">
        <v>0</v>
      </c>
      <c r="BL22" s="76" t="n">
        <v>35.37851908438094</v>
      </c>
      <c r="BM22" s="75" t="n">
        <v>3.063200743597996</v>
      </c>
      <c r="BN22" s="76" t="n">
        <v>16.82737884683555</v>
      </c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n">
        <v>23</v>
      </c>
      <c r="E23" s="33" t="n">
        <v>25</v>
      </c>
      <c r="F23" s="34" t="n">
        <v>38</v>
      </c>
      <c r="G23" s="33">
        <f>SUM(E23,F23)</f>
        <v/>
      </c>
      <c r="H23" s="52" t="n"/>
      <c r="I23" s="32" t="n">
        <v>0.35</v>
      </c>
      <c r="J23" s="32" t="n">
        <v>47.65</v>
      </c>
      <c r="K23" s="32" t="n">
        <v>30.32</v>
      </c>
      <c r="L23" s="32" t="n">
        <v>21.68</v>
      </c>
      <c r="M23" s="32" t="n">
        <v>26.4</v>
      </c>
      <c r="N23" s="32" t="inlineStr">
        <is>
          <t>NP</t>
        </is>
      </c>
      <c r="O23" s="32" t="inlineStr">
        <is>
          <t>NP</t>
        </is>
      </c>
      <c r="P23" s="36" t="n"/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9.09</v>
      </c>
      <c r="S23" s="36" t="n"/>
      <c r="T23" s="36" t="n"/>
      <c r="U23" s="36" t="n"/>
      <c r="V23" s="36" t="n">
        <v>2.68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>
        <v>2</v>
      </c>
      <c r="AV23" s="75" t="n">
        <v>2.55953565</v>
      </c>
      <c r="AW23" s="75" t="n">
        <v>1.0332</v>
      </c>
      <c r="AX23" s="75" t="n">
        <v>0.6984309718922775</v>
      </c>
      <c r="AY23" s="75" t="n">
        <v>0.6984309718922775</v>
      </c>
      <c r="AZ23" s="75" t="n">
        <v>44.00115122921348</v>
      </c>
      <c r="BA23" s="75" t="n">
        <v>29.50057561460674</v>
      </c>
      <c r="BB23" s="75" t="n">
        <v>26.4</v>
      </c>
      <c r="BC23" s="75" t="n">
        <v>0</v>
      </c>
      <c r="BD23" s="75" t="n">
        <v>0.4169230769230769</v>
      </c>
      <c r="BE23" s="75" t="inlineStr">
        <is>
          <t>Silty Soil</t>
        </is>
      </c>
      <c r="BF23" s="75" t="n">
        <v>4.716</v>
      </c>
      <c r="BG23" s="75" t="n">
        <v>1</v>
      </c>
      <c r="BH23" s="75" t="n">
        <v>0.9867076923076923</v>
      </c>
      <c r="BI23" s="75" t="n">
        <v>1.378600173250266</v>
      </c>
      <c r="BJ23" s="75" t="n">
        <v>2.844379497231651</v>
      </c>
      <c r="BK23" s="75" t="n">
        <v>0.0965519280622494</v>
      </c>
      <c r="BL23" s="76" t="n">
        <v>26.70962166541242</v>
      </c>
      <c r="BM23" s="75" t="n">
        <v>1.376780031507663</v>
      </c>
      <c r="BN23" s="76" t="n">
        <v>10.82109797971508</v>
      </c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n">
        <v>28</v>
      </c>
      <c r="E24" s="33" t="n">
        <v>35</v>
      </c>
      <c r="F24" s="34" t="n">
        <v>39</v>
      </c>
      <c r="G24" s="33">
        <f>SUM(E24,F24)</f>
        <v/>
      </c>
      <c r="H24" s="52" t="n"/>
      <c r="I24" s="32" t="n"/>
      <c r="J24" s="32" t="n"/>
      <c r="K24" s="32" t="n"/>
      <c r="L24" s="32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>
        <v>2</v>
      </c>
      <c r="AV24" s="75" t="n">
        <v>2.65760215</v>
      </c>
      <c r="AW24" s="75" t="n">
        <v>1.0332</v>
      </c>
      <c r="AX24" s="75" t="n">
        <v>0.6858578085694614</v>
      </c>
      <c r="AY24" s="75" t="n">
        <v>0.6858578085694614</v>
      </c>
      <c r="AZ24" s="75" t="n">
        <v>50.75347783414015</v>
      </c>
      <c r="BA24" s="75" t="n">
        <v>50.75347783414015</v>
      </c>
      <c r="BB24" s="75" t="n">
        <v>0</v>
      </c>
      <c r="BC24" s="75" t="n">
        <v>0</v>
      </c>
      <c r="BD24" s="75" t="n">
        <v>0</v>
      </c>
      <c r="BE24" s="75" t="inlineStr">
        <is>
          <t>Clean Granular Soil</t>
        </is>
      </c>
      <c r="BF24" s="75" t="n">
        <v>6.5</v>
      </c>
      <c r="BG24" s="75" t="n">
        <v>1</v>
      </c>
      <c r="BH24" s="75" t="n">
        <v>1</v>
      </c>
      <c r="BI24" s="75" t="n">
        <v>3.398301908116699</v>
      </c>
      <c r="BJ24" s="75" t="n">
        <v>6.741630332335053</v>
      </c>
      <c r="BK24" s="75" t="n">
        <v>0</v>
      </c>
      <c r="BL24" s="76" t="n">
        <v>36.2765024900591</v>
      </c>
      <c r="BM24" s="75" t="n">
        <v>3.371417857944464</v>
      </c>
      <c r="BN24" s="76" t="n">
        <v>18.64237873316015</v>
      </c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n">
        <v>30.37</v>
      </c>
      <c r="E25" s="33" t="n">
        <v>37</v>
      </c>
      <c r="F25" s="34" t="n">
        <v>45</v>
      </c>
      <c r="G25" s="33">
        <f>SUM(E25,F25)</f>
        <v/>
      </c>
      <c r="H25" s="33" t="n"/>
      <c r="I25" s="32" t="n">
        <v>2.32</v>
      </c>
      <c r="J25" s="32" t="n">
        <v>82.38</v>
      </c>
      <c r="K25" s="32">
        <f>100-(I25+J25)</f>
        <v/>
      </c>
      <c r="L25" s="32" t="n"/>
      <c r="M25" s="32" t="n"/>
      <c r="N25" s="32" t="n"/>
      <c r="O25" s="32" t="n"/>
      <c r="P25" s="41" t="n"/>
      <c r="Q25" s="35" t="n"/>
      <c r="R25" s="41" t="n"/>
      <c r="S25" s="36" t="n"/>
      <c r="T25" s="36" t="n"/>
      <c r="U25" s="36" t="n"/>
      <c r="V25" s="36" t="n">
        <v>2.67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>
        <v>2</v>
      </c>
      <c r="AV25" s="75" t="n">
        <v>2.85373515</v>
      </c>
      <c r="AW25" s="75" t="n">
        <v>1.0332</v>
      </c>
      <c r="AX25" s="75" t="n">
        <v>0.6620465610236053</v>
      </c>
      <c r="AY25" s="75" t="n">
        <v>0.6620465610236053</v>
      </c>
      <c r="AZ25" s="75" t="n">
        <v>54.28781800393563</v>
      </c>
      <c r="BA25" s="75" t="n">
        <v>34.64390900196781</v>
      </c>
      <c r="BB25" s="75" t="n">
        <v>0</v>
      </c>
      <c r="BC25" s="75" t="n">
        <v>0</v>
      </c>
      <c r="BD25" s="75" t="n">
        <v>0</v>
      </c>
      <c r="BE25" s="75" t="inlineStr">
        <is>
          <t>Silty/Clayey Sand</t>
        </is>
      </c>
      <c r="BF25" s="75" t="n">
        <v>6.5</v>
      </c>
      <c r="BG25" s="75" t="n">
        <v>1</v>
      </c>
      <c r="BH25" s="75" t="n">
        <v>0.92</v>
      </c>
      <c r="BI25" s="75" t="n">
        <v>2.123365231029287</v>
      </c>
      <c r="BJ25" s="75" t="n">
        <v>4.093622830246519</v>
      </c>
      <c r="BK25" s="75" t="n">
        <v>0.03465380183286706</v>
      </c>
      <c r="BL25" s="76" t="n">
        <v>33.15904248844747</v>
      </c>
      <c r="BM25" s="75" t="n">
        <v>2.106310116051687</v>
      </c>
      <c r="BN25" s="76" t="n">
        <v>14.58563855072803</v>
      </c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  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SBH-05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290.617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10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46220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766502.366 N 2636066.681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5</v>
      </c>
      <c r="G10" s="33">
        <f>SUM(E10,F10)</f>
        <v/>
      </c>
      <c r="H10" s="34" t="n"/>
      <c r="I10" s="32" t="n">
        <v>38.42</v>
      </c>
      <c r="J10" s="32" t="n">
        <v>44.27</v>
      </c>
      <c r="K10" s="32">
        <f>100-(I10+J10)</f>
        <v/>
      </c>
      <c r="L10" s="32" t="n"/>
      <c r="M10" s="32" t="n"/>
      <c r="N10" s="32" t="n"/>
      <c r="O10" s="32" t="n"/>
      <c r="P10" s="36" t="n"/>
      <c r="Q10" s="35" t="n"/>
      <c r="R10" s="36" t="n"/>
      <c r="S10" s="36" t="n"/>
      <c r="T10" s="32" t="n"/>
      <c r="U10" s="32" t="n"/>
      <c r="V10" s="36" t="n">
        <v>2.68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13.26514113350909</v>
      </c>
      <c r="BA10" s="75" t="n">
        <v>13.26514113350909</v>
      </c>
      <c r="BB10" s="75" t="n">
        <v>0</v>
      </c>
      <c r="BC10" s="75" t="n">
        <v>0</v>
      </c>
      <c r="BD10" s="75" t="n">
        <v>0</v>
      </c>
      <c r="BE10" s="75" t="inlineStr">
        <is>
          <t>Silty/Clayey Sand</t>
        </is>
      </c>
      <c r="BF10" s="75" t="n">
        <v>6.5</v>
      </c>
      <c r="BG10" s="75" t="n">
        <v>1</v>
      </c>
      <c r="BH10" s="75" t="n">
        <v>0.92</v>
      </c>
      <c r="BI10" s="75" t="n">
        <v>0.813047332833436</v>
      </c>
      <c r="BJ10" s="75" t="n">
        <v>1.613812259228428</v>
      </c>
      <c r="BK10" s="75" t="n">
        <v>0.03725795506049298</v>
      </c>
      <c r="BL10" s="76" t="n">
        <v>32.47777840289719</v>
      </c>
      <c r="BM10" s="75" t="n">
        <v>0.814454572900922</v>
      </c>
      <c r="BN10" s="76" t="n">
        <v>12.21182110801331</v>
      </c>
    </row>
    <row r="11" ht="18" customHeight="1" s="57">
      <c r="A11" s="36" t="n">
        <v>1.5</v>
      </c>
      <c r="B11" s="34" t="inlineStr">
        <is>
          <t>SPT @ 1.5</t>
        </is>
      </c>
      <c r="C11" s="33" t="n"/>
      <c r="D11" s="33" t="n">
        <v>3</v>
      </c>
      <c r="E11" s="33" t="n">
        <v>4</v>
      </c>
      <c r="F11" s="34" t="n">
        <v>6</v>
      </c>
      <c r="G11" s="33">
        <f>SUM(E11,F11)</f>
        <v/>
      </c>
      <c r="H11" s="33" t="n"/>
      <c r="I11" s="36" t="n"/>
      <c r="J11" s="32" t="n"/>
      <c r="K11" s="32" t="n"/>
      <c r="L11" s="32" t="n"/>
      <c r="M11" s="32" t="n"/>
      <c r="N11" s="32" t="n"/>
      <c r="O11" s="32" t="n"/>
      <c r="P11" s="36" t="n"/>
      <c r="Q11" s="35" t="n"/>
      <c r="R11" s="36" t="n"/>
      <c r="S11" s="36" t="n"/>
      <c r="T11" s="32" t="n"/>
      <c r="U11" s="32" t="n"/>
      <c r="V11" s="36" t="n"/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>
        <v>1.85</v>
      </c>
      <c r="AV11" s="75" t="n">
        <v>0.326561445</v>
      </c>
      <c r="AW11" s="75" t="n">
        <v>1.0332</v>
      </c>
      <c r="AX11" s="75" t="n">
        <v>1.386962102742888</v>
      </c>
      <c r="AY11" s="75" t="n">
        <v>1.386962102742888</v>
      </c>
      <c r="AZ11" s="75" t="n">
        <v>13.86962102742888</v>
      </c>
      <c r="BA11" s="75" t="n">
        <v>13.86962102742888</v>
      </c>
      <c r="BB11" s="75" t="n">
        <v>0</v>
      </c>
      <c r="BC11" s="75" t="n">
        <v>0</v>
      </c>
      <c r="BD11" s="75" t="n">
        <v>0</v>
      </c>
      <c r="BE11" s="75" t="inlineStr">
        <is>
          <t>Clean Granular Soil</t>
        </is>
      </c>
      <c r="BF11" s="75" t="n">
        <v>6.5</v>
      </c>
      <c r="BG11" s="75" t="n">
        <v>1</v>
      </c>
      <c r="BH11" s="75" t="n">
        <v>1</v>
      </c>
      <c r="BI11" s="75" t="n">
        <v>0.9150720207605598</v>
      </c>
      <c r="BJ11" s="75" t="n">
        <v>1.849293457396294</v>
      </c>
      <c r="BK11" s="75" t="n">
        <v>0</v>
      </c>
      <c r="BL11" s="76" t="n">
        <v>33.34053169338209</v>
      </c>
      <c r="BM11" s="75" t="n">
        <v>0.907327140610057</v>
      </c>
      <c r="BN11" s="76" t="n">
        <v>19.31671940442055</v>
      </c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4</v>
      </c>
      <c r="E12" s="33" t="n">
        <v>5</v>
      </c>
      <c r="F12" s="34" t="n">
        <v>8</v>
      </c>
      <c r="G12" s="33">
        <f>SUM(E12,F12)</f>
        <v/>
      </c>
      <c r="H12" s="52" t="n"/>
      <c r="I12" s="36" t="n">
        <v>10.14</v>
      </c>
      <c r="J12" s="32" t="n">
        <v>65.37</v>
      </c>
      <c r="K12" s="32">
        <f>100-(I12+J12)</f>
        <v/>
      </c>
      <c r="L12" s="32" t="n"/>
      <c r="M12" s="32" t="n"/>
      <c r="N12" s="32" t="n"/>
      <c r="O12" s="32" t="n"/>
      <c r="P12" s="36" t="n"/>
      <c r="Q12" s="35" t="n"/>
      <c r="R12" s="36" t="n">
        <v>7.14</v>
      </c>
      <c r="S12" s="36" t="n"/>
      <c r="T12" s="36" t="n"/>
      <c r="U12" s="36" t="n"/>
      <c r="V12" s="36" t="n">
        <v>2.64</v>
      </c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16.96488947320553</v>
      </c>
      <c r="BA12" s="75" t="n">
        <v>15.98244473660276</v>
      </c>
      <c r="BB12" s="75" t="n">
        <v>0</v>
      </c>
      <c r="BC12" s="75" t="n">
        <v>0</v>
      </c>
      <c r="BD12" s="75" t="n">
        <v>0</v>
      </c>
      <c r="BE12" s="75" t="inlineStr">
        <is>
          <t>Silty/Clayey Sand</t>
        </is>
      </c>
      <c r="BF12" s="75" t="n">
        <v>6.5</v>
      </c>
      <c r="BG12" s="75" t="n">
        <v>1</v>
      </c>
      <c r="BH12" s="75" t="n">
        <v>0.92</v>
      </c>
      <c r="BI12" s="75" t="n">
        <v>0.9611911670154426</v>
      </c>
      <c r="BJ12" s="75" t="n">
        <v>1.975323779964837</v>
      </c>
      <c r="BK12" s="75" t="n">
        <v>0.04085556462964929</v>
      </c>
      <c r="BL12" s="76" t="n">
        <v>30.64267007568499</v>
      </c>
      <c r="BM12" s="75" t="n">
        <v>0.9665549344840378</v>
      </c>
      <c r="BN12" s="76" t="n">
        <v>12.97957799535567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6</v>
      </c>
      <c r="E13" s="33" t="n">
        <v>8</v>
      </c>
      <c r="F13" s="34" t="n">
        <v>10</v>
      </c>
      <c r="G13" s="33">
        <f>SUM(E13,F13)</f>
        <v/>
      </c>
      <c r="H13" s="33" t="n"/>
      <c r="I13" s="36" t="n">
        <v>12.28</v>
      </c>
      <c r="J13" s="32" t="n">
        <v>63.1</v>
      </c>
      <c r="K13" s="32" t="n">
        <v>10.22</v>
      </c>
      <c r="L13" s="32" t="n">
        <v>14.4</v>
      </c>
      <c r="M13" s="32" t="n">
        <v>11.2</v>
      </c>
      <c r="N13" s="32" t="inlineStr">
        <is>
          <t>NP</t>
        </is>
      </c>
      <c r="O13" s="32" t="inlineStr">
        <is>
          <t>NP</t>
        </is>
      </c>
      <c r="P13" s="41" t="n"/>
      <c r="Q13" s="35">
        <f>IF((K13+L13)&gt;=50,
    IF(M13&lt;35,
        IF(O13="NP","ML",IF(O13&gt;=0.73*(M13-20),"CL","ML")),
        IF(M13&lt;=50,
            IF(O13="NP","MI",IF(O13&gt;=0.73*(M13-20),"CI","MI")),
            IF(O13="NP","MH",IF(O13&gt;=0.73*(M13-20),"CH","MH"))
        )
    ),
    IF(I13&gt;J13,
        IF((K13+L13)&lt;=5,"GP",
            IF((K13+L13)&lt;12,
                IF(O13="NP","GP-GM",IF(O13&gt;=0.73*(M13-20),"GP-GC","GP-GM")),
                IF(O13="NP","GM",IF(O13&gt;=0.73*(M13-20),"GC","GM"))
            )
        ),
        IF((K13+L13)&lt;=5,"SP",
            IF((K13+L13)&lt;12,
                IF(O13="NP","SP-SM",IF(O13&gt;=0.73*(M13-20),"SP-SC","SP-SM")),
                IF(O13="NP","SM",IF(O13&gt;=0.73*(M13-20),"SC","SM"))
            )
        )
    )
)</f>
        <v/>
      </c>
      <c r="R13" s="36" t="n">
        <v>10</v>
      </c>
      <c r="S13" s="36" t="n"/>
      <c r="T13" s="41" t="n"/>
      <c r="U13" s="41" t="n"/>
      <c r="V13" s="36" t="n">
        <v>2.66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20.46759412099481</v>
      </c>
      <c r="BA13" s="75" t="n">
        <v>20.46759412099481</v>
      </c>
      <c r="BB13" s="75" t="n">
        <v>11.2</v>
      </c>
      <c r="BC13" s="75" t="n">
        <v>0</v>
      </c>
      <c r="BD13" s="75" t="n">
        <v>0.5848903330625508</v>
      </c>
      <c r="BE13" s="75" t="inlineStr">
        <is>
          <t>Silty/Clayey Sand</t>
        </is>
      </c>
      <c r="BF13" s="75" t="n">
        <v>6.5</v>
      </c>
      <c r="BG13" s="75" t="n">
        <v>1</v>
      </c>
      <c r="BH13" s="75" t="n">
        <v>1.013582453290008</v>
      </c>
      <c r="BI13" s="75" t="n">
        <v>1.32459265110241</v>
      </c>
      <c r="BJ13" s="75" t="n">
        <v>2.690357000685192</v>
      </c>
      <c r="BK13" s="75" t="n">
        <v>0.04184673209422921</v>
      </c>
      <c r="BL13" s="76" t="n">
        <v>31.43588262340612</v>
      </c>
      <c r="BM13" s="75" t="n">
        <v>1.318822394920208</v>
      </c>
      <c r="BN13" s="76" t="n">
        <v>10.20497257904011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1.93</v>
      </c>
      <c r="J14" s="32" t="n">
        <v>38.16</v>
      </c>
      <c r="K14" s="32" t="n">
        <v>25.64</v>
      </c>
      <c r="L14" s="32" t="n">
        <v>34.27</v>
      </c>
      <c r="M14" s="32" t="n">
        <v>34.78</v>
      </c>
      <c r="N14" s="32" t="n">
        <v>16.47</v>
      </c>
      <c r="O14" s="32">
        <f>M14-N14</f>
        <v/>
      </c>
      <c r="P14" s="32" t="n">
        <v>11.02</v>
      </c>
      <c r="Q14" s="35">
        <f>IF((K14+L14)&gt;=50,
IF(M14&lt;35,
IF(O14="NP","ML",IF(O14&gt;=0.73*(M14-20),"CL","ML")),
IF(M14&lt;=50,
IF(O14="NP","MI",IF(O14&gt;=0.73*(M14-20),"CI","MI")),
IF(O14="NP","MH",IF(O14&gt;=0.73*(M14-20),"CH","MH"))
)
),
IF(I14&gt;J14,
IF((K14+L14)&lt;=5,"GP",
IF((K14+L14)&lt;12,
IF(O14="NP","GP-GM",IF(O14&gt;=0.73*(M14-20),"GP-GC","GP-GM")),
IF(O14="NP","GM",IF(O14&gt;=0.73*(M14-20),"GC","GM"))
)
),
IF((K14+L14)&lt;=5,"SP",
IF((K14+L14)&lt;12,
IF(O14="NP","SP-SM",IF(O14&gt;=0.73*(M14-20),"SP-SC","SP-SM")),
IF(O14="NP","SM",IF(O14&gt;=0.73*(M14-20),"SC","SM"))
)
)
)
)</f>
        <v/>
      </c>
      <c r="R14" s="36" t="n">
        <v>11.76</v>
      </c>
      <c r="S14" s="36" t="n">
        <v>11.22</v>
      </c>
      <c r="T14" s="36" t="n">
        <v>1.82</v>
      </c>
      <c r="U14" s="36">
        <f>(T14/(1+(S14/100)))</f>
        <v/>
      </c>
      <c r="V14" s="36" t="n">
        <v>2.69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7</v>
      </c>
      <c r="E15" s="33" t="n">
        <v>9</v>
      </c>
      <c r="F15" s="34" t="n">
        <v>10</v>
      </c>
      <c r="G15" s="33">
        <f>SUM(E15,F15)</f>
        <v/>
      </c>
      <c r="H15" s="33" t="n"/>
      <c r="I15" s="36" t="n"/>
      <c r="J15" s="32" t="n"/>
      <c r="K15" s="32" t="n"/>
      <c r="L15" s="32" t="n"/>
      <c r="M15" s="32" t="n"/>
      <c r="N15" s="32" t="n"/>
      <c r="O15" s="32" t="n"/>
      <c r="P15" s="41" t="n"/>
      <c r="Q15" s="35" t="n"/>
      <c r="R15" s="36" t="n"/>
      <c r="S15" s="36" t="n"/>
      <c r="T15" s="41" t="n"/>
      <c r="U15" s="41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19.49076072951669</v>
      </c>
      <c r="BA15" s="75" t="n">
        <v>19.49076072951669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1.315003532119918</v>
      </c>
      <c r="BJ15" s="75" t="n">
        <v>2.688962784073499</v>
      </c>
      <c r="BK15" s="75" t="n">
        <v>0</v>
      </c>
      <c r="BL15" s="76" t="n">
        <v>34.37083391869792</v>
      </c>
      <c r="BM15" s="75" t="n">
        <v>1.323759341561246</v>
      </c>
      <c r="BN15" s="76" t="n">
        <v>20.16768342955536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8</v>
      </c>
      <c r="E16" s="33" t="n">
        <v>10</v>
      </c>
      <c r="F16" s="34" t="n">
        <v>11</v>
      </c>
      <c r="G16" s="33">
        <f>SUM(E16,F16)</f>
        <v/>
      </c>
      <c r="H16" s="52" t="n"/>
      <c r="I16" s="36" t="n">
        <v>2.4</v>
      </c>
      <c r="J16" s="32" t="n">
        <v>76.69</v>
      </c>
      <c r="K16" s="32">
        <f>100-(I16+J16)</f>
        <v/>
      </c>
      <c r="L16" s="32" t="n"/>
      <c r="M16" s="32" t="n"/>
      <c r="N16" s="32" t="n"/>
      <c r="O16" s="32" t="n"/>
      <c r="P16" s="36" t="n"/>
      <c r="Q16" s="35" t="n"/>
      <c r="R16" s="36" t="n">
        <v>16.67</v>
      </c>
      <c r="S16" s="36" t="n"/>
      <c r="T16" s="36" t="n"/>
      <c r="U16" s="36" t="n"/>
      <c r="V16" s="36" t="n">
        <v>2.65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19.79229144666126</v>
      </c>
      <c r="BA16" s="75" t="n">
        <v>17.39614572333063</v>
      </c>
      <c r="BB16" s="75" t="n">
        <v>0</v>
      </c>
      <c r="BC16" s="75" t="n">
        <v>0</v>
      </c>
      <c r="BD16" s="75" t="n">
        <v>0</v>
      </c>
      <c r="BE16" s="75" t="inlineStr">
        <is>
          <t>Silty/Clayey Sand</t>
        </is>
      </c>
      <c r="BF16" s="75" t="n">
        <v>6.5</v>
      </c>
      <c r="BG16" s="75" t="n">
        <v>1</v>
      </c>
      <c r="BH16" s="75" t="n">
        <v>0.92</v>
      </c>
      <c r="BI16" s="75" t="n">
        <v>1.011065976234547</v>
      </c>
      <c r="BJ16" s="75" t="n">
        <v>2.033582467689631</v>
      </c>
      <c r="BK16" s="75" t="n">
        <v>0.03948552258048459</v>
      </c>
      <c r="BL16" s="76" t="n">
        <v>31.80263071867224</v>
      </c>
      <c r="BM16" s="75" t="n">
        <v>1.017444257971923</v>
      </c>
      <c r="BN16" s="76" t="n">
        <v>7.919212305294659</v>
      </c>
    </row>
    <row r="17" ht="18" customHeight="1" s="57">
      <c r="A17" s="36" t="n">
        <v>7.5</v>
      </c>
      <c r="B17" s="34" t="inlineStr">
        <is>
          <t>SPT @ 7.5</t>
        </is>
      </c>
      <c r="C17" s="33" t="n"/>
      <c r="D17" s="33" t="n">
        <v>10</v>
      </c>
      <c r="E17" s="33" t="n">
        <v>11</v>
      </c>
      <c r="F17" s="34" t="n">
        <v>13</v>
      </c>
      <c r="G17" s="33">
        <f>SUM(E17,F17)</f>
        <v/>
      </c>
      <c r="H17" s="33" t="n"/>
      <c r="I17" s="36" t="n">
        <v>0.25</v>
      </c>
      <c r="J17" s="32" t="n">
        <v>78.73</v>
      </c>
      <c r="K17" s="32">
        <f>100-(I17+J17)</f>
        <v/>
      </c>
      <c r="L17" s="32" t="n"/>
      <c r="M17" s="32" t="n"/>
      <c r="N17" s="32" t="n"/>
      <c r="O17" s="32" t="n"/>
      <c r="P17" s="52" t="n"/>
      <c r="Q17" s="35" t="n"/>
      <c r="R17" s="36" t="n">
        <v>18.75</v>
      </c>
      <c r="S17" s="36" t="n"/>
      <c r="T17" s="36" t="n"/>
      <c r="U17" s="36" t="n"/>
      <c r="V17" s="36" t="n">
        <v>2.67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>
        <v>1.85</v>
      </c>
      <c r="AV17" s="75" t="n">
        <v>1.415099595</v>
      </c>
      <c r="AW17" s="75" t="n">
        <v>1.0332</v>
      </c>
      <c r="AX17" s="75" t="n">
        <v>0.8966090876007634</v>
      </c>
      <c r="AY17" s="75" t="n">
        <v>0.8966090876007634</v>
      </c>
      <c r="AZ17" s="75" t="n">
        <v>21.51861810241832</v>
      </c>
      <c r="BA17" s="75" t="n">
        <v>18.25930905120916</v>
      </c>
      <c r="BB17" s="75" t="n">
        <v>0</v>
      </c>
      <c r="BC17" s="75" t="n">
        <v>0</v>
      </c>
      <c r="BD17" s="75" t="n">
        <v>0</v>
      </c>
      <c r="BE17" s="75" t="inlineStr">
        <is>
          <t>Silty/Clayey Sand</t>
        </is>
      </c>
      <c r="BF17" s="75" t="n">
        <v>6.5</v>
      </c>
      <c r="BG17" s="75" t="n">
        <v>1</v>
      </c>
      <c r="BH17" s="75" t="n">
        <v>0.92</v>
      </c>
      <c r="BI17" s="75" t="n">
        <v>1.11010172055529</v>
      </c>
      <c r="BJ17" s="75" t="n">
        <v>2.257245248876509</v>
      </c>
      <c r="BK17" s="75" t="n">
        <v>0.038691684021281</v>
      </c>
      <c r="BL17" s="76" t="n">
        <v>32.24031368539268</v>
      </c>
      <c r="BM17" s="75" t="n">
        <v>1.101738528452603</v>
      </c>
      <c r="BN17" s="76" t="n">
        <v>10.61614478898955</v>
      </c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13</v>
      </c>
      <c r="E18" s="33" t="n">
        <v>15</v>
      </c>
      <c r="F18" s="34" t="n">
        <v>17</v>
      </c>
      <c r="G18" s="33">
        <f>SUM(E18,F18)</f>
        <v/>
      </c>
      <c r="H18" s="33" t="n"/>
      <c r="I18" s="36" t="n"/>
      <c r="J18" s="32" t="n"/>
      <c r="K18" s="32" t="n"/>
      <c r="L18" s="32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28.0266176173714</v>
      </c>
      <c r="BA18" s="75" t="n">
        <v>28.0266176173714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1.829542494811698</v>
      </c>
      <c r="BJ18" s="75" t="n">
        <v>3.729641328273213</v>
      </c>
      <c r="BK18" s="75" t="n">
        <v>0</v>
      </c>
      <c r="BL18" s="76" t="n">
        <v>34.91715871388121</v>
      </c>
      <c r="BM18" s="75" t="n">
        <v>1.810579748876494</v>
      </c>
      <c r="BN18" s="76" t="n">
        <v>18.24533695723559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15</v>
      </c>
      <c r="E19" s="33" t="n">
        <v>17</v>
      </c>
      <c r="F19" s="34" t="n">
        <v>22</v>
      </c>
      <c r="G19" s="33">
        <f>SUM(E19,F19)</f>
        <v/>
      </c>
      <c r="H19" s="52" t="n"/>
      <c r="I19" s="36" t="n"/>
      <c r="J19" s="32" t="n"/>
      <c r="K19" s="32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31.99083628217928</v>
      </c>
      <c r="BA19" s="75" t="n">
        <v>31.99083628217928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2.138542006413478</v>
      </c>
      <c r="BJ19" s="75" t="n">
        <v>4.38217385755627</v>
      </c>
      <c r="BK19" s="75" t="n">
        <v>0</v>
      </c>
      <c r="BL19" s="76" t="n">
        <v>34.34670755883037</v>
      </c>
      <c r="BM19" s="75" t="n">
        <v>2.152636860789713</v>
      </c>
      <c r="BN19" s="76" t="n">
        <v>22.27806087292892</v>
      </c>
    </row>
    <row r="20" ht="18" customHeight="1" s="57">
      <c r="A20" s="36" t="n">
        <v>10</v>
      </c>
      <c r="B20" s="34" t="inlineStr">
        <is>
          <t>SPT @ 10</t>
        </is>
      </c>
      <c r="C20" s="33" t="n"/>
      <c r="D20" s="33" t="n">
        <v>18</v>
      </c>
      <c r="E20" s="33" t="n">
        <v>22</v>
      </c>
      <c r="F20" s="34" t="n">
        <v>26</v>
      </c>
      <c r="G20" s="33">
        <f>SUM(E20,F20)</f>
        <v/>
      </c>
      <c r="H20" s="33" t="n"/>
      <c r="I20" s="36" t="n">
        <v>0</v>
      </c>
      <c r="J20" s="32" t="n">
        <v>66.29000000000001</v>
      </c>
      <c r="K20" s="32" t="n">
        <v>20.54</v>
      </c>
      <c r="L20" s="32" t="n">
        <v>13.17</v>
      </c>
      <c r="M20" s="32" t="n">
        <v>17.63</v>
      </c>
      <c r="N20" s="32" t="inlineStr">
        <is>
          <t>NP</t>
        </is>
      </c>
      <c r="O20" s="32" t="inlineStr">
        <is>
          <t>NP</t>
        </is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6.67</v>
      </c>
      <c r="S20" s="36" t="n"/>
      <c r="T20" s="36" t="n"/>
      <c r="U20" s="36" t="n"/>
      <c r="V20" s="36" t="n">
        <v>2.66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1.85</v>
      </c>
      <c r="AV20" s="75" t="n">
        <v>1.87307015</v>
      </c>
      <c r="AW20" s="75" t="n">
        <v>1.0332</v>
      </c>
      <c r="AX20" s="75" t="n">
        <v>0.8028484697620035</v>
      </c>
      <c r="AY20" s="75" t="n">
        <v>0.8028484697620035</v>
      </c>
      <c r="AZ20" s="75" t="n">
        <v>38.53672654857617</v>
      </c>
      <c r="BA20" s="75" t="n">
        <v>26.76836327428808</v>
      </c>
      <c r="BB20" s="75" t="n">
        <v>17.63</v>
      </c>
      <c r="BC20" s="75" t="n">
        <v>0</v>
      </c>
      <c r="BD20" s="75" t="n">
        <v>0.3906852566004153</v>
      </c>
      <c r="BE20" s="75" t="inlineStr">
        <is>
          <t>Silty/Clayey Sand</t>
        </is>
      </c>
      <c r="BF20" s="75" t="n">
        <v>5.974</v>
      </c>
      <c r="BG20" s="75" t="n">
        <v>1</v>
      </c>
      <c r="BH20" s="75" t="n">
        <v>0.9825096410560665</v>
      </c>
      <c r="BI20" s="75" t="n">
        <v>1.604710782113245</v>
      </c>
      <c r="BJ20" s="75" t="n">
        <v>3.160009335252903</v>
      </c>
      <c r="BK20" s="75" t="n">
        <v>0.05217065913861623</v>
      </c>
      <c r="BL20" s="76" t="n">
        <v>32.90358428863094</v>
      </c>
      <c r="BM20" s="75" t="n">
        <v>1.602174192870979</v>
      </c>
      <c r="BN20" s="76" t="n">
        <v>12.5413110655702</v>
      </c>
    </row>
    <row r="21" ht="13.5" customHeight="1" s="57">
      <c r="A21" s="77" t="inlineStr">
        <is>
          <t>Notations: UDS = Undisturbed Sample, DS = Disturbed Sample, RC = Rock Core, F = Fast, S = Slow, UU = Unconsolidated Undrained Tri-axial compression Test, NP = Non Plastic.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2" t="n"/>
      <c r="AG21" s="4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3.5" customHeight="1" s="57">
      <c r="A22" s="67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8" t="n"/>
      <c r="AG22" s="4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21.75" customHeight="1" s="57">
      <c r="A23" s="78" t="inlineStr">
        <is>
          <t>Note: Where only % Silt is reported, it shall be treated as % Fines (% passing 75 µm sieve), as the hydrometer test was not performed or is pending.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60" t="n"/>
      <c r="AG23" s="47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5.75" customHeight="1" s="57">
      <c r="A24" s="47" t="n"/>
      <c r="B24" s="47" t="n"/>
      <c r="C24" s="45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5.75" customHeight="1" s="57">
      <c r="A25" s="48" t="n"/>
      <c r="C25" s="49" t="n"/>
      <c r="D25" s="20" t="n"/>
      <c r="E25" s="20" t="n"/>
      <c r="F25" s="20" t="n"/>
      <c r="G25" s="2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5.75" customHeight="1" s="57">
      <c r="A26" s="48" t="n"/>
      <c r="C26" s="49" t="n"/>
      <c r="D26" s="20" t="n"/>
      <c r="E26" s="20" t="n"/>
      <c r="F26" s="20" t="n"/>
      <c r="G26" s="20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5.75" customHeight="1" s="57">
      <c r="A27" s="48" t="n"/>
      <c r="C27" s="49" t="n"/>
      <c r="D27" s="20" t="n"/>
      <c r="E27" s="20" t="n"/>
      <c r="F27" s="20" t="n"/>
      <c r="G27" s="20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15.75" customHeight="1" s="57">
      <c r="A28" s="48" t="n"/>
      <c r="C28" s="49" t="n"/>
      <c r="D28" s="20" t="n"/>
      <c r="E28" s="20" t="n"/>
      <c r="F28" s="20" t="n"/>
      <c r="G28" s="20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8" t="n"/>
      <c r="C29" s="49" t="n"/>
      <c r="D29" s="20" t="n"/>
      <c r="E29" s="20" t="n"/>
      <c r="F29" s="20" t="n"/>
      <c r="G29" s="20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L4:N4"/>
    <mergeCell ref="A1:K1"/>
    <mergeCell ref="A6:B6"/>
    <mergeCell ref="V6:X6"/>
    <mergeCell ref="A21:AF22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A23:AF23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SBH-06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290.617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10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46220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766527.105 N 2636097.968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2</v>
      </c>
      <c r="F10" s="34" t="n">
        <v>3</v>
      </c>
      <c r="G10" s="33">
        <f>SUM(E10,F10)</f>
        <v/>
      </c>
      <c r="H10" s="32" t="n"/>
      <c r="I10" s="32" t="n">
        <v>0.32</v>
      </c>
      <c r="J10" s="32" t="n">
        <v>44.36</v>
      </c>
      <c r="K10" s="32" t="n">
        <v>20.73</v>
      </c>
      <c r="L10" s="32" t="n">
        <v>34.59</v>
      </c>
      <c r="M10" s="32" t="n"/>
      <c r="N10" s="32" t="n"/>
      <c r="O10" s="32" t="n"/>
      <c r="P10" s="36" t="n"/>
      <c r="Q10" s="35" t="n"/>
      <c r="R10" s="36" t="n">
        <v>15</v>
      </c>
      <c r="S10" s="36" t="n"/>
      <c r="T10" s="32" t="n"/>
      <c r="U10" s="32" t="n"/>
      <c r="V10" s="36" t="n">
        <v>2.65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8.290713208443183</v>
      </c>
      <c r="BA10" s="75" t="n">
        <v>8.290713208443183</v>
      </c>
      <c r="BB10" s="75" t="n">
        <v>0</v>
      </c>
      <c r="BC10" s="75" t="n">
        <v>0</v>
      </c>
      <c r="BD10" s="75" t="n">
        <v>0.6252711496746204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1.020043383947939</v>
      </c>
      <c r="BI10" s="75" t="n">
        <v>0.5148128425006092</v>
      </c>
      <c r="BJ10" s="75" t="n">
        <v>1.051838650376998</v>
      </c>
      <c r="BK10" s="75" t="n">
        <v>0.1333689929686518</v>
      </c>
      <c r="BL10" s="76" t="n">
        <v>21.79542325919129</v>
      </c>
      <c r="BM10" s="75" t="n">
        <v>0.5152909507781012</v>
      </c>
      <c r="BN10" s="76" t="n">
        <v>8.00814493964713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2" t="n"/>
      <c r="I11" s="32" t="n">
        <v>0.42</v>
      </c>
      <c r="J11" s="32" t="n">
        <v>42.41</v>
      </c>
      <c r="K11" s="32" t="n">
        <v>20.83</v>
      </c>
      <c r="L11" s="32" t="n">
        <v>36.35</v>
      </c>
      <c r="M11" s="32" t="n">
        <v>32.19</v>
      </c>
      <c r="N11" s="32" t="n">
        <v>15.69</v>
      </c>
      <c r="O11" s="32">
        <f>M11-N11</f>
        <v/>
      </c>
      <c r="P11" s="32" t="n">
        <v>11.41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21.43</v>
      </c>
      <c r="S11" s="36" t="n">
        <v>1.94</v>
      </c>
      <c r="T11" s="36" t="n">
        <v>1.7</v>
      </c>
      <c r="U11" s="36">
        <f>(T11/(1+(S11/100)))</f>
        <v/>
      </c>
      <c r="V11" s="36" t="n">
        <v>2.69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2</v>
      </c>
      <c r="E12" s="33" t="n">
        <v>3</v>
      </c>
      <c r="F12" s="34" t="n">
        <v>5</v>
      </c>
      <c r="G12" s="33">
        <f>SUM(E12,F12)</f>
        <v/>
      </c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10.43993198351109</v>
      </c>
      <c r="BA12" s="75" t="n">
        <v>10.43993198351109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0.6634377733364245</v>
      </c>
      <c r="BJ12" s="75" t="n">
        <v>1.319838285031584</v>
      </c>
      <c r="BK12" s="75" t="n">
        <v>0</v>
      </c>
      <c r="BL12" s="76" t="n">
        <v>32.08098192292228</v>
      </c>
      <c r="BM12" s="75" t="n">
        <v>0.6681774536210774</v>
      </c>
      <c r="BN12" s="76" t="n">
        <v>18.235814167512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3</v>
      </c>
      <c r="E13" s="33" t="n">
        <v>5</v>
      </c>
      <c r="F13" s="34" t="n">
        <v>6</v>
      </c>
      <c r="G13" s="33">
        <f>SUM(E13,F13)</f>
        <v/>
      </c>
      <c r="H13" s="32" t="n"/>
      <c r="I13" s="32" t="n">
        <v>0.85</v>
      </c>
      <c r="J13" s="32" t="n">
        <v>56.6</v>
      </c>
      <c r="K13" s="32" t="n">
        <v>13.69</v>
      </c>
      <c r="L13" s="32" t="n">
        <v>28.86</v>
      </c>
      <c r="M13" s="32" t="n">
        <v>24.66</v>
      </c>
      <c r="N13" s="32" t="n">
        <v>11.62</v>
      </c>
      <c r="O13" s="32">
        <f>M13-N13</f>
        <v/>
      </c>
      <c r="P13" s="32" t="n">
        <v>5.66</v>
      </c>
      <c r="Q13" s="35">
        <f>IF((K13+L13)&gt;=50,
    IF(M13&lt;35,
        IF(O13="NP","ML",IF(O13&gt;=0.73*(M13-20),"CL","ML")),
        IF(M13&lt;=50,
            IF(O13="NP","MI",IF(O13&gt;=0.73*(M13-20),"CI","MI")),
            IF(O13="NP","MH",IF(O13&gt;=0.73*(M13-20),"CH","MH"))
        )
    ),
    IF(I13&gt;J13,
        IF((K13+L13)&lt;=5,"GP",
            IF((K13+L13)&lt;12,
                IF(O13="NP","GP-GM",IF(O13&gt;=0.73*(M13-20),"GP-GC","GP-GM")),
                IF(O13="NP","GM",IF(O13&gt;=0.73*(M13-20),"GC","GM"))
            )
        ),
        IF((K13+L13)&lt;=5,"SP",
            IF((K13+L13)&lt;12,
                IF(O13="NP","SP-SM",IF(O13&gt;=0.73*(M13-20),"SP-SC","SP-SM")),
                IF(O13="NP","SM",IF(O13&gt;=0.73*(M13-20),"SC","SM"))
            )
        )
    )
)</f>
        <v/>
      </c>
      <c r="R13" s="36" t="n">
        <v>20</v>
      </c>
      <c r="S13" s="36" t="n"/>
      <c r="T13" s="36" t="n"/>
      <c r="U13" s="36" t="n"/>
      <c r="V13" s="36" t="n">
        <v>2.67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12.50797418505238</v>
      </c>
      <c r="BA13" s="75" t="n">
        <v>12.50797418505238</v>
      </c>
      <c r="BB13" s="75" t="n">
        <v>13.04</v>
      </c>
      <c r="BC13" s="75" t="n">
        <v>-0.8911042944785275</v>
      </c>
      <c r="BD13" s="75" t="n">
        <v>0.6782608695652175</v>
      </c>
      <c r="BE13" s="75" t="inlineStr">
        <is>
          <t>Clayey Soil</t>
        </is>
      </c>
      <c r="BF13" s="75" t="n">
        <v>6.5</v>
      </c>
      <c r="BG13" s="75" t="n">
        <v>1.222776073619632</v>
      </c>
      <c r="BH13" s="75" t="n">
        <v>1.028521739130435</v>
      </c>
      <c r="BI13" s="75" t="n">
        <v>0.9736094935512858</v>
      </c>
      <c r="BJ13" s="75" t="n">
        <v>1.901727912314076</v>
      </c>
      <c r="BK13" s="75" t="n">
        <v>0.1391016067952478</v>
      </c>
      <c r="BL13" s="76" t="n">
        <v>22.13148967748744</v>
      </c>
      <c r="BM13" s="75" t="n">
        <v>0.9757577895221431</v>
      </c>
      <c r="BN13" s="76" t="n">
        <v>4.285361265730589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2" t="n"/>
      <c r="I14" s="32" t="n">
        <v>3.68</v>
      </c>
      <c r="J14" s="32" t="n">
        <v>45.65</v>
      </c>
      <c r="K14" s="32" t="n">
        <v>19.15</v>
      </c>
      <c r="L14" s="32" t="n">
        <v>31.52</v>
      </c>
      <c r="M14" s="32" t="n">
        <v>29.16</v>
      </c>
      <c r="N14" s="32" t="n">
        <v>13.65</v>
      </c>
      <c r="O14" s="32">
        <f>M14-N14</f>
        <v/>
      </c>
      <c r="P14" s="32" t="n">
        <v>9.57</v>
      </c>
      <c r="Q14" s="35">
        <f>IF((K14+L14)&gt;=50,
IF(M14&lt;35,
IF(O14="NP","ML",IF(O14&gt;=0.73*(M14-20),"CL","ML")),
IF(M14&lt;=50,
IF(O14="NP","MI",IF(O14&gt;=0.73*(M14-20),"CI","MI")),
IF(O14="NP","MH",IF(O14&gt;=0.73*(M14-20),"CH","MH"))
)
),
IF(I14&gt;J14,
IF((K14+L14)&lt;=5,"GP",
IF((K14+L14)&lt;12,
IF(O14="NP","GP-GM",IF(O14&gt;=0.73*(M14-20),"GP-GC","GP-GM")),
IF(O14="NP","GM",IF(O14&gt;=0.73*(M14-20),"GC","GM"))
)
),
IF((K14+L14)&lt;=5,"SP",
IF((K14+L14)&lt;12,
IF(O14="NP","SP-SM",IF(O14&gt;=0.73*(M14-20),"SP-SC","SP-SM")),
IF(O14="NP","SM",IF(O14&gt;=0.73*(M14-20),"SC","SM"))
)
)
)
)</f>
        <v/>
      </c>
      <c r="R14" s="36" t="n">
        <v>25</v>
      </c>
      <c r="S14" s="36" t="n">
        <v>10.64</v>
      </c>
      <c r="T14" s="36" t="n">
        <v>1.75</v>
      </c>
      <c r="U14" s="36">
        <f>(T14/(1+(S14/100)))</f>
        <v/>
      </c>
      <c r="V14" s="36" t="n">
        <v>2.65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4</v>
      </c>
      <c r="E15" s="33" t="n">
        <v>6</v>
      </c>
      <c r="F15" s="34" t="n">
        <v>8</v>
      </c>
      <c r="G15" s="33">
        <f>SUM(E15,F15)</f>
        <v/>
      </c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14.36161316911756</v>
      </c>
      <c r="BA15" s="75" t="n">
        <v>14.36161316911756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0.9560532421834018</v>
      </c>
      <c r="BJ15" s="75" t="n">
        <v>1.95253058806242</v>
      </c>
      <c r="BK15" s="75" t="n">
        <v>0</v>
      </c>
      <c r="BL15" s="76" t="n">
        <v>33.64551143438857</v>
      </c>
      <c r="BM15" s="75" t="n">
        <v>0.9625357258861632</v>
      </c>
      <c r="BN15" s="76" t="n">
        <v>17.79230968391445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6</v>
      </c>
      <c r="E16" s="33" t="n">
        <v>8</v>
      </c>
      <c r="F16" s="34" t="n">
        <v>9</v>
      </c>
      <c r="G16" s="33">
        <f>SUM(E16,F16)</f>
        <v/>
      </c>
      <c r="H16" s="32" t="n"/>
      <c r="I16" s="32" t="n">
        <v>1.53</v>
      </c>
      <c r="J16" s="32" t="n">
        <v>37.86</v>
      </c>
      <c r="K16" s="32" t="n">
        <v>26.81</v>
      </c>
      <c r="L16" s="32" t="n">
        <v>33.8</v>
      </c>
      <c r="M16" s="32" t="n">
        <v>34.9</v>
      </c>
      <c r="N16" s="32" t="n">
        <v>16.7</v>
      </c>
      <c r="O16" s="32">
        <f>M16-N16</f>
        <v/>
      </c>
      <c r="P16" s="32" t="n">
        <v>10.13</v>
      </c>
      <c r="Q16" s="35">
        <f>IF((K16+L16)&gt;=50,
    IF(M16&lt;35,
        IF(O16="NP","ML",IF(O16&gt;=0.73*(M16-20),"CL","ML")),
        IF(M16&lt;=50,
            IF(O16="NP","MI",IF(O16&gt;=0.73*(M16-20),"CI","MI")),
            IF(O16="NP","MH",IF(O16&gt;=0.73*(M16-20),"CH","MH"))
        )
    ),
    IF(I16&gt;J16,
        IF((K16+L16)&lt;=5,"GP",
            IF((K16+L16)&lt;12,
                IF(O16="NP","GP-GM",IF(O16&gt;=0.73*(M16-20),"GP-GC","GP-GM")),
                IF(O16="NP","GM",IF(O16&gt;=0.73*(M16-20),"GC","GM"))
            )
        ),
        IF((K16+L16)&lt;=5,"SP",
            IF((K16+L16)&lt;12,
                IF(O16="NP","SP-SM",IF(O16&gt;=0.73*(M16-20),"SP-SC","SP-SM")),
                IF(O16="NP","SM",IF(O16&gt;=0.73*(M16-20),"SC","SM"))
            )
        )
    )
)</f>
        <v/>
      </c>
      <c r="R16" s="36" t="n">
        <v>11.11</v>
      </c>
      <c r="S16" s="36" t="n"/>
      <c r="T16" s="36" t="n"/>
      <c r="U16" s="36" t="n"/>
      <c r="V16" s="36" t="n">
        <v>2.63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16.02233117110673</v>
      </c>
      <c r="BA16" s="75" t="n">
        <v>16.02233117110673</v>
      </c>
      <c r="BB16" s="75" t="n">
        <v>18.2</v>
      </c>
      <c r="BC16" s="75" t="n">
        <v>-0.9175824175824175</v>
      </c>
      <c r="BD16" s="75" t="n">
        <v>0.5576637518561293</v>
      </c>
      <c r="BE16" s="75" t="inlineStr">
        <is>
          <t>Clayey Soil</t>
        </is>
      </c>
      <c r="BF16" s="75" t="n">
        <v>5.86</v>
      </c>
      <c r="BG16" s="75" t="n">
        <v>1.229395604395604</v>
      </c>
      <c r="BH16" s="75" t="n">
        <v>1.009226200296981</v>
      </c>
      <c r="BI16" s="75" t="n">
        <v>1.110436885759746</v>
      </c>
      <c r="BJ16" s="75" t="n">
        <v>2.198792678213847</v>
      </c>
      <c r="BK16" s="75" t="n">
        <v>0.149840133956807</v>
      </c>
      <c r="BL16" s="76" t="n">
        <v>21.19260896846109</v>
      </c>
      <c r="BM16" s="75" t="n">
        <v>1.107883522699116</v>
      </c>
      <c r="BN16" s="76" t="n">
        <v>10.15936806451609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2" t="n"/>
      <c r="I17" s="32" t="n">
        <v>6.99</v>
      </c>
      <c r="J17" s="32" t="n">
        <v>52.78</v>
      </c>
      <c r="K17" s="32" t="n">
        <v>11.87</v>
      </c>
      <c r="L17" s="32" t="n">
        <v>28.56</v>
      </c>
      <c r="M17" s="32" t="n">
        <v>24.36</v>
      </c>
      <c r="N17" s="32" t="n">
        <v>11.08</v>
      </c>
      <c r="O17" s="32">
        <f>M17-N17</f>
        <v/>
      </c>
      <c r="P17" s="32" t="n">
        <v>6.05</v>
      </c>
      <c r="Q17" s="35">
        <f>IF((K17+L17)&gt;=50,
IF(M17&lt;35,
IF(O17="NP","ML",IF(O17&gt;=0.73*(M17-20),"CL","ML")),
IF(M17&lt;=50,
IF(O17="NP","MI",IF(O17&gt;=0.73*(M17-20),"CI","MI")),
IF(O17="NP","MH",IF(O17&gt;=0.73*(M17-20),"CH","MH"))
)
),
IF(I17&gt;J17,
IF((K17+L17)&lt;=5,"GP",
IF((K17+L17)&lt;12,
IF(O17="NP","GP-GM",IF(O17&gt;=0.73*(M17-20),"GP-GC","GP-GM")),
IF(O17="NP","GM",IF(O17&gt;=0.73*(M17-20),"GC","GM"))
)
),
IF((K17+L17)&lt;=5,"SP",
IF((K17+L17)&lt;12,
IF(O17="NP","SP-SM",IF(O17&gt;=0.73*(M17-20),"SP-SC","SP-SM")),
IF(O17="NP","SM",IF(O17&gt;=0.73*(M17-20),"SC","SM"))
)
)
)
)</f>
        <v/>
      </c>
      <c r="R17" s="36" t="n">
        <v>25</v>
      </c>
      <c r="S17" s="36" t="n">
        <v>15.81</v>
      </c>
      <c r="T17" s="36" t="n">
        <v>1.84</v>
      </c>
      <c r="U17" s="36">
        <f>(T17/(1+(S17/100)))</f>
        <v/>
      </c>
      <c r="V17" s="36" t="n">
        <v>2.68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>
        <f>T17/(1+(S17/100))</f>
        <v/>
      </c>
      <c r="AI17" s="37">
        <f>(((V17*1)/AH17)-1)</f>
        <v/>
      </c>
      <c r="AJ17" s="37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7</v>
      </c>
      <c r="E18" s="33" t="n">
        <v>9</v>
      </c>
      <c r="F18" s="34" t="n">
        <v>10</v>
      </c>
      <c r="G18" s="33">
        <f>SUM(E18,F18)</f>
        <v/>
      </c>
      <c r="H18" s="32" t="n"/>
      <c r="I18" s="32" t="n"/>
      <c r="J18" s="32" t="n"/>
      <c r="K18" s="32" t="n"/>
      <c r="L18" s="32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16.64080421031427</v>
      </c>
      <c r="BA18" s="75" t="n">
        <v>16.64080421031427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1.085081565603494</v>
      </c>
      <c r="BJ18" s="75" t="n">
        <v>2.149961249027691</v>
      </c>
      <c r="BK18" s="75" t="n">
        <v>0</v>
      </c>
      <c r="BL18" s="76" t="n">
        <v>33.67928677241466</v>
      </c>
      <c r="BM18" s="75" t="n">
        <v>1.071998705577877</v>
      </c>
      <c r="BN18" s="76" t="n">
        <v>20.60358060110252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9</v>
      </c>
      <c r="E19" s="33" t="n">
        <v>11</v>
      </c>
      <c r="F19" s="34" t="n">
        <v>12</v>
      </c>
      <c r="G19" s="33">
        <f>SUM(E19,F19)</f>
        <v/>
      </c>
      <c r="H19" s="32" t="n"/>
      <c r="I19" s="32" t="n"/>
      <c r="J19" s="32" t="n"/>
      <c r="K19" s="32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18.86639062795188</v>
      </c>
      <c r="BA19" s="75" t="n">
        <v>18.86639062795188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1.242440402801701</v>
      </c>
      <c r="BJ19" s="75" t="n">
        <v>2.543503259898541</v>
      </c>
      <c r="BK19" s="75" t="n">
        <v>0</v>
      </c>
      <c r="BL19" s="76" t="n">
        <v>34.07046150370664</v>
      </c>
      <c r="BM19" s="75" t="n">
        <v>1.252314425915255</v>
      </c>
      <c r="BN19" s="76" t="n">
        <v>21.69762282267992</v>
      </c>
    </row>
    <row r="20" ht="18" customHeight="1" s="57">
      <c r="A20" s="36" t="n">
        <v>10</v>
      </c>
      <c r="B20" s="34" t="inlineStr">
        <is>
          <t>SPT @ 10</t>
        </is>
      </c>
      <c r="C20" s="33" t="n"/>
      <c r="D20" s="33" t="n">
        <v>11</v>
      </c>
      <c r="E20" s="33" t="n">
        <v>13</v>
      </c>
      <c r="F20" s="34" t="n">
        <v>14</v>
      </c>
      <c r="G20" s="33">
        <f>SUM(E20,F20)</f>
        <v/>
      </c>
      <c r="H20" s="32" t="n"/>
      <c r="I20" s="32" t="n">
        <v>0</v>
      </c>
      <c r="J20" s="32" t="n">
        <v>79.40000000000001</v>
      </c>
      <c r="K20" s="32">
        <f>100-(I20+J20)</f>
        <v/>
      </c>
      <c r="L20" s="32" t="n"/>
      <c r="M20" s="32" t="n"/>
      <c r="N20" s="32" t="n"/>
      <c r="O20" s="32" t="n"/>
      <c r="P20" s="52" t="n"/>
      <c r="Q20" s="35" t="n"/>
      <c r="R20" s="36" t="n">
        <v>21.43</v>
      </c>
      <c r="S20" s="36" t="n"/>
      <c r="T20" s="36" t="n"/>
      <c r="U20" s="36" t="n"/>
      <c r="V20" s="36" t="n">
        <v>2.7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1.85</v>
      </c>
      <c r="AV20" s="75" t="n">
        <v>1.87307015</v>
      </c>
      <c r="AW20" s="75" t="n">
        <v>1.0332</v>
      </c>
      <c r="AX20" s="75" t="n">
        <v>0.8028484697620035</v>
      </c>
      <c r="AY20" s="75" t="n">
        <v>0.8028484697620035</v>
      </c>
      <c r="AZ20" s="75" t="n">
        <v>21.67690868357409</v>
      </c>
      <c r="BA20" s="75" t="n">
        <v>18.33845434178705</v>
      </c>
      <c r="BB20" s="75" t="n">
        <v>0</v>
      </c>
      <c r="BC20" s="75" t="n">
        <v>0</v>
      </c>
      <c r="BD20" s="75" t="n">
        <v>0</v>
      </c>
      <c r="BE20" s="75" t="inlineStr">
        <is>
          <t>Silty/Clayey Sand</t>
        </is>
      </c>
      <c r="BF20" s="75" t="n">
        <v>6.5</v>
      </c>
      <c r="BG20" s="75" t="n">
        <v>1</v>
      </c>
      <c r="BH20" s="75" t="n">
        <v>0.92</v>
      </c>
      <c r="BI20" s="75" t="n">
        <v>1.114709363628703</v>
      </c>
      <c r="BJ20" s="75" t="n">
        <v>2.234328207560362</v>
      </c>
      <c r="BK20" s="75" t="n">
        <v>0.03715955506492</v>
      </c>
      <c r="BL20" s="76" t="n">
        <v>32.47974566705076</v>
      </c>
      <c r="BM20" s="75" t="n">
        <v>1.109746526128133</v>
      </c>
      <c r="BN20" s="76" t="n">
        <v>8.224186985159937</v>
      </c>
    </row>
    <row r="21" ht="13.5" customHeight="1" s="57">
      <c r="A21" s="77" t="inlineStr">
        <is>
          <t>Notations: UDS = Undisturbed Sample, DS = Disturbed Sample, RC = Rock Core, F = Fast, S = Slow, UU = Unconsolidated Undrained Tri-axial compression Test, NP = Non Plastic.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2" t="n"/>
      <c r="AG21" s="4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3.5" customHeight="1" s="57">
      <c r="A22" s="67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8" t="n"/>
      <c r="AG22" s="4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21.75" customHeight="1" s="57">
      <c r="A23" s="78" t="inlineStr">
        <is>
          <t>Note: Where only % Silt is reported, it shall be treated as % Fines (% passing 75 µm sieve), as the hydrometer test was not performed or is pending.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60" t="n"/>
      <c r="AG23" s="47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5.75" customHeight="1" s="57">
      <c r="A24" s="47" t="n"/>
      <c r="B24" s="47" t="n"/>
      <c r="C24" s="45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5.75" customHeight="1" s="57">
      <c r="A25" s="48" t="n"/>
      <c r="C25" s="49" t="n"/>
      <c r="D25" s="20" t="n"/>
      <c r="E25" s="20" t="n"/>
      <c r="F25" s="20" t="n"/>
      <c r="G25" s="2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5.75" customHeight="1" s="57">
      <c r="A26" s="48" t="n"/>
      <c r="C26" s="49" t="n"/>
      <c r="D26" s="20" t="n"/>
      <c r="E26" s="20" t="n"/>
      <c r="F26" s="20" t="n"/>
      <c r="G26" s="20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5.75" customHeight="1" s="57">
      <c r="A27" s="48" t="n"/>
      <c r="C27" s="49" t="n"/>
      <c r="D27" s="20" t="n"/>
      <c r="E27" s="20" t="n"/>
      <c r="F27" s="20" t="n"/>
      <c r="G27" s="20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15.75" customHeight="1" s="57">
      <c r="A28" s="48" t="n"/>
      <c r="C28" s="49" t="n"/>
      <c r="D28" s="20" t="n"/>
      <c r="E28" s="20" t="n"/>
      <c r="F28" s="20" t="n"/>
      <c r="G28" s="20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8" t="n"/>
      <c r="C29" s="49" t="n"/>
      <c r="D29" s="20" t="n"/>
      <c r="E29" s="20" t="n"/>
      <c r="F29" s="20" t="n"/>
      <c r="G29" s="20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L4:N4"/>
    <mergeCell ref="A1:K1"/>
    <mergeCell ref="A6:B6"/>
    <mergeCell ref="V6:X6"/>
    <mergeCell ref="A21:AF22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A23:AF23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SBH-07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291.578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10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46221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767426.950 N 2636098.893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2</v>
      </c>
      <c r="F10" s="34" t="n">
        <v>5</v>
      </c>
      <c r="G10" s="33">
        <f>SUM(E10,F10)</f>
        <v/>
      </c>
      <c r="H10" s="34" t="n"/>
      <c r="I10" s="32" t="n">
        <v>4.26</v>
      </c>
      <c r="J10" s="32" t="n">
        <v>72.22</v>
      </c>
      <c r="K10" s="32" t="n">
        <v>14.98</v>
      </c>
      <c r="L10" s="32" t="n">
        <v>8.539999999999999</v>
      </c>
      <c r="M10" s="32" t="n">
        <v>21.3</v>
      </c>
      <c r="N10" s="34" t="inlineStr">
        <is>
          <t>NP</t>
        </is>
      </c>
      <c r="O10" s="32" t="inlineStr">
        <is>
          <t>NP</t>
        </is>
      </c>
      <c r="P10" s="36" t="n"/>
      <c r="Q10" s="35">
        <f>IF((K10+L10)&gt;=50,
    IF(M10&lt;35,
        IF(O10="NP","ML",IF(O10&gt;=0.73*(M10-20),"CL","ML")),
        IF(M10&lt;=50,
            IF(O10="NP","MI",IF(O10&gt;=0.73*(M10-20),"CI","MI")),
            IF(O10="NP","MH",IF(O10&gt;=0.73*(M10-20),"CH","MH"))
        )
    ),
    IF(I10&gt;J10,
        IF((K10+L10)&lt;=5,"GP",
            IF((K10+L10)&lt;12,
                IF(O10="NP","GP-GM",IF(O10&gt;=0.73*(M10-20),"GP-GC","GP-GM")),
                IF(O10="NP","GM",IF(O10&gt;=0.73*(M10-20),"GC","GM"))
            )
        ),
        IF((K10+L10)&lt;=5,"SP",
            IF((K10+L10)&lt;12,
                IF(O10="NP","SP-SM",IF(O10&gt;=0.73*(M10-20),"SP-SC","SP-SM")),
                IF(O10="NP","SM",IF(O10&gt;=0.73*(M10-20),"SC","SM"))
            )
        )
    )
)</f>
        <v/>
      </c>
      <c r="R10" s="36" t="n">
        <v>10</v>
      </c>
      <c r="S10" s="36" t="n"/>
      <c r="T10" s="32" t="n"/>
      <c r="U10" s="32" t="n"/>
      <c r="V10" s="36" t="n">
        <v>2.64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11.60699849182046</v>
      </c>
      <c r="BA10" s="75" t="n">
        <v>11.60699849182046</v>
      </c>
      <c r="BB10" s="75" t="n">
        <v>21.3</v>
      </c>
      <c r="BC10" s="75" t="n">
        <v>0</v>
      </c>
      <c r="BD10" s="75" t="n">
        <v>0.3630952380952381</v>
      </c>
      <c r="BE10" s="75" t="inlineStr">
        <is>
          <t>Silty/Clayey Sand</t>
        </is>
      </c>
      <c r="BF10" s="75" t="n">
        <v>5.318</v>
      </c>
      <c r="BG10" s="75" t="n">
        <v>1</v>
      </c>
      <c r="BH10" s="75" t="n">
        <v>0.9780952380952381</v>
      </c>
      <c r="BI10" s="75" t="n">
        <v>0.5689152637788619</v>
      </c>
      <c r="BJ10" s="75" t="n">
        <v>1.126272296636388</v>
      </c>
      <c r="BK10" s="75" t="n">
        <v>0.04582070807915085</v>
      </c>
      <c r="BL10" s="76" t="n">
        <v>31.55709199222174</v>
      </c>
      <c r="BM10" s="75" t="n">
        <v>0.5707930290209907</v>
      </c>
      <c r="BN10" s="76" t="n">
        <v>9.728357263195944</v>
      </c>
    </row>
    <row r="11" ht="18" customHeight="1" s="57">
      <c r="A11" s="36" t="n">
        <v>1.5</v>
      </c>
      <c r="B11" s="34" t="inlineStr">
        <is>
          <t>SPT @ 1.5</t>
        </is>
      </c>
      <c r="C11" s="33" t="n"/>
      <c r="D11" s="33" t="n">
        <v>3</v>
      </c>
      <c r="E11" s="33" t="n">
        <v>4</v>
      </c>
      <c r="F11" s="34" t="n">
        <v>6</v>
      </c>
      <c r="G11" s="33">
        <f>SUM(E11,F11)</f>
        <v/>
      </c>
      <c r="H11" s="33" t="n"/>
      <c r="I11" s="36" t="n">
        <v>1.19</v>
      </c>
      <c r="J11" s="36" t="n">
        <v>79.06999999999999</v>
      </c>
      <c r="K11" s="32">
        <f>100-(I11+J11)</f>
        <v/>
      </c>
      <c r="L11" s="32" t="n"/>
      <c r="M11" s="33" t="n"/>
      <c r="N11" s="34" t="n"/>
      <c r="O11" s="32" t="n"/>
      <c r="P11" s="36" t="n"/>
      <c r="Q11" s="35" t="n"/>
      <c r="R11" s="36" t="n"/>
      <c r="S11" s="36" t="n"/>
      <c r="T11" s="32" t="n"/>
      <c r="U11" s="32" t="n"/>
      <c r="V11" s="36" t="n">
        <v>2.66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>
        <v>1.85</v>
      </c>
      <c r="AV11" s="75" t="n">
        <v>0.326561445</v>
      </c>
      <c r="AW11" s="75" t="n">
        <v>1.0332</v>
      </c>
      <c r="AX11" s="75" t="n">
        <v>1.386962102742888</v>
      </c>
      <c r="AY11" s="75" t="n">
        <v>1.386962102742888</v>
      </c>
      <c r="AZ11" s="75" t="n">
        <v>13.86962102742888</v>
      </c>
      <c r="BA11" s="75" t="n">
        <v>13.86962102742888</v>
      </c>
      <c r="BB11" s="75" t="n">
        <v>0</v>
      </c>
      <c r="BC11" s="75" t="n">
        <v>0</v>
      </c>
      <c r="BD11" s="75" t="n">
        <v>0</v>
      </c>
      <c r="BE11" s="75" t="inlineStr">
        <is>
          <t>Silty/Clayey Sand</t>
        </is>
      </c>
      <c r="BF11" s="75" t="n">
        <v>6.5</v>
      </c>
      <c r="BG11" s="75" t="n">
        <v>1</v>
      </c>
      <c r="BH11" s="75" t="n">
        <v>0.92</v>
      </c>
      <c r="BI11" s="75" t="n">
        <v>0.82396211797788</v>
      </c>
      <c r="BJ11" s="75" t="n">
        <v>1.650862710718126</v>
      </c>
      <c r="BK11" s="75" t="n">
        <v>0.0361583179656312</v>
      </c>
      <c r="BL11" s="76" t="n">
        <v>32.61522296191364</v>
      </c>
      <c r="BM11" s="75" t="n">
        <v>0.8251705727813291</v>
      </c>
      <c r="BN11" s="76" t="n">
        <v>10.71838304861939</v>
      </c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4</v>
      </c>
      <c r="E12" s="33" t="n">
        <v>6</v>
      </c>
      <c r="F12" s="34" t="n">
        <v>8</v>
      </c>
      <c r="G12" s="33">
        <f>SUM(E12,F12)</f>
        <v/>
      </c>
      <c r="H12" s="52" t="n"/>
      <c r="I12" s="36" t="n"/>
      <c r="J12" s="36" t="n"/>
      <c r="K12" s="32" t="n"/>
      <c r="L12" s="32" t="n"/>
      <c r="M12" s="32" t="n"/>
      <c r="N12" s="32" t="n"/>
      <c r="O12" s="32" t="n"/>
      <c r="P12" s="36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18.26988097114442</v>
      </c>
      <c r="BA12" s="75" t="n">
        <v>18.26988097114442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1.207537965631266</v>
      </c>
      <c r="BJ12" s="75" t="n">
        <v>2.472075557124779</v>
      </c>
      <c r="BK12" s="75" t="n">
        <v>0</v>
      </c>
      <c r="BL12" s="76" t="n">
        <v>33.6450630751679</v>
      </c>
      <c r="BM12" s="75" t="n">
        <v>1.201376951754823</v>
      </c>
      <c r="BN12" s="76" t="n">
        <v>18.04672718351927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6</v>
      </c>
      <c r="E13" s="33" t="n">
        <v>8</v>
      </c>
      <c r="F13" s="34" t="n">
        <v>10</v>
      </c>
      <c r="G13" s="33">
        <f>SUM(E13,F13)</f>
        <v/>
      </c>
      <c r="H13" s="33" t="n"/>
      <c r="I13" s="36" t="n">
        <v>0.29</v>
      </c>
      <c r="J13" s="36" t="n">
        <v>78.75</v>
      </c>
      <c r="K13" s="32">
        <f>100-(I13+J13)</f>
        <v/>
      </c>
      <c r="L13" s="32" t="n"/>
      <c r="M13" s="32" t="n"/>
      <c r="N13" s="32" t="n"/>
      <c r="O13" s="32" t="n"/>
      <c r="P13" s="41" t="n"/>
      <c r="Q13" s="35" t="n"/>
      <c r="R13" s="36" t="n">
        <v>5</v>
      </c>
      <c r="S13" s="36" t="n"/>
      <c r="T13" s="41" t="n"/>
      <c r="U13" s="41" t="n"/>
      <c r="V13" s="36" t="n">
        <v>2.69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20.46759412099481</v>
      </c>
      <c r="BA13" s="75" t="n">
        <v>17.73379706049741</v>
      </c>
      <c r="BB13" s="75" t="n">
        <v>0</v>
      </c>
      <c r="BC13" s="75" t="n">
        <v>0</v>
      </c>
      <c r="BD13" s="75" t="n">
        <v>0</v>
      </c>
      <c r="BE13" s="75" t="inlineStr">
        <is>
          <t>Silty/Clayey Sand</t>
        </is>
      </c>
      <c r="BF13" s="75" t="n">
        <v>6.5</v>
      </c>
      <c r="BG13" s="75" t="n">
        <v>1</v>
      </c>
      <c r="BH13" s="75" t="n">
        <v>0.92</v>
      </c>
      <c r="BI13" s="75" t="n">
        <v>1.07986597183918</v>
      </c>
      <c r="BJ13" s="75" t="n">
        <v>2.137829127488863</v>
      </c>
      <c r="BK13" s="75" t="n">
        <v>0.03842432417699675</v>
      </c>
      <c r="BL13" s="76" t="n">
        <v>33.11183396638748</v>
      </c>
      <c r="BM13" s="75" t="n">
        <v>1.071079312093368</v>
      </c>
      <c r="BN13" s="76" t="n">
        <v>10.79512895961513</v>
      </c>
    </row>
    <row r="14" ht="18" customHeight="1" s="57">
      <c r="A14" s="36" t="n">
        <v>4.5</v>
      </c>
      <c r="B14" s="34" t="inlineStr">
        <is>
          <t>SPT @ 4.5</t>
        </is>
      </c>
      <c r="C14" s="33" t="n"/>
      <c r="D14" s="33" t="n">
        <v>7</v>
      </c>
      <c r="E14" s="33" t="n">
        <v>9</v>
      </c>
      <c r="F14" s="34" t="n">
        <v>11</v>
      </c>
      <c r="G14" s="33">
        <f>SUM(E14,F14)</f>
        <v/>
      </c>
      <c r="H14" s="33" t="n"/>
      <c r="I14" s="36" t="n">
        <v>2.85</v>
      </c>
      <c r="J14" s="36" t="n">
        <v>74.91</v>
      </c>
      <c r="K14" s="32" t="n">
        <v>13.32</v>
      </c>
      <c r="L14" s="32" t="n">
        <v>8.92</v>
      </c>
      <c r="M14" s="32" t="n">
        <v>20.03</v>
      </c>
      <c r="N14" s="32" t="inlineStr">
        <is>
          <t>NP</t>
        </is>
      </c>
      <c r="O14" s="32" t="inlineStr">
        <is>
          <t>NP</t>
        </is>
      </c>
      <c r="P14" s="41" t="n"/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5.26</v>
      </c>
      <c r="S14" s="36" t="n"/>
      <c r="T14" s="41" t="n"/>
      <c r="U14" s="41" t="n"/>
      <c r="V14" s="36" t="n">
        <v>2.67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 t="n"/>
      <c r="AI14" s="40" t="n"/>
      <c r="AU14" s="75" t="n">
        <v>1.85</v>
      </c>
      <c r="AV14" s="75" t="n">
        <v>0.8708305200000001</v>
      </c>
      <c r="AW14" s="75" t="n">
        <v>1.0332</v>
      </c>
      <c r="AX14" s="75" t="n">
        <v>1.058966178893231</v>
      </c>
      <c r="AY14" s="75" t="n">
        <v>1.058966178893231</v>
      </c>
      <c r="AZ14" s="75" t="n">
        <v>21.17932357786462</v>
      </c>
      <c r="BA14" s="75" t="n">
        <v>18.08966178893231</v>
      </c>
      <c r="BB14" s="75" t="n">
        <v>20.03</v>
      </c>
      <c r="BC14" s="75" t="n">
        <v>0</v>
      </c>
      <c r="BD14" s="75" t="n">
        <v>0.4010791366906474</v>
      </c>
      <c r="BE14" s="75" t="inlineStr">
        <is>
          <t>Silty/Clayey Sand</t>
        </is>
      </c>
      <c r="BF14" s="75" t="n">
        <v>5.4958</v>
      </c>
      <c r="BG14" s="75" t="n">
        <v>1</v>
      </c>
      <c r="BH14" s="75" t="n">
        <v>0.9841726618705037</v>
      </c>
      <c r="BI14" s="75" t="n">
        <v>0.953648215674724</v>
      </c>
      <c r="BJ14" s="75" t="n">
        <v>1.945775334090067</v>
      </c>
      <c r="BK14" s="75" t="n">
        <v>0.04398986052993877</v>
      </c>
      <c r="BL14" s="76" t="n">
        <v>32.21854583959466</v>
      </c>
      <c r="BM14" s="75" t="n">
        <v>0.9443020862229801</v>
      </c>
      <c r="BN14" s="76" t="n">
        <v>11.5591207166109</v>
      </c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9</v>
      </c>
      <c r="E15" s="33" t="n">
        <v>11</v>
      </c>
      <c r="F15" s="34" t="n">
        <v>14</v>
      </c>
      <c r="G15" s="33">
        <f>SUM(E15,F15)</f>
        <v/>
      </c>
      <c r="H15" s="33" t="n"/>
      <c r="I15" s="36" t="n"/>
      <c r="J15" s="36" t="n"/>
      <c r="K15" s="32" t="n"/>
      <c r="L15" s="32" t="n"/>
      <c r="M15" s="32" t="n"/>
      <c r="N15" s="32" t="n"/>
      <c r="O15" s="32" t="n"/>
      <c r="P15" s="41" t="n"/>
      <c r="Q15" s="35" t="n"/>
      <c r="R15" s="36" t="n"/>
      <c r="S15" s="36" t="n"/>
      <c r="T15" s="41" t="n"/>
      <c r="U15" s="41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25.64573780199564</v>
      </c>
      <c r="BA15" s="75" t="n">
        <v>25.64573780199564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1.729664233554489</v>
      </c>
      <c r="BJ15" s="75" t="n">
        <v>3.243508962444134</v>
      </c>
      <c r="BK15" s="75" t="n">
        <v>0</v>
      </c>
      <c r="BL15" s="76" t="n">
        <v>34.49212985786069</v>
      </c>
      <c r="BM15" s="75" t="n">
        <v>1.743862272840442</v>
      </c>
      <c r="BN15" s="76" t="n">
        <v>13.34967412573751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10</v>
      </c>
      <c r="E16" s="33" t="n">
        <v>12</v>
      </c>
      <c r="F16" s="34" t="n">
        <v>15</v>
      </c>
      <c r="G16" s="33">
        <f>SUM(E16,F16)</f>
        <v/>
      </c>
      <c r="H16" s="52" t="n"/>
      <c r="I16" s="36" t="n">
        <v>0.58</v>
      </c>
      <c r="J16" s="36" t="n">
        <v>80.15000000000001</v>
      </c>
      <c r="K16" s="32">
        <f>100-(I16+J16)</f>
        <v/>
      </c>
      <c r="L16" s="32" t="n"/>
      <c r="M16" s="33" t="n"/>
      <c r="N16" s="34" t="n"/>
      <c r="O16" s="32" t="n"/>
      <c r="P16" s="36" t="n"/>
      <c r="Q16" s="35" t="n"/>
      <c r="R16" s="36" t="n">
        <v>5.26</v>
      </c>
      <c r="S16" s="36" t="n"/>
      <c r="T16" s="36" t="n"/>
      <c r="U16" s="36" t="n"/>
      <c r="V16" s="36" t="n">
        <v>2.65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25.44723185999304</v>
      </c>
      <c r="BA16" s="75" t="n">
        <v>20.22361592999652</v>
      </c>
      <c r="BB16" s="75" t="n">
        <v>0</v>
      </c>
      <c r="BC16" s="75" t="n">
        <v>0</v>
      </c>
      <c r="BD16" s="75" t="n">
        <v>0</v>
      </c>
      <c r="BE16" s="75" t="inlineStr">
        <is>
          <t>Silty/Clayey Sand</t>
        </is>
      </c>
      <c r="BF16" s="75" t="n">
        <v>6.5</v>
      </c>
      <c r="BG16" s="75" t="n">
        <v>1</v>
      </c>
      <c r="BH16" s="75" t="n">
        <v>0.92</v>
      </c>
      <c r="BI16" s="75" t="n">
        <v>1.139517742092892</v>
      </c>
      <c r="BJ16" s="75" t="n">
        <v>2.253153674812343</v>
      </c>
      <c r="BK16" s="75" t="n">
        <v>0.03696207383595935</v>
      </c>
      <c r="BL16" s="76" t="n">
        <v>32.10185043074388</v>
      </c>
      <c r="BM16" s="75" t="n">
        <v>1.122296074090738</v>
      </c>
      <c r="BN16" s="76" t="n">
        <v>12.59326896194131</v>
      </c>
    </row>
    <row r="17" ht="18" customHeight="1" s="57">
      <c r="A17" s="36" t="n">
        <v>7.5</v>
      </c>
      <c r="B17" s="34" t="inlineStr">
        <is>
          <t>SPT @ 7.5</t>
        </is>
      </c>
      <c r="C17" s="33" t="n"/>
      <c r="D17" s="33" t="n">
        <v>12</v>
      </c>
      <c r="E17" s="33" t="n">
        <v>15</v>
      </c>
      <c r="F17" s="34" t="n">
        <v>18</v>
      </c>
      <c r="G17" s="33">
        <f>SUM(E17,F17)</f>
        <v/>
      </c>
      <c r="H17" s="33" t="n"/>
      <c r="I17" s="36" t="n">
        <v>1.54</v>
      </c>
      <c r="J17" s="36" t="n">
        <v>78.55</v>
      </c>
      <c r="K17" s="32">
        <f>100-(I17+J17)</f>
        <v/>
      </c>
      <c r="L17" s="32" t="n"/>
      <c r="M17" s="32" t="n"/>
      <c r="N17" s="32" t="n"/>
      <c r="O17" s="32" t="n"/>
      <c r="P17" s="52" t="n"/>
      <c r="Q17" s="35" t="n"/>
      <c r="R17" s="36" t="n">
        <v>6.25</v>
      </c>
      <c r="S17" s="36" t="n"/>
      <c r="T17" s="36" t="n"/>
      <c r="U17" s="36" t="n"/>
      <c r="V17" s="36" t="n">
        <v>2.68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>
        <v>1.85</v>
      </c>
      <c r="AV17" s="75" t="n">
        <v>1.415099595</v>
      </c>
      <c r="AW17" s="75" t="n">
        <v>1.0332</v>
      </c>
      <c r="AX17" s="75" t="n">
        <v>0.8966090876007634</v>
      </c>
      <c r="AY17" s="75" t="n">
        <v>0.8966090876007634</v>
      </c>
      <c r="AZ17" s="75" t="n">
        <v>29.58809989082519</v>
      </c>
      <c r="BA17" s="75" t="n">
        <v>22.2940499454126</v>
      </c>
      <c r="BB17" s="75" t="n">
        <v>0</v>
      </c>
      <c r="BC17" s="75" t="n">
        <v>0</v>
      </c>
      <c r="BD17" s="75" t="n">
        <v>0</v>
      </c>
      <c r="BE17" s="75" t="inlineStr">
        <is>
          <t>Silty/Clayey Sand</t>
        </is>
      </c>
      <c r="BF17" s="75" t="n">
        <v>6.5</v>
      </c>
      <c r="BG17" s="75" t="n">
        <v>1</v>
      </c>
      <c r="BH17" s="75" t="n">
        <v>0.92</v>
      </c>
      <c r="BI17" s="75" t="n">
        <v>1.369141056463723</v>
      </c>
      <c r="BJ17" s="75" t="n">
        <v>2.686080478192073</v>
      </c>
      <c r="BK17" s="75" t="n">
        <v>0.03670923222086452</v>
      </c>
      <c r="BL17" s="76" t="n">
        <v>33.48345219317331</v>
      </c>
      <c r="BM17" s="75" t="n">
        <v>1.376390303362784</v>
      </c>
      <c r="BN17" s="76" t="n">
        <v>14.7505086672506</v>
      </c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14</v>
      </c>
      <c r="E18" s="33" t="n">
        <v>16</v>
      </c>
      <c r="F18" s="34" t="n">
        <v>19</v>
      </c>
      <c r="G18" s="33">
        <f>SUM(E18,F18)</f>
        <v/>
      </c>
      <c r="H18" s="33" t="n"/>
      <c r="I18" s="36" t="n"/>
      <c r="J18" s="36" t="n"/>
      <c r="K18" s="32" t="n"/>
      <c r="L18" s="32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30.65411301899997</v>
      </c>
      <c r="BA18" s="75" t="n">
        <v>30.65411301899997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2.064369103897891</v>
      </c>
      <c r="BJ18" s="75" t="n">
        <v>4.142308016346845</v>
      </c>
      <c r="BK18" s="75" t="n">
        <v>0</v>
      </c>
      <c r="BL18" s="76" t="n">
        <v>34.02855405937478</v>
      </c>
      <c r="BM18" s="75" t="n">
        <v>2.079324348213948</v>
      </c>
      <c r="BN18" s="76" t="n">
        <v>17.68560033580222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16</v>
      </c>
      <c r="E19" s="33" t="n">
        <v>19</v>
      </c>
      <c r="F19" s="34" t="n">
        <v>22</v>
      </c>
      <c r="G19" s="33">
        <f>SUM(E19,F19)</f>
        <v/>
      </c>
      <c r="H19" s="52" t="n"/>
      <c r="I19" s="36" t="n"/>
      <c r="J19" s="36" t="n"/>
      <c r="K19" s="32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33.6313919889577</v>
      </c>
      <c r="BA19" s="75" t="n">
        <v>33.6313919889577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2.300142322632076</v>
      </c>
      <c r="BJ19" s="75" t="n">
        <v>4.646894747942518</v>
      </c>
      <c r="BK19" s="75" t="n">
        <v>0</v>
      </c>
      <c r="BL19" s="76" t="n">
        <v>35.46201002848795</v>
      </c>
      <c r="BM19" s="75" t="n">
        <v>2.284606820472026</v>
      </c>
      <c r="BN19" s="76" t="n">
        <v>17.40751593724936</v>
      </c>
    </row>
    <row r="20" ht="18" customHeight="1" s="57">
      <c r="A20" s="36" t="n">
        <v>10</v>
      </c>
      <c r="B20" s="34" t="inlineStr">
        <is>
          <t>SPT @ 10</t>
        </is>
      </c>
      <c r="C20" s="33" t="n"/>
      <c r="D20" s="33" t="n">
        <v>19</v>
      </c>
      <c r="E20" s="33" t="n">
        <v>22</v>
      </c>
      <c r="F20" s="34" t="n">
        <v>25</v>
      </c>
      <c r="G20" s="33">
        <f>SUM(E20,F20)</f>
        <v/>
      </c>
      <c r="H20" s="33" t="n"/>
      <c r="I20" s="36" t="n">
        <v>0.23</v>
      </c>
      <c r="J20" s="36" t="n">
        <v>69</v>
      </c>
      <c r="K20" s="32" t="n">
        <v>16.25</v>
      </c>
      <c r="L20" s="32" t="n">
        <v>9.83</v>
      </c>
      <c r="M20" s="32" t="n">
        <v>23.1</v>
      </c>
      <c r="N20" s="32" t="inlineStr">
        <is>
          <t>NP</t>
        </is>
      </c>
      <c r="O20" s="32" t="inlineStr">
        <is>
          <t>NP</t>
        </is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5.88</v>
      </c>
      <c r="S20" s="36" t="n"/>
      <c r="T20" s="36" t="n"/>
      <c r="U20" s="36" t="n"/>
      <c r="V20" s="36" t="n">
        <v>2.66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1.85</v>
      </c>
      <c r="AV20" s="75" t="n">
        <v>1.87307015</v>
      </c>
      <c r="AW20" s="75" t="n">
        <v>1.0332</v>
      </c>
      <c r="AX20" s="75" t="n">
        <v>0.8028484697620035</v>
      </c>
      <c r="AY20" s="75" t="n">
        <v>0.8028484697620035</v>
      </c>
      <c r="AZ20" s="75" t="n">
        <v>37.73387807881416</v>
      </c>
      <c r="BA20" s="75" t="n">
        <v>26.36693903940708</v>
      </c>
      <c r="BB20" s="75" t="n">
        <v>23.1</v>
      </c>
      <c r="BC20" s="75" t="n">
        <v>0</v>
      </c>
      <c r="BD20" s="75" t="n">
        <v>0.3769171779141104</v>
      </c>
      <c r="BE20" s="75" t="inlineStr">
        <is>
          <t>Silty/Clayey Sand</t>
        </is>
      </c>
      <c r="BF20" s="75" t="n">
        <v>5.066</v>
      </c>
      <c r="BG20" s="75" t="n">
        <v>1</v>
      </c>
      <c r="BH20" s="75" t="n">
        <v>0.9803067484662578</v>
      </c>
      <c r="BI20" s="75" t="n">
        <v>1.305960788564219</v>
      </c>
      <c r="BJ20" s="75" t="n">
        <v>2.578036969520479</v>
      </c>
      <c r="BK20" s="75" t="n">
        <v>0.04837801997062056</v>
      </c>
      <c r="BL20" s="76" t="n">
        <v>32.68288910972046</v>
      </c>
      <c r="BM20" s="75" t="n">
        <v>1.29627009792473</v>
      </c>
      <c r="BN20" s="76" t="n">
        <v>14.95650609011182</v>
      </c>
    </row>
    <row r="21" ht="13.5" customHeight="1" s="57">
      <c r="A21" s="77" t="inlineStr">
        <is>
          <t>Notations: UDS = Undisturbed Sample, DS = Disturbed Sample, RC = Rock Core, F = Fast, S = Slow, UU = Unconsolidated Undrained Tri-axial compression Test, NP = Non Plastic.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2" t="n"/>
      <c r="AG21" s="4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3.5" customHeight="1" s="57">
      <c r="A22" s="67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8" t="n"/>
      <c r="AG22" s="4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21.75" customHeight="1" s="57">
      <c r="A23" s="78" t="inlineStr">
        <is>
          <t>Note: Where only % Silt is reported, it shall be treated as % Fines (% passing 75 µm sieve), as the hydrometer test was not performed or is pending.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60" t="n"/>
      <c r="AG23" s="47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5.75" customHeight="1" s="57">
      <c r="A24" s="47" t="n"/>
      <c r="B24" s="47" t="n"/>
      <c r="C24" s="45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5.75" customHeight="1" s="57">
      <c r="A25" s="48" t="n"/>
      <c r="C25" s="49" t="n"/>
      <c r="D25" s="20" t="n"/>
      <c r="E25" s="20" t="n"/>
      <c r="F25" s="20" t="n"/>
      <c r="G25" s="2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5.75" customHeight="1" s="57">
      <c r="A26" s="48" t="n"/>
      <c r="C26" s="49" t="n"/>
      <c r="D26" s="20" t="n"/>
      <c r="E26" s="20" t="n"/>
      <c r="F26" s="20" t="n"/>
      <c r="G26" s="20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5.75" customHeight="1" s="57">
      <c r="A27" s="48" t="n"/>
      <c r="C27" s="49" t="n"/>
      <c r="D27" s="20" t="n"/>
      <c r="E27" s="20" t="n"/>
      <c r="F27" s="20" t="n"/>
      <c r="G27" s="20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15.75" customHeight="1" s="57">
      <c r="A28" s="48" t="n"/>
      <c r="C28" s="49" t="n"/>
      <c r="D28" s="20" t="n"/>
      <c r="E28" s="20" t="n"/>
      <c r="F28" s="20" t="n"/>
      <c r="G28" s="20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8" t="n"/>
      <c r="C29" s="49" t="n"/>
      <c r="D29" s="20" t="n"/>
      <c r="E29" s="20" t="n"/>
      <c r="F29" s="20" t="n"/>
      <c r="G29" s="20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L4:N4"/>
    <mergeCell ref="A1:K1"/>
    <mergeCell ref="A6:B6"/>
    <mergeCell ref="V6:X6"/>
    <mergeCell ref="A21:AF22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A23:AF23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SBH-08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291.578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10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46221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767440.821 N 2636132.601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2</v>
      </c>
      <c r="F10" s="34" t="n">
        <v>4</v>
      </c>
      <c r="G10" s="33">
        <f>SUM(E10,F10)</f>
        <v/>
      </c>
      <c r="H10" s="34" t="n"/>
      <c r="I10" s="32" t="n">
        <v>0</v>
      </c>
      <c r="J10" s="32" t="n">
        <v>37.25</v>
      </c>
      <c r="K10" s="32" t="n">
        <v>25.81</v>
      </c>
      <c r="L10" s="32" t="n">
        <v>36.94</v>
      </c>
      <c r="M10" s="32" t="n">
        <v>38.7</v>
      </c>
      <c r="N10" s="32" t="n">
        <v>18.6</v>
      </c>
      <c r="O10" s="32">
        <f>M10-N10</f>
        <v/>
      </c>
      <c r="P10" s="32" t="n">
        <v>12.24</v>
      </c>
      <c r="Q10" s="35">
        <f>IF((K10+L10)&gt;=50,
    IF(M10&lt;35,
        IF(O10="NP","ML",IF(O10&gt;=0.73*(M10-20),"CL","ML")),
        IF(M10&lt;=50,
            IF(O10="NP","MI",IF(O10&gt;=0.73*(M10-20),"CI","MI")),
            IF(O10="NP","MH",IF(O10&gt;=0.73*(M10-20),"CH","MH"))
        )
    ),
    IF(I10&gt;J10,
        IF((K10+L10)&lt;=5,"GP",
            IF((K10+L10)&lt;12,
                IF(O10="NP","GP-GM",IF(O10&gt;=0.73*(M10-20),"GP-GC","GP-GM")),
                IF(O10="NP","GM",IF(O10&gt;=0.73*(M10-20),"GC","GM"))
            )
        ),
        IF((K10+L10)&lt;=5,"SP",
            IF((K10+L10)&lt;12,
                IF(O10="NP","SP-SM",IF(O10&gt;=0.73*(M10-20),"SP-SC","SP-SM")),
                IF(O10="NP","SM",IF(O10&gt;=0.73*(M10-20),"SC","SM"))
            )
        )
    )
)</f>
        <v/>
      </c>
      <c r="R10" s="36" t="n">
        <v>44.44</v>
      </c>
      <c r="S10" s="36" t="n"/>
      <c r="T10" s="32" t="n"/>
      <c r="U10" s="32" t="n"/>
      <c r="V10" s="36" t="n">
        <v>2.67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9.948855850131821</v>
      </c>
      <c r="BA10" s="75" t="n">
        <v>9.948855850131821</v>
      </c>
      <c r="BB10" s="75" t="n">
        <v>20.1</v>
      </c>
      <c r="BC10" s="75" t="n">
        <v>-0.9253731343283582</v>
      </c>
      <c r="BD10" s="75" t="n">
        <v>0.5886852589641434</v>
      </c>
      <c r="BE10" s="75" t="inlineStr">
        <is>
          <t>Clayey Soil</t>
        </is>
      </c>
      <c r="BF10" s="75" t="n">
        <v>5.486</v>
      </c>
      <c r="BG10" s="75" t="n">
        <v>1.23134328358209</v>
      </c>
      <c r="BH10" s="75" t="n">
        <v>1.014189641434263</v>
      </c>
      <c r="BI10" s="75" t="n">
        <v>0.6532889346978631</v>
      </c>
      <c r="BJ10" s="75" t="n">
        <v>1.356203190002468</v>
      </c>
      <c r="BK10" s="75" t="n">
        <v>0.1601348300463734</v>
      </c>
      <c r="BL10" s="76" t="n">
        <v>20</v>
      </c>
      <c r="BM10" s="75" t="n">
        <v>0.653500233894402</v>
      </c>
      <c r="BN10" s="76" t="n">
        <v>8.227392340143211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2" t="n">
        <v>0.1</v>
      </c>
      <c r="J11" s="32" t="n">
        <v>48.95</v>
      </c>
      <c r="K11" s="32" t="n">
        <v>20.75</v>
      </c>
      <c r="L11" s="32" t="n">
        <v>30.2</v>
      </c>
      <c r="M11" s="32" t="n">
        <v>35.4</v>
      </c>
      <c r="N11" s="32" t="n">
        <v>17.3</v>
      </c>
      <c r="O11" s="32">
        <f>M11-N11</f>
        <v/>
      </c>
      <c r="P11" s="32" t="n">
        <v>10.45</v>
      </c>
      <c r="Q11" s="35">
        <f>IF((K11+L11)&gt;=50,
IF(M11&lt;35,
IF(O11="NP","ML",IF(O11&gt;=0.73*(M11-20),"CL","ML")),
IF(M11&lt;=50,
IF(O11="NP","MI",IF(O11&gt;=0.73*(M11-20),"CI","MI")),
IF(O11="NP","MH",IF(O11&gt;=0.73*(M11-20),"CH","MH"))
)
),
IF(I11&gt;J11,
IF((K11+L11)&lt;=5,"GP",
IF((K11+L11)&lt;12,
IF(O11="NP","GP-GM",IF(O11&gt;=0.73*(M11-20),"GP-GC","GP-GM")),
IF(O11="NP","GM",IF(O11&gt;=0.73*(M11-20),"GC","GM"))
)
),
IF((K11+L11)&lt;=5,"SP",
IF((K11+L11)&lt;12,
IF(O11="NP","SP-SM",IF(O11&gt;=0.73*(M11-20),"SP-SC","SP-SM")),
IF(O11="NP","SM",IF(O11&gt;=0.73*(M11-20),"SC","SM"))
)
)
)
)</f>
        <v/>
      </c>
      <c r="R11" s="36" t="n">
        <v>40</v>
      </c>
      <c r="S11" s="36" t="n">
        <v>1.59</v>
      </c>
      <c r="T11" s="36" t="n">
        <v>1.72</v>
      </c>
      <c r="U11" s="36">
        <f>(T11/(1+(S11/100)))</f>
        <v/>
      </c>
      <c r="V11" s="36" t="n">
        <v>2.69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4</v>
      </c>
      <c r="F12" s="34" t="n">
        <v>5</v>
      </c>
      <c r="G12" s="33">
        <f>SUM(E12,F12)</f>
        <v/>
      </c>
      <c r="H12" s="5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11.74492348144998</v>
      </c>
      <c r="BA12" s="75" t="n">
        <v>11.74492348144998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0.7279504790810943</v>
      </c>
      <c r="BJ12" s="75" t="n">
        <v>1.435674432982602</v>
      </c>
      <c r="BK12" s="75" t="n">
        <v>0</v>
      </c>
      <c r="BL12" s="76" t="n">
        <v>32.80951511008278</v>
      </c>
      <c r="BM12" s="75" t="n">
        <v>0.7376491401438108</v>
      </c>
      <c r="BN12" s="76" t="n">
        <v>18.69645840391965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4</v>
      </c>
      <c r="E13" s="33" t="n">
        <v>6</v>
      </c>
      <c r="F13" s="34" t="n">
        <v>7</v>
      </c>
      <c r="G13" s="33">
        <f>SUM(E13,F13)</f>
        <v/>
      </c>
      <c r="H13" s="33" t="n"/>
      <c r="I13" s="32" t="n">
        <v>2.23</v>
      </c>
      <c r="J13" s="32" t="n">
        <v>50.68</v>
      </c>
      <c r="K13" s="32" t="n">
        <v>19.92</v>
      </c>
      <c r="L13" s="32" t="n">
        <v>27.17</v>
      </c>
      <c r="M13" s="32" t="n">
        <v>34.5</v>
      </c>
      <c r="N13" s="32" t="n">
        <v>16.89</v>
      </c>
      <c r="O13" s="32">
        <f>M13-N13</f>
        <v/>
      </c>
      <c r="P13" s="32" t="n">
        <v>13.28</v>
      </c>
      <c r="Q13" s="35">
        <f>IF((K13+L13)&gt;=50,
    IF(M13&lt;35,
        IF(O13="NP","ML",IF(O13&gt;=0.73*(M13-20),"CL","ML")),
        IF(M13&lt;=50,
            IF(O13="NP","MI",IF(O13&gt;=0.73*(M13-20),"CI","MI")),
            IF(O13="NP","MH",IF(O13&gt;=0.73*(M13-20),"CH","MH"))
        )
    ),
    IF(I13&gt;J13,
        IF((K13+L13)&lt;=5,"GP",
            IF((K13+L13)&lt;12,
                IF(O13="NP","GP-GM",IF(O13&gt;=0.73*(M13-20),"GP-GC","GP-GM")),
                IF(O13="NP","GM",IF(O13&gt;=0.73*(M13-20),"GC","GM"))
            )
        ),
        IF((K13+L13)&lt;=5,"SP",
            IF((K13+L13)&lt;12,
                IF(O13="NP","SP-SM",IF(O13&gt;=0.73*(M13-20),"SP-SC","SP-SM")),
                IF(O13="NP","SM",IF(O13&gt;=0.73*(M13-20),"SC","SM"))
            )
        )
    )
)</f>
        <v/>
      </c>
      <c r="R13" s="36" t="n">
        <v>15.38</v>
      </c>
      <c r="S13" s="36" t="n"/>
      <c r="T13" s="41" t="n"/>
      <c r="U13" s="41" t="n"/>
      <c r="V13" s="36" t="n">
        <v>2.71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14.78215130960736</v>
      </c>
      <c r="BA13" s="75" t="n">
        <v>14.78215130960736</v>
      </c>
      <c r="BB13" s="75" t="n">
        <v>17.61</v>
      </c>
      <c r="BC13" s="75" t="n">
        <v>-0.9591141396933561</v>
      </c>
      <c r="BD13" s="75" t="n">
        <v>0.5769802505839881</v>
      </c>
      <c r="BE13" s="75" t="inlineStr">
        <is>
          <t>Clayey Soil</t>
        </is>
      </c>
      <c r="BF13" s="75" t="n">
        <v>5.978</v>
      </c>
      <c r="BG13" s="75" t="n">
        <v>1.239778534923339</v>
      </c>
      <c r="BH13" s="75" t="n">
        <v>1.012316840093438</v>
      </c>
      <c r="BI13" s="75" t="n">
        <v>1.086300671456189</v>
      </c>
      <c r="BJ13" s="75" t="n">
        <v>2.020995473502602</v>
      </c>
      <c r="BK13" s="75" t="n">
        <v>0.1470097087434127</v>
      </c>
      <c r="BL13" s="76" t="n">
        <v>21.67112773503298</v>
      </c>
      <c r="BM13" s="75" t="n">
        <v>1.080544530751508</v>
      </c>
      <c r="BN13" s="76" t="n">
        <v>6.760651516202899</v>
      </c>
    </row>
    <row r="14" ht="18" customHeight="1" s="57">
      <c r="A14" s="36" t="n">
        <v>4.5</v>
      </c>
      <c r="B14" s="34" t="inlineStr">
        <is>
          <t>SPT @ 4.5</t>
        </is>
      </c>
      <c r="C14" s="33" t="n"/>
      <c r="D14" s="33" t="n">
        <v>5</v>
      </c>
      <c r="E14" s="33" t="n">
        <v>7</v>
      </c>
      <c r="F14" s="34" t="n">
        <v>8</v>
      </c>
      <c r="G14" s="33">
        <f>SUM(E14,F14)</f>
        <v/>
      </c>
      <c r="H14" s="33" t="n"/>
      <c r="I14" s="32" t="n">
        <v>0.31</v>
      </c>
      <c r="J14" s="32" t="n">
        <v>65.55</v>
      </c>
      <c r="K14" s="32" t="n">
        <v>21.5</v>
      </c>
      <c r="L14" s="32" t="n">
        <v>12.64</v>
      </c>
      <c r="M14" s="32" t="n"/>
      <c r="N14" s="32" t="n"/>
      <c r="O14" s="32" t="n"/>
      <c r="P14" s="41" t="n"/>
      <c r="Q14" s="35" t="n"/>
      <c r="R14" s="36" t="n">
        <v>15</v>
      </c>
      <c r="S14" s="36" t="n"/>
      <c r="T14" s="41" t="n"/>
      <c r="U14" s="41" t="n"/>
      <c r="V14" s="36" t="n">
        <v>2.67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 t="n"/>
      <c r="AI14" s="40" t="n"/>
      <c r="AU14" s="75" t="n">
        <v>1.85</v>
      </c>
      <c r="AV14" s="75" t="n">
        <v>0.8708305200000001</v>
      </c>
      <c r="AW14" s="75" t="n">
        <v>1.0332</v>
      </c>
      <c r="AX14" s="75" t="n">
        <v>1.058966178893231</v>
      </c>
      <c r="AY14" s="75" t="n">
        <v>1.058966178893231</v>
      </c>
      <c r="AZ14" s="75" t="n">
        <v>15.88449268339847</v>
      </c>
      <c r="BA14" s="75" t="n">
        <v>15.44224634169924</v>
      </c>
      <c r="BB14" s="75" t="n">
        <v>0</v>
      </c>
      <c r="BC14" s="75" t="n">
        <v>0</v>
      </c>
      <c r="BD14" s="75" t="n">
        <v>0.3702401874633861</v>
      </c>
      <c r="BE14" s="75" t="inlineStr">
        <is>
          <t>Silty/Clayey Sand</t>
        </is>
      </c>
      <c r="BF14" s="75" t="n">
        <v>6.5</v>
      </c>
      <c r="BG14" s="75" t="n">
        <v>1</v>
      </c>
      <c r="BH14" s="75" t="n">
        <v>0.9792384299941418</v>
      </c>
      <c r="BI14" s="75" t="n">
        <v>1.004092531505215</v>
      </c>
      <c r="BJ14" s="75" t="n">
        <v>2.049615826231661</v>
      </c>
      <c r="BK14" s="75" t="n">
        <v>0.04339426901545852</v>
      </c>
      <c r="BL14" s="76" t="n">
        <v>31.78117311609892</v>
      </c>
      <c r="BM14" s="75" t="n">
        <v>1.006651323991402</v>
      </c>
      <c r="BN14" s="76" t="n">
        <v>10.71979274449928</v>
      </c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6</v>
      </c>
      <c r="E15" s="33" t="n">
        <v>8</v>
      </c>
      <c r="F15" s="34" t="n">
        <v>9</v>
      </c>
      <c r="G15" s="33">
        <f>SUM(E15,F15)</f>
        <v/>
      </c>
      <c r="H15" s="33" t="n"/>
      <c r="I15" s="32" t="n"/>
      <c r="J15" s="32" t="n"/>
      <c r="K15" s="32" t="n"/>
      <c r="L15" s="32" t="n"/>
      <c r="M15" s="32" t="n"/>
      <c r="N15" s="32" t="n"/>
      <c r="O15" s="32" t="n"/>
      <c r="P15" s="41" t="n"/>
      <c r="Q15" s="35" t="n"/>
      <c r="R15" s="36" t="n"/>
      <c r="S15" s="36" t="n"/>
      <c r="T15" s="41" t="n"/>
      <c r="U15" s="41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17.43910170535703</v>
      </c>
      <c r="BA15" s="75" t="n">
        <v>17.43910170535703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1.176319738769778</v>
      </c>
      <c r="BJ15" s="75" t="n">
        <v>2.376304556559978</v>
      </c>
      <c r="BK15" s="75" t="n">
        <v>0</v>
      </c>
      <c r="BL15" s="76" t="n">
        <v>33.94902293348878</v>
      </c>
      <c r="BM15" s="75" t="n">
        <v>1.182041877501444</v>
      </c>
      <c r="BN15" s="76" t="n">
        <v>16.07933712457496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7</v>
      </c>
      <c r="E16" s="33" t="n">
        <v>9</v>
      </c>
      <c r="F16" s="34" t="n">
        <v>10</v>
      </c>
      <c r="G16" s="33">
        <f>SUM(E16,F16)</f>
        <v/>
      </c>
      <c r="H16" s="52" t="n"/>
      <c r="I16" s="32" t="n">
        <v>0.19</v>
      </c>
      <c r="J16" s="32" t="n">
        <v>56.06</v>
      </c>
      <c r="K16" s="32" t="n">
        <v>27.61</v>
      </c>
      <c r="L16" s="32" t="n">
        <v>16.14</v>
      </c>
      <c r="M16" s="32" t="n">
        <v>31.1</v>
      </c>
      <c r="N16" s="32" t="inlineStr">
        <is>
          <t>NP</t>
        </is>
      </c>
      <c r="O16" s="32" t="inlineStr">
        <is>
          <t>NP</t>
        </is>
      </c>
      <c r="P16" s="36" t="n"/>
      <c r="Q16" s="35">
        <f>IF((K16+L16)&gt;=50,
    IF(M16&lt;35,
        IF(O16="NP","ML",IF(O16&gt;=0.73*(M16-20),"CL","ML")),
        IF(M16&lt;=50,
            IF(O16="NP","MI",IF(O16&gt;=0.73*(M16-20),"CI","MI")),
            IF(O16="NP","MH",IF(O16&gt;=0.73*(M16-20),"CH","MH"))
        )
    ),
    IF(I16&gt;J16,
        IF((K16+L16)&lt;=5,"GP",
            IF((K16+L16)&lt;12,
                IF(O16="NP","GP-GM",IF(O16&gt;=0.73*(M16-20),"GP-GC","GP-GM")),
                IF(O16="NP","GM",IF(O16&gt;=0.73*(M16-20),"GC","GM"))
            )
        ),
        IF((K16+L16)&lt;=5,"SP",
            IF((K16+L16)&lt;12,
                IF(O16="NP","SP-SM",IF(O16&gt;=0.73*(M16-20),"SP-SC","SP-SM")),
                IF(O16="NP","SM",IF(O16&gt;=0.73*(M16-20),"SC","SM"))
            )
        )
    )
)</f>
        <v/>
      </c>
      <c r="R16" s="36" t="n">
        <v>8.33</v>
      </c>
      <c r="S16" s="36" t="n"/>
      <c r="T16" s="36" t="n"/>
      <c r="U16" s="36" t="n"/>
      <c r="V16" s="36" t="n">
        <v>2.65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17.90731130888399</v>
      </c>
      <c r="BA16" s="75" t="n">
        <v>16.453655654442</v>
      </c>
      <c r="BB16" s="75" t="n">
        <v>31.1</v>
      </c>
      <c r="BC16" s="75" t="n">
        <v>0</v>
      </c>
      <c r="BD16" s="75" t="n">
        <v>0.3689142857142858</v>
      </c>
      <c r="BE16" s="75" t="inlineStr">
        <is>
          <t>Silty Soil</t>
        </is>
      </c>
      <c r="BF16" s="75" t="n">
        <v>4.489</v>
      </c>
      <c r="BG16" s="75" t="n">
        <v>1</v>
      </c>
      <c r="BH16" s="75" t="n">
        <v>0.9790262857142857</v>
      </c>
      <c r="BI16" s="75" t="n">
        <v>0.7210452859061195</v>
      </c>
      <c r="BJ16" s="75" t="n">
        <v>1.401793059505439</v>
      </c>
      <c r="BK16" s="75" t="n">
        <v>0.0886852929131116</v>
      </c>
      <c r="BL16" s="76" t="n">
        <v>26.8912365967729</v>
      </c>
      <c r="BM16" s="75" t="n">
        <v>0.7207309557684985</v>
      </c>
      <c r="BN16" s="76" t="n">
        <v>12.43437868669726</v>
      </c>
    </row>
    <row r="17" ht="18" customHeight="1" s="57">
      <c r="A17" s="36" t="n">
        <v>7.5</v>
      </c>
      <c r="B17" s="34" t="inlineStr">
        <is>
          <t>SPT @ 7.5</t>
        </is>
      </c>
      <c r="C17" s="33" t="n"/>
      <c r="D17" s="33" t="n">
        <v>9</v>
      </c>
      <c r="E17" s="33" t="n">
        <v>10</v>
      </c>
      <c r="F17" s="34" t="n">
        <v>11</v>
      </c>
      <c r="G17" s="33">
        <f>SUM(E17,F17)</f>
        <v/>
      </c>
      <c r="H17" s="33" t="n"/>
      <c r="I17" s="32" t="n">
        <v>0.36</v>
      </c>
      <c r="J17" s="32" t="n">
        <v>76.95</v>
      </c>
      <c r="K17" s="32">
        <f>100-(I17+J17)</f>
        <v/>
      </c>
      <c r="L17" s="32" t="n"/>
      <c r="M17" s="32" t="n"/>
      <c r="N17" s="32" t="n"/>
      <c r="O17" s="32" t="n"/>
      <c r="P17" s="52" t="n"/>
      <c r="Q17" s="35" t="n"/>
      <c r="R17" s="36" t="n">
        <v>7.69</v>
      </c>
      <c r="S17" s="36" t="n"/>
      <c r="T17" s="36" t="n"/>
      <c r="U17" s="36" t="n"/>
      <c r="V17" s="36" t="n">
        <v>2.67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>
        <v>1.85</v>
      </c>
      <c r="AV17" s="75" t="n">
        <v>1.415099595</v>
      </c>
      <c r="AW17" s="75" t="n">
        <v>1.0332</v>
      </c>
      <c r="AX17" s="75" t="n">
        <v>0.8966090876007634</v>
      </c>
      <c r="AY17" s="75" t="n">
        <v>0.8966090876007634</v>
      </c>
      <c r="AZ17" s="75" t="n">
        <v>18.82879083961603</v>
      </c>
      <c r="BA17" s="75" t="n">
        <v>16.91439541980802</v>
      </c>
      <c r="BB17" s="75" t="n">
        <v>0</v>
      </c>
      <c r="BC17" s="75" t="n">
        <v>0</v>
      </c>
      <c r="BD17" s="75" t="n">
        <v>0</v>
      </c>
      <c r="BE17" s="75" t="inlineStr">
        <is>
          <t>Silty/Clayey Sand</t>
        </is>
      </c>
      <c r="BF17" s="75" t="n">
        <v>6.5</v>
      </c>
      <c r="BG17" s="75" t="n">
        <v>1</v>
      </c>
      <c r="BH17" s="75" t="n">
        <v>0.92</v>
      </c>
      <c r="BI17" s="75" t="n">
        <v>1.008230221930632</v>
      </c>
      <c r="BJ17" s="75" t="n">
        <v>1.979565748363784</v>
      </c>
      <c r="BK17" s="75" t="n">
        <v>0.03901908551979923</v>
      </c>
      <c r="BL17" s="76" t="n">
        <v>32.1400784880303</v>
      </c>
      <c r="BM17" s="75" t="n">
        <v>0.9950549123615585</v>
      </c>
      <c r="BN17" s="76" t="n">
        <v>14.03683049807834</v>
      </c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10</v>
      </c>
      <c r="E18" s="33" t="n">
        <v>12</v>
      </c>
      <c r="F18" s="34" t="n">
        <v>13</v>
      </c>
      <c r="G18" s="33">
        <f>SUM(E18,F18)</f>
        <v/>
      </c>
      <c r="H18" s="33" t="n"/>
      <c r="I18" s="32" t="n"/>
      <c r="J18" s="32" t="n"/>
      <c r="K18" s="32" t="n"/>
      <c r="L18" s="32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21.89579501357141</v>
      </c>
      <c r="BA18" s="75" t="n">
        <v>21.89579501357141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1.470425011608987</v>
      </c>
      <c r="BJ18" s="75" t="n">
        <v>2.859545251422022</v>
      </c>
      <c r="BK18" s="75" t="n">
        <v>0</v>
      </c>
      <c r="BL18" s="76" t="n">
        <v>34.31124807475631</v>
      </c>
      <c r="BM18" s="75" t="n">
        <v>1.473163109638186</v>
      </c>
      <c r="BN18" s="76" t="n">
        <v>19.045922563248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11</v>
      </c>
      <c r="E19" s="33" t="n">
        <v>13</v>
      </c>
      <c r="F19" s="34" t="n">
        <v>14</v>
      </c>
      <c r="G19" s="33">
        <f>SUM(E19,F19)</f>
        <v/>
      </c>
      <c r="H19" s="52" t="n"/>
      <c r="I19" s="32" t="n"/>
      <c r="J19" s="32" t="n"/>
      <c r="K19" s="32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22.14750204150873</v>
      </c>
      <c r="BA19" s="75" t="n">
        <v>22.14750204150873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1.404903675000221</v>
      </c>
      <c r="BJ19" s="75" t="n">
        <v>2.661872051107358</v>
      </c>
      <c r="BK19" s="75" t="n">
        <v>0</v>
      </c>
      <c r="BL19" s="76" t="n">
        <v>34.74612854682245</v>
      </c>
      <c r="BM19" s="75" t="n">
        <v>1.409974859670877</v>
      </c>
      <c r="BN19" s="76" t="n">
        <v>21.53008031897422</v>
      </c>
    </row>
    <row r="20" ht="18" customHeight="1" s="57">
      <c r="A20" s="36" t="n">
        <v>10</v>
      </c>
      <c r="B20" s="34" t="inlineStr">
        <is>
          <t>SPT @ 10</t>
        </is>
      </c>
      <c r="C20" s="33" t="n"/>
      <c r="D20" s="33" t="n">
        <v>12</v>
      </c>
      <c r="E20" s="33" t="n">
        <v>14</v>
      </c>
      <c r="F20" s="34" t="n">
        <v>16</v>
      </c>
      <c r="G20" s="33">
        <f>SUM(E20,F20)</f>
        <v/>
      </c>
      <c r="H20" s="33" t="n"/>
      <c r="I20" s="36" t="n">
        <v>0.68</v>
      </c>
      <c r="J20" s="36" t="n">
        <v>58.83</v>
      </c>
      <c r="K20" s="32" t="n">
        <v>16.7</v>
      </c>
      <c r="L20" s="52" t="n">
        <v>23.79</v>
      </c>
      <c r="M20" s="32" t="n">
        <v>30.9</v>
      </c>
      <c r="N20" s="32" t="inlineStr">
        <is>
          <t>NP</t>
        </is>
      </c>
      <c r="O20" s="32" t="inlineStr">
        <is>
          <t>NP</t>
        </is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6.67</v>
      </c>
      <c r="S20" s="36" t="n"/>
      <c r="T20" s="36" t="n"/>
      <c r="U20" s="36" t="n"/>
      <c r="V20" s="36" t="n">
        <v>2.69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1.85</v>
      </c>
      <c r="AV20" s="75" t="n">
        <v>1.87307015</v>
      </c>
      <c r="AW20" s="75" t="n">
        <v>1.0332</v>
      </c>
      <c r="AX20" s="75" t="n">
        <v>0.8028484697620035</v>
      </c>
      <c r="AY20" s="75" t="n">
        <v>0.8028484697620035</v>
      </c>
      <c r="AZ20" s="75" t="n">
        <v>24.0854540928601</v>
      </c>
      <c r="BA20" s="75" t="n">
        <v>24.0854540928601</v>
      </c>
      <c r="BB20" s="75" t="n">
        <v>30.9</v>
      </c>
      <c r="BC20" s="75" t="n">
        <v>0</v>
      </c>
      <c r="BD20" s="75" t="n">
        <v>0.5875524820943443</v>
      </c>
      <c r="BE20" s="75" t="inlineStr">
        <is>
          <t>Clayey Soil</t>
        </is>
      </c>
      <c r="BF20" s="75" t="n">
        <v>4.491</v>
      </c>
      <c r="BG20" s="75" t="n">
        <v>1</v>
      </c>
      <c r="BH20" s="75" t="n">
        <v>1.014008397135095</v>
      </c>
      <c r="BI20" s="75" t="n">
        <v>1.01014976954884</v>
      </c>
      <c r="BJ20" s="75" t="n">
        <v>2.034129902123467</v>
      </c>
      <c r="BK20" s="75" t="n">
        <v>0.1617949958643072</v>
      </c>
      <c r="BL20" s="76" t="n">
        <v>21.96792402765778</v>
      </c>
      <c r="BM20" s="75" t="n">
        <v>1.012154057642937</v>
      </c>
      <c r="BN20" s="76" t="n">
        <v>4.240539927625035</v>
      </c>
    </row>
    <row r="21" ht="13.5" customHeight="1" s="57">
      <c r="A21" s="77" t="inlineStr">
        <is>
          <t>Notations: UDS = Undisturbed Sample, DS = Disturbed Sample, RC = Rock Core, F = Fast, S = Slow, UU = Unconsolidated Undrained Tri-axial compression Test, NP = Non Plastic.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2" t="n"/>
      <c r="AG21" s="4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3.5" customHeight="1" s="57">
      <c r="A22" s="67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8" t="n"/>
      <c r="AG22" s="4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21.75" customHeight="1" s="57">
      <c r="A23" s="78" t="inlineStr">
        <is>
          <t>Note: Where only % Silt is reported, it shall be treated as % Fines (% passing 75 µm sieve), as the hydrometer test was not performed or is pending.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60" t="n"/>
      <c r="AG23" s="47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5.75" customHeight="1" s="57">
      <c r="A24" s="47" t="n"/>
      <c r="B24" s="47" t="n"/>
      <c r="C24" s="45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5.75" customHeight="1" s="57">
      <c r="A25" s="48" t="n"/>
      <c r="C25" s="49" t="n"/>
      <c r="D25" s="20" t="n"/>
      <c r="E25" s="20" t="n"/>
      <c r="F25" s="20" t="n"/>
      <c r="G25" s="2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5.75" customHeight="1" s="57">
      <c r="A26" s="48" t="n"/>
      <c r="C26" s="49" t="n"/>
      <c r="D26" s="20" t="n"/>
      <c r="E26" s="20" t="n"/>
      <c r="F26" s="20" t="n"/>
      <c r="G26" s="20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5.75" customHeight="1" s="57">
      <c r="A27" s="48" t="n"/>
      <c r="C27" s="49" t="n"/>
      <c r="D27" s="20" t="n"/>
      <c r="E27" s="20" t="n"/>
      <c r="F27" s="20" t="n"/>
      <c r="G27" s="20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15.75" customHeight="1" s="57">
      <c r="A28" s="48" t="n"/>
      <c r="C28" s="49" t="n"/>
      <c r="D28" s="20" t="n"/>
      <c r="E28" s="20" t="n"/>
      <c r="F28" s="20" t="n"/>
      <c r="G28" s="20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8" t="n"/>
      <c r="C29" s="49" t="n"/>
      <c r="D29" s="20" t="n"/>
      <c r="E29" s="20" t="n"/>
      <c r="F29" s="20" t="n"/>
      <c r="G29" s="20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L4:N4"/>
    <mergeCell ref="A1:K1"/>
    <mergeCell ref="A6:B6"/>
    <mergeCell ref="V6:X6"/>
    <mergeCell ref="A21:AF22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A23:AF23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CBH-12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292.171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46222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767977.972 N 2636253.066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3</v>
      </c>
      <c r="G10" s="33">
        <f>SUM(E10,F10)</f>
        <v/>
      </c>
      <c r="H10" s="34" t="n"/>
      <c r="I10" s="32" t="n">
        <v>8.75</v>
      </c>
      <c r="J10" s="32" t="n">
        <v>28.65</v>
      </c>
      <c r="K10" s="32" t="n">
        <v>23.45</v>
      </c>
      <c r="L10" s="32" t="n">
        <v>39.15</v>
      </c>
      <c r="M10" s="32" t="n"/>
      <c r="N10" s="32" t="n"/>
      <c r="O10" s="32" t="n"/>
      <c r="P10" s="32" t="n"/>
      <c r="Q10" s="35" t="n"/>
      <c r="R10" s="36" t="n">
        <v>30</v>
      </c>
      <c r="S10" s="36" t="n"/>
      <c r="T10" s="32" t="n"/>
      <c r="U10" s="32" t="n"/>
      <c r="V10" s="36" t="n">
        <v>2.67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9.948855850131821</v>
      </c>
      <c r="BA10" s="75" t="n">
        <v>9.948855850131821</v>
      </c>
      <c r="BB10" s="75" t="n">
        <v>0</v>
      </c>
      <c r="BC10" s="75" t="n">
        <v>0</v>
      </c>
      <c r="BD10" s="75" t="n">
        <v>0.6253993610223643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1.020063897763578</v>
      </c>
      <c r="BI10" s="75" t="n">
        <v>0.5820244651270891</v>
      </c>
      <c r="BJ10" s="75" t="n">
        <v>1.114620906930117</v>
      </c>
      <c r="BK10" s="75" t="n">
        <v>0.1326686491195793</v>
      </c>
      <c r="BL10" s="76" t="n">
        <v>21.58123202358147</v>
      </c>
      <c r="BM10" s="75" t="n">
        <v>0.5838869805854158</v>
      </c>
      <c r="BN10" s="76" t="n">
        <v>5.894500666376735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1.46</v>
      </c>
      <c r="J11" s="36" t="n">
        <v>34.16</v>
      </c>
      <c r="K11" s="32" t="n">
        <v>23.14</v>
      </c>
      <c r="L11" s="32" t="n">
        <v>41.25</v>
      </c>
      <c r="M11" s="32" t="n">
        <v>35.7</v>
      </c>
      <c r="N11" s="32" t="n">
        <v>17.3</v>
      </c>
      <c r="O11" s="32">
        <f>M11-N11</f>
        <v/>
      </c>
      <c r="P11" s="32" t="n">
        <v>7.62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45</v>
      </c>
      <c r="S11" s="36" t="n">
        <v>12.88</v>
      </c>
      <c r="T11" s="36" t="n">
        <v>1.72</v>
      </c>
      <c r="U11" s="36">
        <f>(T11/(1+(S11/100)))</f>
        <v/>
      </c>
      <c r="V11" s="36" t="n">
        <v>2.7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4</v>
      </c>
      <c r="F12" s="34" t="n">
        <v>5</v>
      </c>
      <c r="G12" s="33">
        <f>SUM(E12,F12)</f>
        <v/>
      </c>
      <c r="H12" s="52" t="n"/>
      <c r="I12" s="36" t="n"/>
      <c r="J12" s="36" t="n"/>
      <c r="K12" s="32" t="n"/>
      <c r="L12" s="32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11.74492348144998</v>
      </c>
      <c r="BA12" s="75" t="n">
        <v>11.74492348144998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0.7955553225647222</v>
      </c>
      <c r="BJ12" s="75" t="n">
        <v>1.631912698114828</v>
      </c>
      <c r="BK12" s="75" t="n">
        <v>0</v>
      </c>
      <c r="BL12" s="76" t="n">
        <v>32.9548867385489</v>
      </c>
      <c r="BM12" s="75" t="n">
        <v>0.7959400918520999</v>
      </c>
      <c r="BN12" s="76" t="n">
        <v>14.25468391822346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5</v>
      </c>
      <c r="E13" s="33" t="n">
        <v>6</v>
      </c>
      <c r="F13" s="34" t="n">
        <v>11</v>
      </c>
      <c r="G13" s="33">
        <f>SUM(E13,F13)</f>
        <v/>
      </c>
      <c r="H13" s="33" t="n"/>
      <c r="I13" s="36" t="n">
        <v>3.75</v>
      </c>
      <c r="J13" s="36" t="n">
        <v>29.56</v>
      </c>
      <c r="K13" s="32" t="n">
        <v>23.83</v>
      </c>
      <c r="L13" s="32" t="n">
        <v>42.86</v>
      </c>
      <c r="M13" s="32" t="n">
        <v>34.28</v>
      </c>
      <c r="N13" s="32" t="n">
        <v>16.55</v>
      </c>
      <c r="O13" s="32">
        <f>M13-N13</f>
        <v/>
      </c>
      <c r="P13" s="32" t="n">
        <v>11.72</v>
      </c>
      <c r="Q13" s="35">
        <f>IF((K13+L13)&gt;=50,
    IF(M13&lt;35,
        IF(O13="NP","ML",IF(O13&gt;=0.73*(M13-20),"CL","ML")),
        IF(M13&lt;=50,
            IF(O13="NP","MI",IF(O13&gt;=0.73*(M13-20),"CI","MI")),
            IF(O13="NP","MH",IF(O13&gt;=0.73*(M13-20),"CH","MH"))
        )
    ),
    IF(I13&gt;J13,
        IF((K13+L13)&lt;=5,"GP",
            IF((K13+L13)&lt;12,
                IF(O13="NP","GP-GM",IF(O13&gt;=0.73*(M13-20),"GP-GC","GP-GM")),
                IF(O13="NP","GM",IF(O13&gt;=0.73*(M13-20),"GC","GM"))
            )
        ),
        IF((K13+L13)&lt;=5,"SP",
            IF((K13+L13)&lt;12,
                IF(O13="NP","SP-SM",IF(O13&gt;=0.73*(M13-20),"SP-SC","SP-SM")),
                IF(O13="NP","SM",IF(O13&gt;=0.73*(M13-20),"SC","SM"))
            )
        )
    )
)</f>
        <v/>
      </c>
      <c r="R13" s="36" t="n">
        <v>22.22</v>
      </c>
      <c r="S13" s="36" t="n"/>
      <c r="T13" s="36" t="n"/>
      <c r="U13" s="36" t="n"/>
      <c r="V13" s="36" t="n">
        <v>2.64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19.33050555871732</v>
      </c>
      <c r="BA13" s="75" t="n">
        <v>19.33050555871732</v>
      </c>
      <c r="BB13" s="75" t="n">
        <v>17.73</v>
      </c>
      <c r="BC13" s="75" t="n">
        <v>-0.9334461364918218</v>
      </c>
      <c r="BD13" s="75" t="n">
        <v>0.6426750637276953</v>
      </c>
      <c r="BE13" s="75" t="inlineStr">
        <is>
          <t>Clayey Soil</t>
        </is>
      </c>
      <c r="BF13" s="75" t="n">
        <v>5.954</v>
      </c>
      <c r="BG13" s="75" t="n">
        <v>1.233361534122956</v>
      </c>
      <c r="BH13" s="75" t="n">
        <v>1.022828010196431</v>
      </c>
      <c r="BI13" s="75" t="n">
        <v>1.294046365901392</v>
      </c>
      <c r="BJ13" s="75" t="n">
        <v>2.659069574422011</v>
      </c>
      <c r="BK13" s="75" t="n">
        <v>0.1579480414625079</v>
      </c>
      <c r="BL13" s="76" t="n">
        <v>21.70333065811523</v>
      </c>
      <c r="BM13" s="75" t="n">
        <v>1.290375568106192</v>
      </c>
      <c r="BN13" s="76" t="n">
        <v>7.676321882945906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2.19</v>
      </c>
      <c r="J14" s="36" t="n">
        <v>24.51</v>
      </c>
      <c r="K14" s="32" t="n">
        <v>26.85</v>
      </c>
      <c r="L14" s="32" t="n">
        <v>46.45</v>
      </c>
      <c r="M14" s="32" t="n">
        <v>36.14</v>
      </c>
      <c r="N14" s="32" t="n">
        <v>17.36</v>
      </c>
      <c r="O14" s="32">
        <f>M14-N14</f>
        <v/>
      </c>
      <c r="P14" s="32" t="n">
        <v>8.029999999999999</v>
      </c>
      <c r="Q14" s="35">
        <f>IF((K14+L14)&gt;=50,
IF(M14&lt;35,
IF(O14="NP","ML",IF(O14&gt;=0.73*(M14-20),"CL","ML")),
IF(M14&lt;=50,
IF(O14="NP","MI",IF(O14&gt;=0.73*(M14-20),"CI","MI")),
IF(O14="NP","MH",IF(O14&gt;=0.73*(M14-20),"CH","MH"))
)
),
IF(I14&gt;J14,
IF((K14+L14)&lt;=5,"GP",
IF((K14+L14)&lt;12,
IF(O14="NP","GP-GM",IF(O14&gt;=0.73*(M14-20),"GP-GC","GP-GM")),
IF(O14="NP","GM",IF(O14&gt;=0.73*(M14-20),"GC","GM"))
)
),
IF((K14+L14)&lt;=5,"SP",
IF((K14+L14)&lt;12,
IF(O14="NP","SP-SM",IF(O14&gt;=0.73*(M14-20),"SP-SC","SP-SM")),
IF(O14="NP","SM",IF(O14&gt;=0.73*(M14-20),"SC","SM"))
)
)
)
)</f>
        <v/>
      </c>
      <c r="R14" s="36" t="n">
        <v>30.77</v>
      </c>
      <c r="S14" s="36" t="n">
        <v>14.3</v>
      </c>
      <c r="T14" s="36" t="n">
        <v>1.82</v>
      </c>
      <c r="U14" s="36">
        <f>(T14/(1+(S14/100)))</f>
        <v/>
      </c>
      <c r="V14" s="36" t="n">
        <v>2.69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7</v>
      </c>
      <c r="E15" s="33" t="n">
        <v>9</v>
      </c>
      <c r="F15" s="34" t="n">
        <v>12</v>
      </c>
      <c r="G15" s="33">
        <f>SUM(E15,F15)</f>
        <v/>
      </c>
      <c r="H15" s="33" t="n"/>
      <c r="I15" s="36" t="n"/>
      <c r="J15" s="36" t="n"/>
      <c r="K15" s="32" t="n"/>
      <c r="L15" s="32" t="n"/>
      <c r="M15" s="32" t="n"/>
      <c r="N15" s="32" t="n"/>
      <c r="O15" s="32" t="n"/>
      <c r="P15" s="32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21.54241975367633</v>
      </c>
      <c r="BA15" s="75" t="n">
        <v>21.54241975367633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1.423735604692384</v>
      </c>
      <c r="BJ15" s="75" t="n">
        <v>2.818142326607197</v>
      </c>
      <c r="BK15" s="75" t="n">
        <v>0</v>
      </c>
      <c r="BL15" s="76" t="n">
        <v>34.68046007859035</v>
      </c>
      <c r="BM15" s="75" t="n">
        <v>1.437706314174143</v>
      </c>
      <c r="BN15" s="76" t="n">
        <v>16.36743002462628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8</v>
      </c>
      <c r="E16" s="33" t="n">
        <v>10</v>
      </c>
      <c r="F16" s="34" t="n">
        <v>14</v>
      </c>
      <c r="G16" s="33">
        <f>SUM(E16,F16)</f>
        <v/>
      </c>
      <c r="H16" s="52" t="n"/>
      <c r="I16" s="36" t="n">
        <v>0.46</v>
      </c>
      <c r="J16" s="36" t="n">
        <v>82.37</v>
      </c>
      <c r="K16" s="32">
        <f>100-(I16+J16)</f>
        <v/>
      </c>
      <c r="L16" s="32" t="n"/>
      <c r="M16" s="32" t="n"/>
      <c r="N16" s="32" t="n"/>
      <c r="O16" s="32" t="n"/>
      <c r="P16" s="32" t="n"/>
      <c r="Q16" s="35" t="n"/>
      <c r="R16" s="36" t="n"/>
      <c r="S16" s="36" t="n"/>
      <c r="T16" s="36" t="n"/>
      <c r="U16" s="36" t="n"/>
      <c r="V16" s="36" t="n">
        <v>2.67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22.61976165332715</v>
      </c>
      <c r="BA16" s="75" t="n">
        <v>18.80988082666357</v>
      </c>
      <c r="BB16" s="75" t="n">
        <v>0</v>
      </c>
      <c r="BC16" s="75" t="n">
        <v>0</v>
      </c>
      <c r="BD16" s="75" t="n">
        <v>0</v>
      </c>
      <c r="BE16" s="75" t="inlineStr">
        <is>
          <t>Silty/Clayey Sand</t>
        </is>
      </c>
      <c r="BF16" s="75" t="n">
        <v>6.5</v>
      </c>
      <c r="BG16" s="75" t="n">
        <v>1</v>
      </c>
      <c r="BH16" s="75" t="n">
        <v>0.92</v>
      </c>
      <c r="BI16" s="75" t="n">
        <v>1.061918105040824</v>
      </c>
      <c r="BJ16" s="75" t="n">
        <v>2.157534970582608</v>
      </c>
      <c r="BK16" s="75" t="n">
        <v>0.03726982829362107</v>
      </c>
      <c r="BL16" s="76" t="n">
        <v>33.01182097367077</v>
      </c>
      <c r="BM16" s="75" t="n">
        <v>1.047935638469017</v>
      </c>
      <c r="BN16" s="76" t="n">
        <v>9.520420973044011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6" t="n">
        <v>0.08</v>
      </c>
      <c r="J17" s="36" t="n">
        <v>30.09</v>
      </c>
      <c r="K17" s="32" t="n">
        <v>27.41</v>
      </c>
      <c r="L17" s="32" t="n">
        <v>42.42</v>
      </c>
      <c r="M17" s="32" t="n">
        <v>35.43</v>
      </c>
      <c r="N17" s="32" t="n">
        <v>16.55</v>
      </c>
      <c r="O17" s="32">
        <f>M17-N17</f>
        <v/>
      </c>
      <c r="P17" s="32" t="n">
        <v>10.51</v>
      </c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28.57</v>
      </c>
      <c r="S17" s="36" t="n">
        <v>17.68</v>
      </c>
      <c r="T17" s="36" t="n">
        <v>1.88</v>
      </c>
      <c r="U17" s="36">
        <f>(T17/(1+(S17/100)))</f>
        <v/>
      </c>
      <c r="V17" s="36" t="n">
        <v>2.65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42">
        <f>T17/(1+(S17/100))</f>
        <v/>
      </c>
      <c r="AI17" s="42">
        <f>(((V17*1)/AH17)-1)</f>
        <v/>
      </c>
      <c r="AJ17" s="42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9</v>
      </c>
      <c r="E18" s="33" t="n">
        <v>12</v>
      </c>
      <c r="F18" s="34" t="n">
        <v>15</v>
      </c>
      <c r="G18" s="33">
        <f>SUM(E18,F18)</f>
        <v/>
      </c>
      <c r="H18" s="33" t="n"/>
      <c r="I18" s="36" t="n"/>
      <c r="J18" s="36" t="n"/>
      <c r="K18" s="32" t="n"/>
      <c r="L18" s="32" t="n"/>
      <c r="M18" s="32" t="n"/>
      <c r="N18" s="32" t="n"/>
      <c r="O18" s="32" t="n"/>
      <c r="P18" s="41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23.64745861465712</v>
      </c>
      <c r="BA18" s="75" t="n">
        <v>23.64745861465712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1.568348627650217</v>
      </c>
      <c r="BJ18" s="75" t="n">
        <v>3.172327886739481</v>
      </c>
      <c r="BK18" s="75" t="n">
        <v>0</v>
      </c>
      <c r="BL18" s="76" t="n">
        <v>34.08373542499957</v>
      </c>
      <c r="BM18" s="75" t="n">
        <v>1.569671498205369</v>
      </c>
      <c r="BN18" s="76" t="n">
        <v>18.05894689952855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10</v>
      </c>
      <c r="E19" s="33" t="n">
        <v>13</v>
      </c>
      <c r="F19" s="34" t="n">
        <v>16</v>
      </c>
      <c r="G19" s="33">
        <f>SUM(E19,F19)</f>
        <v/>
      </c>
      <c r="H19" s="52" t="n"/>
      <c r="I19" s="36" t="n"/>
      <c r="J19" s="36" t="n"/>
      <c r="K19" s="32" t="n"/>
      <c r="L19" s="32" t="n"/>
      <c r="M19" s="32" t="n"/>
      <c r="N19" s="32" t="n"/>
      <c r="O19" s="32" t="n"/>
      <c r="P19" s="32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23.78805774828716</v>
      </c>
      <c r="BA19" s="75" t="n">
        <v>23.78805774828716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1.485647915805121</v>
      </c>
      <c r="BJ19" s="75" t="n">
        <v>3.000205942493122</v>
      </c>
      <c r="BK19" s="75" t="n">
        <v>0</v>
      </c>
      <c r="BL19" s="76" t="n">
        <v>34.01786729475892</v>
      </c>
      <c r="BM19" s="75" t="n">
        <v>1.495411563425111</v>
      </c>
      <c r="BN19" s="76" t="n">
        <v>23.1181603715694</v>
      </c>
    </row>
    <row r="20" ht="18" customHeight="1" s="57">
      <c r="A20" s="36" t="n">
        <v>10.5</v>
      </c>
      <c r="B20" s="34" t="inlineStr">
        <is>
          <t>SPT @ 10.5</t>
        </is>
      </c>
      <c r="C20" s="33" t="n"/>
      <c r="D20" s="33" t="n">
        <v>11</v>
      </c>
      <c r="E20" s="33" t="n">
        <v>14</v>
      </c>
      <c r="F20" s="34" t="n">
        <v>17</v>
      </c>
      <c r="G20" s="33">
        <f>SUM(E20,F20)</f>
        <v/>
      </c>
      <c r="H20" s="33" t="n"/>
      <c r="I20" s="36" t="n">
        <v>1.02</v>
      </c>
      <c r="J20" s="36" t="n">
        <v>96.79000000000001</v>
      </c>
      <c r="K20" s="32">
        <f>100-(I20+J20)</f>
        <v/>
      </c>
      <c r="L20" s="32" t="n"/>
      <c r="M20" s="32" t="n"/>
      <c r="N20" s="32" t="n"/>
      <c r="O20" s="32" t="n"/>
      <c r="P20" s="41" t="n"/>
      <c r="Q20" s="35" t="n"/>
      <c r="R20" s="36" t="n"/>
      <c r="S20" s="36" t="n"/>
      <c r="T20" s="36" t="n"/>
      <c r="U20" s="36" t="n"/>
      <c r="V20" s="36" t="n">
        <v>2.65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2</v>
      </c>
      <c r="AV20" s="75" t="n">
        <v>1.97113665</v>
      </c>
      <c r="AW20" s="75" t="n">
        <v>1.0332</v>
      </c>
      <c r="AX20" s="75" t="n">
        <v>0.7857831983289774</v>
      </c>
      <c r="AY20" s="75" t="n">
        <v>0.7857831983289774</v>
      </c>
      <c r="AZ20" s="75" t="n">
        <v>24.3592791481983</v>
      </c>
      <c r="BA20" s="75" t="n">
        <v>19.67963957409915</v>
      </c>
      <c r="BB20" s="75" t="n">
        <v>0</v>
      </c>
      <c r="BC20" s="75" t="n">
        <v>0</v>
      </c>
      <c r="BD20" s="75" t="n">
        <v>0</v>
      </c>
      <c r="BE20" s="75" t="inlineStr">
        <is>
          <t>Clean Granular Soil</t>
        </is>
      </c>
      <c r="BF20" s="75" t="n">
        <v>6.5</v>
      </c>
      <c r="BG20" s="75" t="n">
        <v>1</v>
      </c>
      <c r="BH20" s="75" t="n">
        <v>1</v>
      </c>
      <c r="BI20" s="75" t="n">
        <v>1.335627024278618</v>
      </c>
      <c r="BJ20" s="75" t="n">
        <v>2.689106611855977</v>
      </c>
      <c r="BK20" s="75" t="n">
        <v>0</v>
      </c>
      <c r="BL20" s="76" t="n">
        <v>34.33049501720617</v>
      </c>
      <c r="BM20" s="75" t="n">
        <v>1.342305503628398</v>
      </c>
      <c r="BN20" s="76" t="n">
        <v>16.91898744288253</v>
      </c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12</v>
      </c>
      <c r="E21" s="33" t="n">
        <v>15</v>
      </c>
      <c r="F21" s="34" t="n">
        <v>18</v>
      </c>
      <c r="G21" s="33">
        <f>SUM(E21,F21)</f>
        <v/>
      </c>
      <c r="H21" s="33" t="n"/>
      <c r="I21" s="36" t="n"/>
      <c r="J21" s="36" t="n"/>
      <c r="K21" s="32" t="n"/>
      <c r="L21" s="32" t="n"/>
      <c r="M21" s="32" t="n"/>
      <c r="N21" s="32" t="n"/>
      <c r="O21" s="32" t="n"/>
      <c r="P21" s="41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25.39504017479651</v>
      </c>
      <c r="BA21" s="75" t="n">
        <v>25.39504017479651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1.724601975713468</v>
      </c>
      <c r="BJ21" s="75" t="n">
        <v>3.490680874888918</v>
      </c>
      <c r="BK21" s="75" t="n">
        <v>0</v>
      </c>
      <c r="BL21" s="76" t="n">
        <v>34.22604795892435</v>
      </c>
      <c r="BM21" s="75" t="n">
        <v>1.738822616643873</v>
      </c>
      <c r="BN21" s="76" t="n">
        <v>18.49952885077737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13</v>
      </c>
      <c r="E22" s="33" t="n">
        <v>16</v>
      </c>
      <c r="F22" s="34" t="n">
        <v>19</v>
      </c>
      <c r="G22" s="33">
        <f>SUM(E22,F22)</f>
        <v/>
      </c>
      <c r="H22" s="33" t="n"/>
      <c r="I22" s="36" t="n"/>
      <c r="J22" s="36" t="n"/>
      <c r="K22" s="32" t="n"/>
      <c r="L22" s="32" t="n"/>
      <c r="M22" s="32" t="n"/>
      <c r="N22" s="32" t="n"/>
      <c r="O22" s="32" t="n"/>
      <c r="P22" s="32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25.37818639160368</v>
      </c>
      <c r="BA22" s="75" t="n">
        <v>25.37818639160368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1.718559238595771</v>
      </c>
      <c r="BJ22" s="75" t="n">
        <v>3.445203548610837</v>
      </c>
      <c r="BK22" s="75" t="n">
        <v>0</v>
      </c>
      <c r="BL22" s="76" t="n">
        <v>33.21677836921933</v>
      </c>
      <c r="BM22" s="75" t="n">
        <v>1.723930004890533</v>
      </c>
      <c r="BN22" s="76" t="n">
        <v>16.31898630011768</v>
      </c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n">
        <v>12</v>
      </c>
      <c r="E23" s="33" t="n">
        <v>17</v>
      </c>
      <c r="F23" s="34" t="n">
        <v>20</v>
      </c>
      <c r="G23" s="33">
        <f>SUM(E23,F23)</f>
        <v/>
      </c>
      <c r="H23" s="52" t="n"/>
      <c r="I23" s="36" t="n">
        <v>0.51</v>
      </c>
      <c r="J23" s="36" t="n">
        <v>78.81999999999999</v>
      </c>
      <c r="K23" s="32" t="n">
        <v>12.25</v>
      </c>
      <c r="L23" s="32" t="n">
        <v>8.42</v>
      </c>
      <c r="M23" s="32" t="n">
        <v>19.5</v>
      </c>
      <c r="N23" s="32" t="inlineStr">
        <is>
          <t>NP</t>
        </is>
      </c>
      <c r="O23" s="32" t="inlineStr">
        <is>
          <t>NP</t>
        </is>
      </c>
      <c r="P23" s="32" t="n"/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7.14</v>
      </c>
      <c r="S23" s="36" t="n"/>
      <c r="T23" s="36" t="n"/>
      <c r="U23" s="36" t="n"/>
      <c r="V23" s="36" t="n">
        <v>2.69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>
        <v>2</v>
      </c>
      <c r="AV23" s="75" t="n">
        <v>2.55953565</v>
      </c>
      <c r="AW23" s="75" t="n">
        <v>1.0332</v>
      </c>
      <c r="AX23" s="75" t="n">
        <v>0.6984309718922775</v>
      </c>
      <c r="AY23" s="75" t="n">
        <v>0.6984309718922775</v>
      </c>
      <c r="AZ23" s="75" t="n">
        <v>25.84194596001427</v>
      </c>
      <c r="BA23" s="75" t="n">
        <v>20.42097298000714</v>
      </c>
      <c r="BB23" s="75" t="n">
        <v>19.5</v>
      </c>
      <c r="BC23" s="75" t="n">
        <v>0</v>
      </c>
      <c r="BD23" s="75" t="n">
        <v>0.4073536526366714</v>
      </c>
      <c r="BE23" s="75" t="inlineStr">
        <is>
          <t>Silty/Clayey Sand</t>
        </is>
      </c>
      <c r="BF23" s="75" t="n">
        <v>5.6</v>
      </c>
      <c r="BG23" s="75" t="n">
        <v>1</v>
      </c>
      <c r="BH23" s="75" t="n">
        <v>0.9851765844218675</v>
      </c>
      <c r="BI23" s="75" t="n">
        <v>1.028503136262313</v>
      </c>
      <c r="BJ23" s="75" t="n">
        <v>2.039914128692607</v>
      </c>
      <c r="BK23" s="75" t="n">
        <v>0.04159804108792664</v>
      </c>
      <c r="BL23" s="76" t="n">
        <v>32.72721434443384</v>
      </c>
      <c r="BM23" s="75" t="n">
        <v>1.040056414959298</v>
      </c>
      <c r="BN23" s="76" t="n">
        <v>7.608175906290795</v>
      </c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n">
        <v>13</v>
      </c>
      <c r="E24" s="33" t="n">
        <v>18</v>
      </c>
      <c r="F24" s="34" t="n">
        <v>21</v>
      </c>
      <c r="G24" s="33">
        <f>SUM(E24,F24)</f>
        <v/>
      </c>
      <c r="H24" s="52" t="n"/>
      <c r="I24" s="36" t="n"/>
      <c r="J24" s="36" t="n"/>
      <c r="K24" s="32" t="n"/>
      <c r="L24" s="32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>
        <v>2</v>
      </c>
      <c r="AV24" s="75" t="n">
        <v>2.65760215</v>
      </c>
      <c r="AW24" s="75" t="n">
        <v>1.0332</v>
      </c>
      <c r="AX24" s="75" t="n">
        <v>0.6858578085694614</v>
      </c>
      <c r="AY24" s="75" t="n">
        <v>0.6858578085694614</v>
      </c>
      <c r="AZ24" s="75" t="n">
        <v>26.748454534209</v>
      </c>
      <c r="BA24" s="75" t="n">
        <v>26.748454534209</v>
      </c>
      <c r="BB24" s="75" t="n">
        <v>0</v>
      </c>
      <c r="BC24" s="75" t="n">
        <v>0</v>
      </c>
      <c r="BD24" s="75" t="n">
        <v>0</v>
      </c>
      <c r="BE24" s="75" t="inlineStr">
        <is>
          <t>Clean Granular Soil</t>
        </is>
      </c>
      <c r="BF24" s="75" t="n">
        <v>6.5</v>
      </c>
      <c r="BG24" s="75" t="n">
        <v>1</v>
      </c>
      <c r="BH24" s="75" t="n">
        <v>1</v>
      </c>
      <c r="BI24" s="75" t="n">
        <v>1.816674803576847</v>
      </c>
      <c r="BJ24" s="75" t="n">
        <v>3.720532211201541</v>
      </c>
      <c r="BK24" s="75" t="n">
        <v>0</v>
      </c>
      <c r="BL24" s="76" t="n">
        <v>34.51260077001447</v>
      </c>
      <c r="BM24" s="75" t="n">
        <v>1.813944836383412</v>
      </c>
      <c r="BN24" s="76" t="n">
        <v>19.05640787645485</v>
      </c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n">
        <v>14</v>
      </c>
      <c r="E25" s="33" t="n">
        <v>19</v>
      </c>
      <c r="F25" s="34" t="n">
        <v>22</v>
      </c>
      <c r="G25" s="33">
        <f>SUM(E25,F25)</f>
        <v/>
      </c>
      <c r="H25" s="33" t="n"/>
      <c r="I25" s="36" t="n">
        <v>1.27</v>
      </c>
      <c r="J25" s="36" t="n">
        <v>78.7</v>
      </c>
      <c r="K25" s="32">
        <f>100-(I25+J25)</f>
        <v/>
      </c>
      <c r="L25" s="32" t="n"/>
      <c r="M25" s="32" t="n"/>
      <c r="N25" s="32" t="n"/>
      <c r="O25" s="32" t="n"/>
      <c r="P25" s="41" t="n"/>
      <c r="Q25" s="35" t="n"/>
      <c r="R25" s="36" t="n">
        <v>7.69</v>
      </c>
      <c r="S25" s="36" t="n"/>
      <c r="T25" s="36" t="n"/>
      <c r="U25" s="36" t="n"/>
      <c r="V25" s="36" t="n">
        <v>2.67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>
        <v>2</v>
      </c>
      <c r="AV25" s="75" t="n">
        <v>2.85373515</v>
      </c>
      <c r="AW25" s="75" t="n">
        <v>1.0332</v>
      </c>
      <c r="AX25" s="75" t="n">
        <v>0.6620465610236053</v>
      </c>
      <c r="AY25" s="75" t="n">
        <v>0.6620465610236053</v>
      </c>
      <c r="AZ25" s="75" t="n">
        <v>27.14390900196782</v>
      </c>
      <c r="BA25" s="75" t="n">
        <v>21.07195450098391</v>
      </c>
      <c r="BB25" s="75" t="n">
        <v>0</v>
      </c>
      <c r="BC25" s="75" t="n">
        <v>0</v>
      </c>
      <c r="BD25" s="75" t="n">
        <v>0</v>
      </c>
      <c r="BE25" s="75" t="inlineStr">
        <is>
          <t>Silty/Clayey Sand</t>
        </is>
      </c>
      <c r="BF25" s="75" t="n">
        <v>6.5</v>
      </c>
      <c r="BG25" s="75" t="n">
        <v>1</v>
      </c>
      <c r="BH25" s="75" t="n">
        <v>0.92</v>
      </c>
      <c r="BI25" s="75" t="n">
        <v>1.297210874680241</v>
      </c>
      <c r="BJ25" s="75" t="n">
        <v>2.530493409246683</v>
      </c>
      <c r="BK25" s="75" t="n">
        <v>0.03698322506131417</v>
      </c>
      <c r="BL25" s="76" t="n">
        <v>33.37044065043865</v>
      </c>
      <c r="BM25" s="75" t="n">
        <v>1.279486837103175</v>
      </c>
      <c r="BN25" s="76" t="n">
        <v>11.63870733031051</v>
      </c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FFFF0000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CBH-13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293.216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46222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769000.859 N 2626550.528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2</v>
      </c>
      <c r="F10" s="34" t="n">
        <v>3</v>
      </c>
      <c r="G10" s="33">
        <f>SUM(E10,F10)</f>
        <v/>
      </c>
      <c r="H10" s="34" t="n"/>
      <c r="I10" s="32" t="n">
        <v>1.82</v>
      </c>
      <c r="J10" s="32" t="n">
        <v>77.89</v>
      </c>
      <c r="K10" s="32">
        <f>100-(I10+J10)</f>
        <v/>
      </c>
      <c r="L10" s="32" t="n"/>
      <c r="M10" s="32" t="n"/>
      <c r="N10" s="32" t="n"/>
      <c r="O10" s="32" t="n"/>
      <c r="P10" s="36" t="n"/>
      <c r="Q10" s="35" t="n"/>
      <c r="R10" s="36" t="n">
        <v>22.22</v>
      </c>
      <c r="S10" s="36" t="n"/>
      <c r="T10" s="32" t="n"/>
      <c r="U10" s="32" t="n"/>
      <c r="V10" s="36" t="n"/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8.290713208443183</v>
      </c>
      <c r="BA10" s="75" t="n">
        <v>8.290713208443183</v>
      </c>
      <c r="BB10" s="75" t="n">
        <v>0</v>
      </c>
      <c r="BC10" s="75" t="n">
        <v>0</v>
      </c>
      <c r="BD10" s="75" t="n">
        <v>0</v>
      </c>
      <c r="BE10" s="75" t="inlineStr">
        <is>
          <t>Silty/Clayey Sand</t>
        </is>
      </c>
      <c r="BF10" s="75" t="n">
        <v>6.5</v>
      </c>
      <c r="BG10" s="75" t="n">
        <v>1</v>
      </c>
      <c r="BH10" s="75" t="n">
        <v>0.92</v>
      </c>
      <c r="BI10" s="75" t="n">
        <v>0.507193723900448</v>
      </c>
      <c r="BJ10" s="75" t="n">
        <v>0.9750169142439473</v>
      </c>
      <c r="BK10" s="75" t="n">
        <v>0.03704359684645279</v>
      </c>
      <c r="BL10" s="76" t="n">
        <v>31.17012669036955</v>
      </c>
      <c r="BM10" s="75" t="n">
        <v>0.5100975808604856</v>
      </c>
      <c r="BN10" s="76" t="n">
        <v>5.65059963130032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8.66</v>
      </c>
      <c r="J11" s="36" t="n">
        <v>37.59</v>
      </c>
      <c r="K11" s="32">
        <f>100-(I11+J11)</f>
        <v/>
      </c>
      <c r="L11" s="32" t="n"/>
      <c r="M11" s="32" t="n">
        <v>33.46</v>
      </c>
      <c r="N11" s="32" t="n">
        <v>15.4</v>
      </c>
      <c r="O11" s="32">
        <f>M11-N11</f>
        <v/>
      </c>
      <c r="P11" s="36" t="n"/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11.11</v>
      </c>
      <c r="S11" s="36" t="n">
        <v>4.89</v>
      </c>
      <c r="T11" s="36" t="n">
        <v>1.71</v>
      </c>
      <c r="U11" s="36">
        <f>(T11/(1+(S11/100)))</f>
        <v/>
      </c>
      <c r="V11" s="36" t="n"/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4</v>
      </c>
      <c r="F12" s="34" t="n">
        <v>5</v>
      </c>
      <c r="G12" s="33">
        <f>SUM(E12,F12)</f>
        <v/>
      </c>
      <c r="H12" s="52" t="n"/>
      <c r="I12" s="36" t="n"/>
      <c r="J12" s="36" t="n"/>
      <c r="K12" s="32" t="n"/>
      <c r="L12" s="32" t="n"/>
      <c r="M12" s="32" t="n"/>
      <c r="N12" s="32" t="n"/>
      <c r="O12" s="32" t="n"/>
      <c r="P12" s="36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11.74492348144998</v>
      </c>
      <c r="BA12" s="75" t="n">
        <v>11.74492348144998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0.7600453190904274</v>
      </c>
      <c r="BJ12" s="75" t="n">
        <v>1.520622529035715</v>
      </c>
      <c r="BK12" s="75" t="n">
        <v>0</v>
      </c>
      <c r="BL12" s="76" t="n">
        <v>32.64948326793238</v>
      </c>
      <c r="BM12" s="75" t="n">
        <v>0.7576345628664849</v>
      </c>
      <c r="BN12" s="76" t="n">
        <v>20.86473341831319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4</v>
      </c>
      <c r="E13" s="33" t="n">
        <v>5</v>
      </c>
      <c r="F13" s="34" t="n">
        <v>7</v>
      </c>
      <c r="G13" s="33">
        <f>SUM(E13,F13)</f>
        <v/>
      </c>
      <c r="H13" s="33" t="n"/>
      <c r="I13" s="36" t="n">
        <v>0.34</v>
      </c>
      <c r="J13" s="36" t="n">
        <v>77.68000000000001</v>
      </c>
      <c r="K13" s="32">
        <f>100-(I13+J13)</f>
        <v/>
      </c>
      <c r="L13" s="41" t="n"/>
      <c r="M13" s="32" t="n"/>
      <c r="N13" s="32" t="n"/>
      <c r="O13" s="32" t="n"/>
      <c r="P13" s="41" t="n"/>
      <c r="Q13" s="35" t="n"/>
      <c r="R13" s="36" t="n">
        <v>22.22</v>
      </c>
      <c r="S13" s="36" t="n"/>
      <c r="T13" s="36" t="n"/>
      <c r="U13" s="36" t="n"/>
      <c r="V13" s="36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13.64506274732987</v>
      </c>
      <c r="BA13" s="75" t="n">
        <v>13.64506274732987</v>
      </c>
      <c r="BB13" s="75" t="n">
        <v>0</v>
      </c>
      <c r="BC13" s="75" t="n">
        <v>0</v>
      </c>
      <c r="BD13" s="75" t="n">
        <v>0</v>
      </c>
      <c r="BE13" s="75" t="inlineStr">
        <is>
          <t>Silty/Clayey Sand</t>
        </is>
      </c>
      <c r="BF13" s="75" t="n">
        <v>6.5</v>
      </c>
      <c r="BG13" s="75" t="n">
        <v>1</v>
      </c>
      <c r="BH13" s="75" t="n">
        <v>0.92</v>
      </c>
      <c r="BI13" s="75" t="n">
        <v>0.7934946144381219</v>
      </c>
      <c r="BJ13" s="75" t="n">
        <v>1.551975519071952</v>
      </c>
      <c r="BK13" s="75" t="n">
        <v>0.03898864289576952</v>
      </c>
      <c r="BL13" s="76" t="n">
        <v>31.46115079175893</v>
      </c>
      <c r="BM13" s="75" t="n">
        <v>0.784375179041734</v>
      </c>
      <c r="BN13" s="76" t="n">
        <v>8.147342288629295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1.39</v>
      </c>
      <c r="J14" s="36" t="n">
        <v>48.02</v>
      </c>
      <c r="K14" s="32">
        <f>100-(I14+J14)</f>
        <v/>
      </c>
      <c r="L14" s="41" t="n"/>
      <c r="M14" s="32" t="n">
        <v>32.19</v>
      </c>
      <c r="N14" s="32" t="n">
        <v>14.66</v>
      </c>
      <c r="O14" s="32">
        <f>M14-N14</f>
        <v/>
      </c>
      <c r="P14" s="41" t="n"/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14.29</v>
      </c>
      <c r="S14" s="36" t="n">
        <v>3.82</v>
      </c>
      <c r="T14" s="36" t="n">
        <v>1.77</v>
      </c>
      <c r="U14" s="36">
        <f>(T14/(1+(S14/100)))</f>
        <v/>
      </c>
      <c r="V14" s="36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 t="n"/>
      <c r="AI14" s="40" t="n"/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4</v>
      </c>
      <c r="E15" s="33" t="n">
        <v>6</v>
      </c>
      <c r="F15" s="34" t="n">
        <v>8</v>
      </c>
      <c r="G15" s="33">
        <f>SUM(E15,F15)</f>
        <v/>
      </c>
      <c r="H15" s="33" t="n"/>
      <c r="I15" s="36" t="n"/>
      <c r="J15" s="36" t="n"/>
      <c r="K15" s="32" t="n"/>
      <c r="L15" s="41" t="n"/>
      <c r="M15" s="32" t="n"/>
      <c r="N15" s="32" t="n"/>
      <c r="O15" s="32" t="n"/>
      <c r="P15" s="41" t="n"/>
      <c r="Q15" s="35" t="n"/>
      <c r="R15" s="36" t="n"/>
      <c r="S15" s="36" t="n"/>
      <c r="T15" s="41" t="n"/>
      <c r="U15" s="41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14.36161316911756</v>
      </c>
      <c r="BA15" s="75" t="n">
        <v>14.36161316911756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0.929259312389968</v>
      </c>
      <c r="BJ15" s="75" t="n">
        <v>1.894794106010022</v>
      </c>
      <c r="BK15" s="75" t="n">
        <v>0</v>
      </c>
      <c r="BL15" s="76" t="n">
        <v>33.55786483693718</v>
      </c>
      <c r="BM15" s="75" t="n">
        <v>0.9194584714826664</v>
      </c>
      <c r="BN15" s="76" t="n">
        <v>17.84745394356747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6</v>
      </c>
      <c r="E16" s="33" t="n">
        <v>8</v>
      </c>
      <c r="F16" s="34" t="n">
        <v>9</v>
      </c>
      <c r="G16" s="33">
        <f>SUM(E16,F16)</f>
        <v/>
      </c>
      <c r="H16" s="52" t="n"/>
      <c r="I16" s="36" t="n">
        <v>0</v>
      </c>
      <c r="J16" s="36" t="n">
        <v>73.29000000000001</v>
      </c>
      <c r="K16" s="32">
        <f>100-(I16+J16)</f>
        <v/>
      </c>
      <c r="L16" s="32" t="n"/>
      <c r="M16" s="32" t="n">
        <v>23.61</v>
      </c>
      <c r="N16" s="32" t="inlineStr">
        <is>
          <t>NP</t>
        </is>
      </c>
      <c r="O16" s="32" t="inlineStr">
        <is>
          <t>NP</t>
        </is>
      </c>
      <c r="P16" s="36" t="n"/>
      <c r="Q16" s="35">
        <f>IF((K16+L16)&gt;=50,
    IF(M16&lt;35,
        IF(O16="NP","ML",IF(O16&gt;=0.73*(M16-20),"CL","ML")),
        IF(M16&lt;=50,
            IF(O16="NP","MI",IF(O16&gt;=0.73*(M16-20),"CI","MI")),
            IF(O16="NP","MH",IF(O16&gt;=0.73*(M16-20),"CH","MH"))
        )
    ),
    IF(I16&gt;J16,
        IF((K16+L16)&lt;=5,"GP",
            IF((K16+L16)&lt;12,
                IF(O16="NP","GP-GM",IF(O16&gt;=0.73*(M16-20),"GP-GC","GP-GM")),
                IF(O16="NP","GM",IF(O16&gt;=0.73*(M16-20),"GC","GM"))
            )
        ),
        IF((K16+L16)&lt;=5,"SP",
            IF((K16+L16)&lt;12,
                IF(O16="NP","SP-SM",IF(O16&gt;=0.73*(M16-20),"SP-SC","SP-SM")),
                IF(O16="NP","SM",IF(O16&gt;=0.73*(M16-20),"SC","SM"))
            )
        )
    )
)</f>
        <v/>
      </c>
      <c r="R16" s="36" t="n">
        <v>9.09</v>
      </c>
      <c r="S16" s="36" t="n"/>
      <c r="T16" s="36" t="n"/>
      <c r="U16" s="36" t="n"/>
      <c r="V16" s="36" t="n"/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16.02233117110673</v>
      </c>
      <c r="BA16" s="75" t="n">
        <v>15.51116558555337</v>
      </c>
      <c r="BB16" s="75" t="n">
        <v>23.61</v>
      </c>
      <c r="BC16" s="75" t="n">
        <v>0</v>
      </c>
      <c r="BD16" s="75" t="n">
        <v>0</v>
      </c>
      <c r="BE16" s="75" t="inlineStr">
        <is>
          <t>Silty/Clayey Sand</t>
        </is>
      </c>
      <c r="BF16" s="75" t="n">
        <v>4.9946</v>
      </c>
      <c r="BG16" s="75" t="n">
        <v>1</v>
      </c>
      <c r="BH16" s="75" t="n">
        <v>0.92</v>
      </c>
      <c r="BI16" s="75" t="n">
        <v>0.6563339942760033</v>
      </c>
      <c r="BJ16" s="75" t="n">
        <v>1.260552009427281</v>
      </c>
      <c r="BK16" s="75" t="n">
        <v>0.04858355825536143</v>
      </c>
      <c r="BL16" s="76" t="n">
        <v>31.86860446275807</v>
      </c>
      <c r="BM16" s="75" t="n">
        <v>0.6577654727865536</v>
      </c>
      <c r="BN16" s="76" t="n">
        <v>11.80402726331518</v>
      </c>
    </row>
    <row r="17" ht="18" customHeight="1" s="57">
      <c r="A17" s="36" t="n">
        <v>7.5</v>
      </c>
      <c r="B17" s="34" t="inlineStr">
        <is>
          <t>SPT @ 7.5</t>
        </is>
      </c>
      <c r="C17" s="33" t="n"/>
      <c r="D17" s="33" t="n">
        <v>7</v>
      </c>
      <c r="E17" s="33" t="n">
        <v>9</v>
      </c>
      <c r="F17" s="34" t="n">
        <v>10</v>
      </c>
      <c r="G17" s="33">
        <f>SUM(E17,F17)</f>
        <v/>
      </c>
      <c r="H17" s="33" t="n"/>
      <c r="I17" s="36" t="n">
        <v>0.37</v>
      </c>
      <c r="J17" s="36" t="n">
        <v>75.25</v>
      </c>
      <c r="K17" s="32">
        <f>100-(I17+J17)</f>
        <v/>
      </c>
      <c r="L17" s="52" t="n"/>
      <c r="M17" s="32" t="n"/>
      <c r="N17" s="32" t="n"/>
      <c r="O17" s="32" t="n"/>
      <c r="P17" s="52" t="n"/>
      <c r="Q17" s="35" t="n"/>
      <c r="R17" s="36" t="n">
        <v>5.26</v>
      </c>
      <c r="S17" s="36" t="n"/>
      <c r="T17" s="36" t="n"/>
      <c r="U17" s="36" t="n"/>
      <c r="V17" s="36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>
        <v>1.85</v>
      </c>
      <c r="AV17" s="75" t="n">
        <v>1.415099595</v>
      </c>
      <c r="AW17" s="75" t="n">
        <v>1.0332</v>
      </c>
      <c r="AX17" s="75" t="n">
        <v>0.8966090876007634</v>
      </c>
      <c r="AY17" s="75" t="n">
        <v>0.8966090876007634</v>
      </c>
      <c r="AZ17" s="75" t="n">
        <v>17.03557266441451</v>
      </c>
      <c r="BA17" s="75" t="n">
        <v>16.01778633220725</v>
      </c>
      <c r="BB17" s="75" t="n">
        <v>0</v>
      </c>
      <c r="BC17" s="75" t="n">
        <v>0</v>
      </c>
      <c r="BD17" s="75" t="n">
        <v>0</v>
      </c>
      <c r="BE17" s="75" t="inlineStr">
        <is>
          <t>Silty/Clayey Sand</t>
        </is>
      </c>
      <c r="BF17" s="75" t="n">
        <v>6.5</v>
      </c>
      <c r="BG17" s="75" t="n">
        <v>1</v>
      </c>
      <c r="BH17" s="75" t="n">
        <v>0.92</v>
      </c>
      <c r="BI17" s="75" t="n">
        <v>0.9231290565342046</v>
      </c>
      <c r="BJ17" s="75" t="n">
        <v>1.86989702332454</v>
      </c>
      <c r="BK17" s="75" t="n">
        <v>0.03841118962164069</v>
      </c>
      <c r="BL17" s="76" t="n">
        <v>31.61818310402153</v>
      </c>
      <c r="BM17" s="75" t="n">
        <v>0.9251376433914974</v>
      </c>
      <c r="BN17" s="76" t="n">
        <v>8.464334787586505</v>
      </c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8</v>
      </c>
      <c r="E18" s="33" t="n">
        <v>9</v>
      </c>
      <c r="F18" s="34" t="n">
        <v>11</v>
      </c>
      <c r="G18" s="33">
        <f>SUM(E18,F18)</f>
        <v/>
      </c>
      <c r="H18" s="33" t="n"/>
      <c r="I18" s="36" t="n"/>
      <c r="J18" s="36" t="n"/>
      <c r="K18" s="32" t="n"/>
      <c r="L18" s="52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17.51663601085713</v>
      </c>
      <c r="BA18" s="75" t="n">
        <v>17.51663601085713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1.154486860048151</v>
      </c>
      <c r="BJ18" s="75" t="n">
        <v>2.223704408475871</v>
      </c>
      <c r="BK18" s="75" t="n">
        <v>0</v>
      </c>
      <c r="BL18" s="76" t="n">
        <v>32.54385067372185</v>
      </c>
      <c r="BM18" s="75" t="n">
        <v>1.162157518527736</v>
      </c>
      <c r="BN18" s="76" t="n">
        <v>18.62166529564996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11</v>
      </c>
      <c r="E19" s="33" t="n">
        <v>12</v>
      </c>
      <c r="F19" s="34" t="n">
        <v>13</v>
      </c>
      <c r="G19" s="33">
        <f>SUM(E19,F19)</f>
        <v/>
      </c>
      <c r="H19" s="52" t="n"/>
      <c r="I19" s="36" t="n"/>
      <c r="J19" s="36" t="n"/>
      <c r="K19" s="32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20.5069463347303</v>
      </c>
      <c r="BA19" s="75" t="n">
        <v>20.5069463347303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1.391257945419969</v>
      </c>
      <c r="BJ19" s="75" t="n">
        <v>2.617140411389371</v>
      </c>
      <c r="BK19" s="75" t="n">
        <v>0</v>
      </c>
      <c r="BL19" s="76" t="n">
        <v>32.65252061534414</v>
      </c>
      <c r="BM19" s="75" t="n">
        <v>1.385725582614415</v>
      </c>
      <c r="BN19" s="76" t="n">
        <v>17.6729050235213</v>
      </c>
    </row>
    <row r="20" ht="18" customHeight="1" s="57">
      <c r="A20" s="36" t="n">
        <v>10.5</v>
      </c>
      <c r="B20" s="34" t="inlineStr">
        <is>
          <t>SPT @ 10.5</t>
        </is>
      </c>
      <c r="C20" s="33" t="n"/>
      <c r="D20" s="33" t="n">
        <v>11</v>
      </c>
      <c r="E20" s="33" t="n">
        <v>12</v>
      </c>
      <c r="F20" s="34" t="n">
        <v>13</v>
      </c>
      <c r="G20" s="33">
        <f>SUM(E20,F20)</f>
        <v/>
      </c>
      <c r="H20" s="33" t="n"/>
      <c r="I20" s="36" t="n">
        <v>0</v>
      </c>
      <c r="J20" s="36" t="n">
        <v>77.05</v>
      </c>
      <c r="K20" s="32">
        <f>100-(I20+J20)</f>
        <v/>
      </c>
      <c r="L20" s="52" t="n"/>
      <c r="M20" s="32" t="n">
        <v>21.7</v>
      </c>
      <c r="N20" s="32" t="inlineStr">
        <is>
          <t>NP</t>
        </is>
      </c>
      <c r="O20" s="32" t="inlineStr">
        <is>
          <t>NP</t>
        </is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10</v>
      </c>
      <c r="S20" s="36" t="n"/>
      <c r="T20" s="36" t="n"/>
      <c r="U20" s="36" t="n"/>
      <c r="V20" s="36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2</v>
      </c>
      <c r="AV20" s="75" t="n">
        <v>1.97113665</v>
      </c>
      <c r="AW20" s="75" t="n">
        <v>1.0332</v>
      </c>
      <c r="AX20" s="75" t="n">
        <v>0.7857831983289774</v>
      </c>
      <c r="AY20" s="75" t="n">
        <v>0.7857831983289774</v>
      </c>
      <c r="AZ20" s="75" t="n">
        <v>19.64457995822443</v>
      </c>
      <c r="BA20" s="75" t="n">
        <v>17.32228997911222</v>
      </c>
      <c r="BB20" s="75" t="n">
        <v>21.7</v>
      </c>
      <c r="BC20" s="75" t="n">
        <v>0</v>
      </c>
      <c r="BD20" s="75" t="n">
        <v>0</v>
      </c>
      <c r="BE20" s="75" t="inlineStr">
        <is>
          <t>Silty/Clayey Sand</t>
        </is>
      </c>
      <c r="BF20" s="75" t="n">
        <v>5.262</v>
      </c>
      <c r="BG20" s="75" t="n">
        <v>1</v>
      </c>
      <c r="BH20" s="75" t="n">
        <v>0.92</v>
      </c>
      <c r="BI20" s="75" t="n">
        <v>0.8423833054333395</v>
      </c>
      <c r="BJ20" s="75" t="n">
        <v>1.708612779423923</v>
      </c>
      <c r="BK20" s="75" t="n">
        <v>0.04618311465512034</v>
      </c>
      <c r="BL20" s="76" t="n">
        <v>31.23948883545514</v>
      </c>
      <c r="BM20" s="75" t="n">
        <v>0.829384716447084</v>
      </c>
      <c r="BN20" s="76" t="n">
        <v>11.88877357390024</v>
      </c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12</v>
      </c>
      <c r="E21" s="33" t="n">
        <v>14</v>
      </c>
      <c r="F21" s="34" t="n">
        <v>15</v>
      </c>
      <c r="G21" s="33">
        <f>SUM(E21,F21)</f>
        <v/>
      </c>
      <c r="H21" s="33" t="n"/>
      <c r="I21" s="36" t="n"/>
      <c r="J21" s="36" t="n"/>
      <c r="K21" s="32" t="n"/>
      <c r="L21" s="52" t="n"/>
      <c r="M21" s="32" t="n"/>
      <c r="N21" s="32" t="n"/>
      <c r="O21" s="32" t="n"/>
      <c r="P21" s="5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22.31685348694238</v>
      </c>
      <c r="BA21" s="75" t="n">
        <v>22.31685348694238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1.467089748994767</v>
      </c>
      <c r="BJ21" s="75" t="n">
        <v>2.96006129430609</v>
      </c>
      <c r="BK21" s="75" t="n">
        <v>0</v>
      </c>
      <c r="BL21" s="76" t="n">
        <v>34.60452582368742</v>
      </c>
      <c r="BM21" s="75" t="n">
        <v>1.475969411965694</v>
      </c>
      <c r="BN21" s="76" t="n">
        <v>20.26973405335578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13</v>
      </c>
      <c r="E22" s="33" t="n">
        <v>15</v>
      </c>
      <c r="F22" s="34" t="n">
        <v>16</v>
      </c>
      <c r="G22" s="33">
        <f>SUM(E22,F22)</f>
        <v/>
      </c>
      <c r="H22" s="33" t="n"/>
      <c r="I22" s="36" t="n"/>
      <c r="J22" s="36" t="n"/>
      <c r="K22" s="32" t="n"/>
      <c r="L22" s="32" t="n"/>
      <c r="M22" s="32" t="n"/>
      <c r="N22" s="32" t="n"/>
      <c r="O22" s="32" t="n"/>
      <c r="P22" s="36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22.47782223256326</v>
      </c>
      <c r="BA22" s="75" t="n">
        <v>22.47782223256326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1.43129448321073</v>
      </c>
      <c r="BJ22" s="75" t="n">
        <v>2.819538783971145</v>
      </c>
      <c r="BK22" s="75" t="n">
        <v>0</v>
      </c>
      <c r="BL22" s="76" t="n">
        <v>33.77634737171533</v>
      </c>
      <c r="BM22" s="75" t="n">
        <v>1.424722678323963</v>
      </c>
      <c r="BN22" s="76" t="n">
        <v>19.59959187117979</v>
      </c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n">
        <v>15</v>
      </c>
      <c r="E23" s="33" t="n">
        <v>16</v>
      </c>
      <c r="F23" s="34" t="n">
        <v>18</v>
      </c>
      <c r="G23" s="33">
        <f>SUM(E23,F23)</f>
        <v/>
      </c>
      <c r="H23" s="52" t="n"/>
      <c r="I23" s="36" t="n">
        <v>0</v>
      </c>
      <c r="J23" s="36" t="n">
        <v>76.84999999999999</v>
      </c>
      <c r="K23" s="32">
        <f>100-(I23+J23)</f>
        <v/>
      </c>
      <c r="L23" s="32" t="n"/>
      <c r="M23" s="32" t="n">
        <v>19.5</v>
      </c>
      <c r="N23" s="32" t="inlineStr">
        <is>
          <t>NP</t>
        </is>
      </c>
      <c r="O23" s="32" t="inlineStr">
        <is>
          <t>NP</t>
        </is>
      </c>
      <c r="P23" s="36" t="n"/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10</v>
      </c>
      <c r="S23" s="36" t="n"/>
      <c r="T23" s="36" t="n"/>
      <c r="U23" s="36" t="n"/>
      <c r="V23" s="36" t="n"/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>
        <v>2</v>
      </c>
      <c r="AV23" s="75" t="n">
        <v>2.55953565</v>
      </c>
      <c r="AW23" s="75" t="n">
        <v>1.0332</v>
      </c>
      <c r="AX23" s="75" t="n">
        <v>0.6984309718922775</v>
      </c>
      <c r="AY23" s="75" t="n">
        <v>0.6984309718922775</v>
      </c>
      <c r="AZ23" s="75" t="n">
        <v>23.74665304433744</v>
      </c>
      <c r="BA23" s="75" t="n">
        <v>19.37332652216872</v>
      </c>
      <c r="BB23" s="75" t="n">
        <v>19.5</v>
      </c>
      <c r="BC23" s="75" t="n">
        <v>0</v>
      </c>
      <c r="BD23" s="75" t="n">
        <v>0</v>
      </c>
      <c r="BE23" s="75" t="inlineStr">
        <is>
          <t>Silty/Clayey Sand</t>
        </is>
      </c>
      <c r="BF23" s="75" t="n">
        <v>5.6</v>
      </c>
      <c r="BG23" s="75" t="n">
        <v>1</v>
      </c>
      <c r="BH23" s="75" t="n">
        <v>0.92</v>
      </c>
      <c r="BI23" s="75" t="n">
        <v>1.026071280267557</v>
      </c>
      <c r="BJ23" s="75" t="n">
        <v>1.937587113026749</v>
      </c>
      <c r="BK23" s="75" t="n">
        <v>0.04317016537847118</v>
      </c>
      <c r="BL23" s="76" t="n">
        <v>32.34623650664702</v>
      </c>
      <c r="BM23" s="75" t="n">
        <v>1.030716260600119</v>
      </c>
      <c r="BN23" s="76" t="n">
        <v>14.12374058611407</v>
      </c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n">
        <v>17</v>
      </c>
      <c r="E24" s="33" t="n">
        <v>19</v>
      </c>
      <c r="F24" s="34" t="n">
        <v>20</v>
      </c>
      <c r="G24" s="33">
        <f>SUM(E24,F24)</f>
        <v/>
      </c>
      <c r="H24" s="52" t="n"/>
      <c r="I24" s="36" t="n"/>
      <c r="J24" s="36" t="n"/>
      <c r="K24" s="32" t="n"/>
      <c r="L24" s="32" t="n"/>
      <c r="M24" s="32" t="n"/>
      <c r="N24" s="32" t="n"/>
      <c r="O24" s="32" t="inlineStr">
        <is>
          <t>   </t>
        </is>
      </c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>
        <v>2</v>
      </c>
      <c r="AV24" s="75" t="n">
        <v>2.65760215</v>
      </c>
      <c r="AW24" s="75" t="n">
        <v>1.0332</v>
      </c>
      <c r="AX24" s="75" t="n">
        <v>0.6858578085694614</v>
      </c>
      <c r="AY24" s="75" t="n">
        <v>0.6858578085694614</v>
      </c>
      <c r="AZ24" s="75" t="n">
        <v>26.748454534209</v>
      </c>
      <c r="BA24" s="75" t="n">
        <v>26.748454534209</v>
      </c>
      <c r="BB24" s="75" t="n">
        <v>0</v>
      </c>
      <c r="BC24" s="75" t="n">
        <v>0</v>
      </c>
      <c r="BD24" s="75" t="n">
        <v>0</v>
      </c>
      <c r="BE24" s="75" t="inlineStr">
        <is>
          <t>Clean Granular Soil</t>
        </is>
      </c>
      <c r="BF24" s="75" t="n">
        <v>6.5</v>
      </c>
      <c r="BG24" s="75" t="n">
        <v>1</v>
      </c>
      <c r="BH24" s="75" t="n">
        <v>1</v>
      </c>
      <c r="BI24" s="75" t="n">
        <v>1.777588833206456</v>
      </c>
      <c r="BJ24" s="75" t="n">
        <v>3.547834825969727</v>
      </c>
      <c r="BK24" s="75" t="n">
        <v>0</v>
      </c>
      <c r="BL24" s="76" t="n">
        <v>34.74742842965876</v>
      </c>
      <c r="BM24" s="75" t="n">
        <v>1.780262527366033</v>
      </c>
      <c r="BN24" s="76" t="n">
        <v>13.51183535612056</v>
      </c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n">
        <v>19</v>
      </c>
      <c r="E25" s="33" t="n">
        <v>20</v>
      </c>
      <c r="F25" s="34" t="n">
        <v>21</v>
      </c>
      <c r="G25" s="33">
        <f>SUM(E25,F25)</f>
        <v/>
      </c>
      <c r="H25" s="33" t="n"/>
      <c r="I25" s="36" t="n">
        <v>0.33</v>
      </c>
      <c r="J25" s="36" t="n">
        <v>74.81999999999999</v>
      </c>
      <c r="K25" s="32">
        <f>100-(I25+J25)</f>
        <v/>
      </c>
      <c r="L25" s="41" t="n"/>
      <c r="M25" s="32" t="n"/>
      <c r="N25" s="32" t="n"/>
      <c r="O25" s="32" t="n"/>
      <c r="P25" s="41" t="n"/>
      <c r="Q25" s="35" t="n"/>
      <c r="R25" s="36" t="n">
        <v>5.56</v>
      </c>
      <c r="S25" s="36" t="n"/>
      <c r="T25" s="36" t="n"/>
      <c r="U25" s="36" t="n"/>
      <c r="V25" s="36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>
        <v>2</v>
      </c>
      <c r="AV25" s="75" t="n">
        <v>2.85373515</v>
      </c>
      <c r="AW25" s="75" t="n">
        <v>1.0332</v>
      </c>
      <c r="AX25" s="75" t="n">
        <v>0.6620465610236053</v>
      </c>
      <c r="AY25" s="75" t="n">
        <v>0.6620465610236053</v>
      </c>
      <c r="AZ25" s="75" t="n">
        <v>27.14390900196782</v>
      </c>
      <c r="BA25" s="75" t="n">
        <v>21.07195450098391</v>
      </c>
      <c r="BB25" s="75" t="n">
        <v>0</v>
      </c>
      <c r="BC25" s="75" t="n">
        <v>0</v>
      </c>
      <c r="BD25" s="75" t="n">
        <v>0</v>
      </c>
      <c r="BE25" s="75" t="inlineStr">
        <is>
          <t>Silty/Clayey Sand</t>
        </is>
      </c>
      <c r="BF25" s="75" t="n">
        <v>6.5</v>
      </c>
      <c r="BG25" s="75" t="n">
        <v>1</v>
      </c>
      <c r="BH25" s="75" t="n">
        <v>0.92</v>
      </c>
      <c r="BI25" s="75" t="n">
        <v>1.293837691178174</v>
      </c>
      <c r="BJ25" s="75" t="n">
        <v>2.570681503477009</v>
      </c>
      <c r="BK25" s="75" t="n">
        <v>0.04059654320527805</v>
      </c>
      <c r="BL25" s="76" t="n">
        <v>32.47485960479369</v>
      </c>
      <c r="BM25" s="75" t="n">
        <v>1.29177545074628</v>
      </c>
      <c r="BN25" s="76" t="n">
        <v>8.079504309311588</v>
      </c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FFFF0000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CBH-14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293.786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46222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/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769548.339 N 2636700.993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4</v>
      </c>
      <c r="G10" s="33">
        <f>SUM(E10,F10)</f>
        <v/>
      </c>
      <c r="H10" s="34" t="n"/>
      <c r="I10" s="32" t="n">
        <v>0.62</v>
      </c>
      <c r="J10" s="32" t="n">
        <v>30.46</v>
      </c>
      <c r="K10" s="32">
        <f>100-(I10+J10)</f>
        <v/>
      </c>
      <c r="L10" s="32" t="n"/>
      <c r="M10" s="32" t="n"/>
      <c r="N10" s="32" t="n"/>
      <c r="O10" s="32" t="n"/>
      <c r="P10" s="36" t="n"/>
      <c r="Q10" s="35" t="n"/>
      <c r="R10" s="36" t="n">
        <v>20</v>
      </c>
      <c r="S10" s="36" t="n"/>
      <c r="T10" s="32" t="n"/>
      <c r="U10" s="32" t="n"/>
      <c r="V10" s="36" t="n"/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11.60699849182046</v>
      </c>
      <c r="BA10" s="75" t="n">
        <v>11.60699849182046</v>
      </c>
      <c r="BB10" s="75" t="n">
        <v>0</v>
      </c>
      <c r="BC10" s="75" t="n">
        <v>0</v>
      </c>
      <c r="BD10" s="75" t="n">
        <v>0</v>
      </c>
      <c r="BE10" s="75" t="inlineStr">
        <is>
          <t>Silty Soil</t>
        </is>
      </c>
      <c r="BF10" s="75" t="n">
        <v>6.5</v>
      </c>
      <c r="BG10" s="75" t="n">
        <v>1</v>
      </c>
      <c r="BH10" s="75" t="n">
        <v>0.92</v>
      </c>
      <c r="BI10" s="75" t="n">
        <v>0.6639464007571048</v>
      </c>
      <c r="BJ10" s="75" t="n">
        <v>1.363120242198498</v>
      </c>
      <c r="BK10" s="75" t="n">
        <v>0.1019088586018529</v>
      </c>
      <c r="BL10" s="76" t="n">
        <v>26.27502998635931</v>
      </c>
      <c r="BM10" s="75" t="n">
        <v>0.6676825845889902</v>
      </c>
      <c r="BN10" s="76" t="n">
        <v>10.86291807027578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0.13</v>
      </c>
      <c r="J11" s="36" t="n">
        <v>37.18</v>
      </c>
      <c r="K11" s="32">
        <f>100-(I11+J11)</f>
        <v/>
      </c>
      <c r="L11" s="32" t="n"/>
      <c r="M11" s="32" t="n">
        <v>34.01</v>
      </c>
      <c r="N11" s="32" t="n">
        <v>16.01</v>
      </c>
      <c r="O11" s="32">
        <f>M11-N11</f>
        <v/>
      </c>
      <c r="P11" s="36" t="n"/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25</v>
      </c>
      <c r="S11" s="36" t="n">
        <v>10.32</v>
      </c>
      <c r="T11" s="36" t="n">
        <v>1.72</v>
      </c>
      <c r="U11" s="36">
        <f>(T11/(1+(S11/100)))</f>
        <v/>
      </c>
      <c r="V11" s="36" t="n"/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2</v>
      </c>
      <c r="E12" s="33" t="n">
        <v>3</v>
      </c>
      <c r="F12" s="34" t="n">
        <v>6</v>
      </c>
      <c r="G12" s="33">
        <f>SUM(E12,F12)</f>
        <v/>
      </c>
      <c r="H12" s="52" t="n"/>
      <c r="I12" s="36" t="n"/>
      <c r="J12" s="36" t="n"/>
      <c r="K12" s="32" t="n"/>
      <c r="L12" s="32" t="n"/>
      <c r="M12" s="32" t="n"/>
      <c r="N12" s="32" t="n"/>
      <c r="O12" s="32" t="n"/>
      <c r="P12" s="36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11.74492348144998</v>
      </c>
      <c r="BA12" s="75" t="n">
        <v>11.74492348144998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0.785715291721137</v>
      </c>
      <c r="BJ12" s="75" t="n">
        <v>1.559359157308212</v>
      </c>
      <c r="BK12" s="75" t="n">
        <v>0</v>
      </c>
      <c r="BL12" s="76" t="n">
        <v>33.24861390309709</v>
      </c>
      <c r="BM12" s="75" t="n">
        <v>0.7850699456988569</v>
      </c>
      <c r="BN12" s="76" t="n">
        <v>21.17700381211862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4</v>
      </c>
      <c r="E13" s="33" t="n">
        <v>6</v>
      </c>
      <c r="F13" s="34" t="n">
        <v>8</v>
      </c>
      <c r="G13" s="33">
        <f>SUM(E13,F13)</f>
        <v/>
      </c>
      <c r="H13" s="33" t="n"/>
      <c r="I13" s="36" t="n">
        <v>0.29</v>
      </c>
      <c r="J13" s="36" t="n">
        <v>25.97</v>
      </c>
      <c r="K13" s="32">
        <f>100-(I13+J13)</f>
        <v/>
      </c>
      <c r="L13" s="41" t="n"/>
      <c r="M13" s="32" t="n"/>
      <c r="N13" s="32" t="n"/>
      <c r="O13" s="32" t="n"/>
      <c r="P13" s="41" t="n"/>
      <c r="Q13" s="35" t="n"/>
      <c r="R13" s="36" t="n">
        <v>18.75</v>
      </c>
      <c r="S13" s="36" t="n"/>
      <c r="T13" s="36" t="n"/>
      <c r="U13" s="36" t="n"/>
      <c r="V13" s="36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15.91923987188485</v>
      </c>
      <c r="BA13" s="75" t="n">
        <v>15.45961993594243</v>
      </c>
      <c r="BB13" s="75" t="n">
        <v>0</v>
      </c>
      <c r="BC13" s="75" t="n">
        <v>0</v>
      </c>
      <c r="BD13" s="75" t="n">
        <v>0</v>
      </c>
      <c r="BE13" s="75" t="inlineStr">
        <is>
          <t>Silty Soil</t>
        </is>
      </c>
      <c r="BF13" s="75" t="n">
        <v>6.5</v>
      </c>
      <c r="BG13" s="75" t="n">
        <v>1</v>
      </c>
      <c r="BH13" s="75" t="n">
        <v>0.92</v>
      </c>
      <c r="BI13" s="75" t="n">
        <v>0.9082111045388057</v>
      </c>
      <c r="BJ13" s="75" t="n">
        <v>1.866642045600843</v>
      </c>
      <c r="BK13" s="75" t="n">
        <v>0.09916481524466823</v>
      </c>
      <c r="BL13" s="76" t="n">
        <v>26.57605227409303</v>
      </c>
      <c r="BM13" s="75" t="n">
        <v>0.8977566609597251</v>
      </c>
      <c r="BN13" s="76" t="n">
        <v>10.66116502660519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0.53</v>
      </c>
      <c r="J14" s="36" t="n">
        <v>32.08</v>
      </c>
      <c r="K14" s="32">
        <f>100-(I14+J14)</f>
        <v/>
      </c>
      <c r="L14" s="41" t="n"/>
      <c r="M14" s="32" t="n">
        <v>34.99</v>
      </c>
      <c r="N14" s="32" t="n">
        <v>15.36</v>
      </c>
      <c r="O14" s="32">
        <f>M14-N14</f>
        <v/>
      </c>
      <c r="P14" s="41" t="n"/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20</v>
      </c>
      <c r="S14" s="36" t="n">
        <v>4.57</v>
      </c>
      <c r="T14" s="36" t="n">
        <v>1.78</v>
      </c>
      <c r="U14" s="36">
        <f>(T14/(1+(S14/100)))</f>
        <v/>
      </c>
      <c r="V14" s="36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 t="n"/>
      <c r="AI14" s="40" t="n"/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5</v>
      </c>
      <c r="E15" s="33" t="n">
        <v>7</v>
      </c>
      <c r="F15" s="34" t="n">
        <v>9</v>
      </c>
      <c r="G15" s="33">
        <f>SUM(E15,F15)</f>
        <v/>
      </c>
      <c r="H15" s="33" t="n"/>
      <c r="I15" s="36" t="n"/>
      <c r="J15" s="36" t="n"/>
      <c r="K15" s="32" t="n"/>
      <c r="L15" s="41" t="n"/>
      <c r="M15" s="32" t="n"/>
      <c r="N15" s="32" t="n"/>
      <c r="O15" s="32" t="n"/>
      <c r="P15" s="41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16.41327219327721</v>
      </c>
      <c r="BA15" s="75" t="n">
        <v>16.41327219327721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1.083939039612867</v>
      </c>
      <c r="BJ15" s="75" t="n">
        <v>2.181674271502879</v>
      </c>
      <c r="BK15" s="75" t="n">
        <v>0</v>
      </c>
      <c r="BL15" s="76" t="n">
        <v>33.16657708650501</v>
      </c>
      <c r="BM15" s="75" t="n">
        <v>1.078378097350154</v>
      </c>
      <c r="BN15" s="76" t="n">
        <v>19.75385187696585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6</v>
      </c>
      <c r="E16" s="33" t="n">
        <v>9</v>
      </c>
      <c r="F16" s="34" t="n">
        <v>10</v>
      </c>
      <c r="G16" s="33">
        <f>SUM(E16,F16)</f>
        <v/>
      </c>
      <c r="H16" s="52" t="n"/>
      <c r="I16" s="36" t="n">
        <v>0.92</v>
      </c>
      <c r="J16" s="36" t="n">
        <v>24.02</v>
      </c>
      <c r="K16" s="32">
        <f>100-(I16+J16)</f>
        <v/>
      </c>
      <c r="L16" s="32" t="n"/>
      <c r="M16" s="32" t="n">
        <v>34.79</v>
      </c>
      <c r="N16" s="32" t="n">
        <v>14.86</v>
      </c>
      <c r="O16" s="32">
        <f>M16-N16</f>
        <v/>
      </c>
      <c r="P16" s="36" t="n"/>
      <c r="Q16" s="35">
        <f>IF((K16+L16)&gt;=50,
    IF(M16&lt;35,
        IF(O16="NP","ML",IF(O16&gt;=0.73*(M16-20),"CL","ML")),
        IF(M16&lt;=50,
            IF(O16="NP","MI",IF(O16&gt;=0.73*(M16-20),"CI","MI")),
            IF(O16="NP","MH",IF(O16&gt;=0.73*(M16-20),"CH","MH"))
        )
    ),
    IF(I16&gt;J16,
        IF((K16+L16)&lt;=5,"GP",
            IF((K16+L16)&lt;12,
                IF(O16="NP","GP-GM",IF(O16&gt;=0.73*(M16-20),"GP-GC","GP-GM")),
                IF(O16="NP","GM",IF(O16&gt;=0.73*(M16-20),"GC","GM"))
            )
        ),
        IF((K16+L16)&lt;=5,"SP",
            IF((K16+L16)&lt;12,
                IF(O16="NP","SP-SM",IF(O16&gt;=0.73*(M16-20),"SP-SC","SP-SM")),
                IF(O16="NP","SM",IF(O16&gt;=0.73*(M16-20),"SC","SM"))
            )
        )
    )
)</f>
        <v/>
      </c>
      <c r="R16" s="36" t="n">
        <v>11.11</v>
      </c>
      <c r="S16" s="36" t="n"/>
      <c r="T16" s="36" t="n"/>
      <c r="U16" s="36" t="n"/>
      <c r="V16" s="36" t="n"/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17.90731130888399</v>
      </c>
      <c r="BA16" s="75" t="n">
        <v>16.453655654442</v>
      </c>
      <c r="BB16" s="75" t="n">
        <v>19.93</v>
      </c>
      <c r="BC16" s="75" t="n">
        <v>-0.745609633718013</v>
      </c>
      <c r="BD16" s="75" t="n">
        <v>0</v>
      </c>
      <c r="BE16" s="75" t="inlineStr">
        <is>
          <t>Silty Soil</t>
        </is>
      </c>
      <c r="BF16" s="75" t="n">
        <v>5.514</v>
      </c>
      <c r="BG16" s="75" t="n">
        <v>1.149121926743603</v>
      </c>
      <c r="BH16" s="75" t="n">
        <v>0.92</v>
      </c>
      <c r="BI16" s="75" t="n">
        <v>0.8866761169532651</v>
      </c>
      <c r="BJ16" s="75" t="n">
        <v>1.833982724772395</v>
      </c>
      <c r="BK16" s="75" t="n">
        <v>0.1115237512470594</v>
      </c>
      <c r="BL16" s="76" t="n">
        <v>25.37654333479746</v>
      </c>
      <c r="BM16" s="75" t="n">
        <v>0.8775144900152104</v>
      </c>
      <c r="BN16" s="76" t="n">
        <v>10.44013655651678</v>
      </c>
    </row>
    <row r="17" ht="18" customHeight="1" s="57">
      <c r="A17" s="36" t="n">
        <v>7.5</v>
      </c>
      <c r="B17" s="53" t="inlineStr">
        <is>
          <t>UDS @ 7.5</t>
        </is>
      </c>
      <c r="C17" s="33" t="inlineStr">
        <is>
          <t>BLACKIS CLAY</t>
        </is>
      </c>
      <c r="D17" s="33" t="n"/>
      <c r="E17" s="33" t="n"/>
      <c r="F17" s="34" t="n"/>
      <c r="G17" s="33" t="n"/>
      <c r="H17" s="33" t="n"/>
      <c r="I17" s="36" t="n">
        <v>1.07</v>
      </c>
      <c r="J17" s="36" t="n">
        <v>90.84</v>
      </c>
      <c r="K17" s="32">
        <f>100-(I17+J17)</f>
        <v/>
      </c>
      <c r="L17" s="52" t="n"/>
      <c r="M17" s="32" t="n"/>
      <c r="N17" s="32" t="n"/>
      <c r="O17" s="32" t="n"/>
      <c r="P17" s="52" t="n"/>
      <c r="Q17" s="35">
        <f>IF((K17+L17)&gt;=50,
IF(M17&lt;35,
IF(O17="NP","ML",IF(O17&gt;=0.73*(M17-20),"CL","ML")),
IF(M17&lt;=50,
IF(O17="NP","MI",IF(O17&gt;=0.73*(M17-20),"CI","MI")),
IF(O17="NP","MH",IF(O17&gt;=0.73*(M17-20),"CH","MH"))
)
),
IF(I17&gt;J17,
IF((K17+L17)&lt;=5,"GP",
IF((K17+L17)&lt;12,
IF(O17="NP","GP-GM",IF(O17&gt;=0.73*(M17-20),"GP-GC","GP-GM")),
IF(O17="NP","GM",IF(O17&gt;=0.73*(M17-20),"GC","GM"))
)
),
IF((K17+L17)&lt;=5,"SP",
IF((K17+L17)&lt;12,
IF(O17="NP","SP-SM",IF(O17&gt;=0.73*(M17-20),"SP-SC","SP-SM")),
IF(O17="NP","SM",IF(O17&gt;=0.73*(M17-20),"SC","SM"))
)
)
)
)</f>
        <v/>
      </c>
      <c r="R17" s="36" t="n"/>
      <c r="S17" s="36" t="n">
        <v>8.880000000000001</v>
      </c>
      <c r="T17" s="36" t="n">
        <v>1.83</v>
      </c>
      <c r="U17" s="36">
        <f>(T17/(1+(S17/100)))</f>
        <v/>
      </c>
      <c r="V17" s="36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9</v>
      </c>
      <c r="E18" s="33" t="n">
        <v>11</v>
      </c>
      <c r="F18" s="34" t="n">
        <v>13</v>
      </c>
      <c r="G18" s="33">
        <f>SUM(E18,F18)</f>
        <v/>
      </c>
      <c r="H18" s="33" t="n"/>
      <c r="I18" s="36" t="n"/>
      <c r="J18" s="36" t="n"/>
      <c r="K18" s="32" t="n"/>
      <c r="L18" s="52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21.01996321302855</v>
      </c>
      <c r="BA18" s="75" t="n">
        <v>21.01996321302855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1.322196778149982</v>
      </c>
      <c r="BJ18" s="75" t="n">
        <v>2.628576553830866</v>
      </c>
      <c r="BK18" s="75" t="n">
        <v>0</v>
      </c>
      <c r="BL18" s="76" t="n">
        <v>34.47909389205689</v>
      </c>
      <c r="BM18" s="75" t="n">
        <v>1.323578473459706</v>
      </c>
      <c r="BN18" s="76" t="n">
        <v>13.68727223008083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12</v>
      </c>
      <c r="E19" s="33" t="n">
        <v>13</v>
      </c>
      <c r="F19" s="34" t="n">
        <v>15</v>
      </c>
      <c r="G19" s="33">
        <f>SUM(E19,F19)</f>
        <v/>
      </c>
      <c r="H19" s="52" t="n"/>
      <c r="I19" s="36" t="n"/>
      <c r="J19" s="36" t="n"/>
      <c r="K19" s="32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22.96777989489794</v>
      </c>
      <c r="BA19" s="75" t="n">
        <v>22.96777989489794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1.514580535968427</v>
      </c>
      <c r="BJ19" s="75" t="n">
        <v>3.076189422181426</v>
      </c>
      <c r="BK19" s="75" t="n">
        <v>0</v>
      </c>
      <c r="BL19" s="76" t="n">
        <v>33.77225398011834</v>
      </c>
      <c r="BM19" s="75" t="n">
        <v>1.518632991372607</v>
      </c>
      <c r="BN19" s="76" t="n">
        <v>22.54703659073447</v>
      </c>
    </row>
    <row r="20" ht="18" customHeight="1" s="57">
      <c r="A20" s="36" t="n">
        <v>10.5</v>
      </c>
      <c r="B20" s="34" t="inlineStr">
        <is>
          <t>SPT @ 10.5</t>
        </is>
      </c>
      <c r="C20" s="33" t="n"/>
      <c r="D20" s="33" t="inlineStr">
        <is>
          <t>50/13 cm</t>
        </is>
      </c>
      <c r="E20" s="33" t="inlineStr">
        <is>
          <t>-</t>
        </is>
      </c>
      <c r="F20" s="34" t="inlineStr">
        <is>
          <t>-</t>
        </is>
      </c>
      <c r="G20" s="33" t="inlineStr">
        <is>
          <t>&gt;100</t>
        </is>
      </c>
      <c r="H20" s="33" t="n"/>
      <c r="I20" s="36" t="n">
        <v>12.16</v>
      </c>
      <c r="J20" s="36" t="n">
        <v>55.74</v>
      </c>
      <c r="K20" s="32">
        <f>100-(I20+J20)</f>
        <v/>
      </c>
      <c r="L20" s="52" t="n"/>
      <c r="M20" s="32" t="n">
        <v>27.4</v>
      </c>
      <c r="N20" s="32" t="n">
        <v>13.47</v>
      </c>
      <c r="O20" s="32">
        <f>M20-N20</f>
        <v/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16.67</v>
      </c>
      <c r="S20" s="36" t="n"/>
      <c r="T20" s="36" t="n"/>
      <c r="U20" s="36" t="n"/>
      <c r="V20" s="36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6" t="n"/>
      <c r="BM20" s="75" t="n"/>
      <c r="BN20" s="76" t="n"/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inlineStr">
        <is>
          <t>50/12 cm</t>
        </is>
      </c>
      <c r="E21" s="33" t="inlineStr">
        <is>
          <t>-</t>
        </is>
      </c>
      <c r="F21" s="34" t="inlineStr">
        <is>
          <t>-</t>
        </is>
      </c>
      <c r="G21" s="33" t="inlineStr">
        <is>
          <t>&gt;100</t>
        </is>
      </c>
      <c r="H21" s="33" t="n"/>
      <c r="I21" s="36" t="n"/>
      <c r="J21" s="36" t="n"/>
      <c r="K21" s="32" t="n"/>
      <c r="L21" s="52" t="n"/>
      <c r="M21" s="32" t="n"/>
      <c r="N21" s="32" t="n"/>
      <c r="O21" s="32" t="n"/>
      <c r="P21" s="5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inlineStr">
        <is>
          <t>50/11 cm</t>
        </is>
      </c>
      <c r="E22" s="33" t="inlineStr">
        <is>
          <t>-</t>
        </is>
      </c>
      <c r="F22" s="34" t="inlineStr">
        <is>
          <t>-</t>
        </is>
      </c>
      <c r="G22" s="33" t="inlineStr">
        <is>
          <t>&gt;100</t>
        </is>
      </c>
      <c r="H22" s="33" t="n"/>
      <c r="I22" s="36" t="n"/>
      <c r="J22" s="36" t="n"/>
      <c r="K22" s="32" t="n"/>
      <c r="L22" s="32" t="n"/>
      <c r="M22" s="32" t="n"/>
      <c r="N22" s="32" t="n"/>
      <c r="O22" s="32" t="n"/>
      <c r="P22" s="36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inlineStr">
        <is>
          <t>50/9 cm</t>
        </is>
      </c>
      <c r="E23" s="33" t="inlineStr">
        <is>
          <t>-</t>
        </is>
      </c>
      <c r="F23" s="34" t="inlineStr">
        <is>
          <t>-</t>
        </is>
      </c>
      <c r="G23" s="33" t="inlineStr">
        <is>
          <t>&gt;100</t>
        </is>
      </c>
      <c r="H23" s="52" t="n"/>
      <c r="I23" s="36" t="n">
        <v>8.210000000000001</v>
      </c>
      <c r="J23" s="36" t="n">
        <v>58.1</v>
      </c>
      <c r="K23" s="32">
        <f>100-(I23+J23)</f>
        <v/>
      </c>
      <c r="L23" s="32" t="n"/>
      <c r="M23" s="32" t="n">
        <v>27.69</v>
      </c>
      <c r="N23" s="32" t="n">
        <v>13.87</v>
      </c>
      <c r="O23" s="32">
        <f>M23-N23</f>
        <v/>
      </c>
      <c r="P23" s="36" t="n"/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15.38</v>
      </c>
      <c r="S23" s="36" t="n"/>
      <c r="T23" s="36" t="n"/>
      <c r="U23" s="36" t="n"/>
      <c r="V23" s="36" t="n"/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inlineStr">
        <is>
          <t>50/10 cm</t>
        </is>
      </c>
      <c r="E24" s="33" t="inlineStr">
        <is>
          <t>-</t>
        </is>
      </c>
      <c r="F24" s="34" t="inlineStr">
        <is>
          <t>-</t>
        </is>
      </c>
      <c r="G24" s="33" t="inlineStr">
        <is>
          <t>&gt;100</t>
        </is>
      </c>
      <c r="H24" s="52" t="n"/>
      <c r="I24" s="36" t="n"/>
      <c r="J24" s="36" t="n"/>
      <c r="K24" s="32" t="n"/>
      <c r="L24" s="32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inlineStr">
        <is>
          <t>50/8 cm</t>
        </is>
      </c>
      <c r="E25" s="33" t="inlineStr">
        <is>
          <t>-</t>
        </is>
      </c>
      <c r="F25" s="34" t="inlineStr">
        <is>
          <t>-</t>
        </is>
      </c>
      <c r="G25" s="33" t="inlineStr">
        <is>
          <t>&gt;100</t>
        </is>
      </c>
      <c r="H25" s="33" t="n"/>
      <c r="I25" s="36" t="n">
        <v>25.32</v>
      </c>
      <c r="J25" s="36" t="n">
        <v>43.66</v>
      </c>
      <c r="K25" s="32">
        <f>100-(I25+J25)</f>
        <v/>
      </c>
      <c r="L25" s="41" t="n"/>
      <c r="M25" s="32" t="n">
        <v>25.46</v>
      </c>
      <c r="N25" s="32" t="n">
        <v>12.55</v>
      </c>
      <c r="O25" s="32">
        <f>M25-N25</f>
        <v/>
      </c>
      <c r="P25" s="41" t="n"/>
      <c r="Q25" s="35">
        <f>IF((K25+L25)&gt;=50,
    IF(M25&lt;35,
        IF(O25="NP","ML",IF(O25&gt;=0.73*(M25-20),"CL","ML")),
        IF(M25&lt;=50,
            IF(O25="NP","MI",IF(O25&gt;=0.73*(M25-20),"CI","MI")),
            IF(O25="NP","MH",IF(O25&gt;=0.73*(M25-20),"CH","MH"))
        )
    ),
    IF(I25&gt;J25,
        IF((K25+L25)&lt;=5,"GP",
            IF((K25+L25)&lt;12,
                IF(O25="NP","GP-GM",IF(O25&gt;=0.73*(M25-20),"GP-GC","GP-GM")),
                IF(O25="NP","GM",IF(O25&gt;=0.73*(M25-20),"GC","GM"))
            )
        ),
        IF((K25+L25)&lt;=5,"SP",
            IF((K25+L25)&lt;12,
                IF(O25="NP","SP-SM",IF(O25&gt;=0.73*(M25-20),"SP-SC","SP-SM")),
                IF(O25="NP","SM",IF(O25&gt;=0.73*(M25-20),"SC","SM"))
            )
        )
    )
)</f>
        <v/>
      </c>
      <c r="R25" s="36" t="n">
        <v>5.88</v>
      </c>
      <c r="S25" s="36" t="n"/>
      <c r="T25" s="36" t="n"/>
      <c r="U25" s="36" t="n"/>
      <c r="V25" s="36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CBH-15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293.786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46221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46222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769566.147 N 2636680.997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5</v>
      </c>
      <c r="G10" s="33">
        <f>SUM(E10,F10)</f>
        <v/>
      </c>
      <c r="H10" s="34" t="n"/>
      <c r="I10" s="32" t="n">
        <v>0.51</v>
      </c>
      <c r="J10" s="32" t="n">
        <v>27.05</v>
      </c>
      <c r="K10" s="32" t="n">
        <v>29.73</v>
      </c>
      <c r="L10" s="32" t="n">
        <v>42.71</v>
      </c>
      <c r="M10" s="32" t="n"/>
      <c r="N10" s="32" t="n"/>
      <c r="O10" s="32" t="n"/>
      <c r="P10" s="36" t="n"/>
      <c r="Q10" s="35" t="n"/>
      <c r="R10" s="36" t="n">
        <v>16.67</v>
      </c>
      <c r="S10" s="36" t="n"/>
      <c r="T10" s="32" t="n"/>
      <c r="U10" s="32" t="n"/>
      <c r="V10" s="36" t="n">
        <v>2.67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13.26514113350909</v>
      </c>
      <c r="BA10" s="75" t="n">
        <v>13.26514113350909</v>
      </c>
      <c r="BB10" s="75" t="n">
        <v>0</v>
      </c>
      <c r="BC10" s="75" t="n">
        <v>0</v>
      </c>
      <c r="BD10" s="75" t="n">
        <v>0.5895913859745997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1.014334621755936</v>
      </c>
      <c r="BI10" s="75" t="n">
        <v>0.8156690012303293</v>
      </c>
      <c r="BJ10" s="75" t="n">
        <v>1.693730111139012</v>
      </c>
      <c r="BK10" s="75" t="n">
        <v>0.1389104003028189</v>
      </c>
      <c r="BL10" s="76" t="n">
        <v>21.68051853235565</v>
      </c>
      <c r="BM10" s="75" t="n">
        <v>0.8146846435506637</v>
      </c>
      <c r="BN10" s="76" t="n">
        <v>2.957344423278941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2" t="n">
        <v>0.83</v>
      </c>
      <c r="J11" s="32" t="n">
        <v>32.26</v>
      </c>
      <c r="K11" s="32" t="n">
        <v>31.87</v>
      </c>
      <c r="L11" s="32" t="n">
        <v>35.04</v>
      </c>
      <c r="M11" s="32" t="n">
        <v>33.19</v>
      </c>
      <c r="N11" s="32" t="n">
        <v>16.1</v>
      </c>
      <c r="O11" s="32">
        <f>M11-N11</f>
        <v/>
      </c>
      <c r="P11" s="32" t="n">
        <v>13.45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15</v>
      </c>
      <c r="S11" s="36" t="n">
        <v>14.88</v>
      </c>
      <c r="T11" s="36" t="n">
        <v>1.75</v>
      </c>
      <c r="U11" s="36">
        <f>(T11/(1+(S11/100)))</f>
        <v/>
      </c>
      <c r="V11" s="36" t="n">
        <v>2.7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4</v>
      </c>
      <c r="E12" s="33" t="n">
        <v>6</v>
      </c>
      <c r="F12" s="34" t="n">
        <v>8</v>
      </c>
      <c r="G12" s="33">
        <f>SUM(E12,F12)</f>
        <v/>
      </c>
      <c r="H12" s="5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18.26988097114442</v>
      </c>
      <c r="BA12" s="75" t="n">
        <v>18.26988097114442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1.203106605205639</v>
      </c>
      <c r="BJ12" s="75" t="n">
        <v>2.430655437854209</v>
      </c>
      <c r="BK12" s="75" t="n">
        <v>0</v>
      </c>
      <c r="BL12" s="76" t="n">
        <v>34.30530928980868</v>
      </c>
      <c r="BM12" s="75" t="n">
        <v>1.202953229822864</v>
      </c>
      <c r="BN12" s="76" t="n">
        <v>18.80660881738512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5</v>
      </c>
      <c r="E13" s="33" t="n">
        <v>7</v>
      </c>
      <c r="F13" s="34" t="n">
        <v>9</v>
      </c>
      <c r="G13" s="33">
        <f>SUM(E13,F13)</f>
        <v/>
      </c>
      <c r="H13" s="33" t="n"/>
      <c r="I13" s="32" t="n">
        <v>0.28</v>
      </c>
      <c r="J13" s="32" t="n">
        <v>30.92</v>
      </c>
      <c r="K13" s="32" t="n">
        <v>31.36</v>
      </c>
      <c r="L13" s="32" t="n">
        <v>37.44</v>
      </c>
      <c r="M13" s="32" t="n"/>
      <c r="N13" s="32" t="n"/>
      <c r="O13" s="32" t="n"/>
      <c r="P13" s="32" t="n"/>
      <c r="Q13" s="35" t="n"/>
      <c r="R13" s="36" t="n">
        <v>20</v>
      </c>
      <c r="S13" s="36" t="n"/>
      <c r="T13" s="36" t="n"/>
      <c r="U13" s="41" t="n"/>
      <c r="V13" s="36" t="n">
        <v>2.65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18.19341699643983</v>
      </c>
      <c r="BA13" s="75" t="n">
        <v>18.19341699643983</v>
      </c>
      <c r="BB13" s="75" t="n">
        <v>0</v>
      </c>
      <c r="BC13" s="75" t="n">
        <v>0</v>
      </c>
      <c r="BD13" s="75" t="n">
        <v>0.5441860465116279</v>
      </c>
      <c r="BE13" s="75" t="inlineStr">
        <is>
          <t>Clayey Soil</t>
        </is>
      </c>
      <c r="BF13" s="75" t="n">
        <v>6.5</v>
      </c>
      <c r="BG13" s="75" t="n">
        <v>1</v>
      </c>
      <c r="BH13" s="75" t="n">
        <v>1.00706976744186</v>
      </c>
      <c r="BI13" s="75" t="n">
        <v>1.124661621598604</v>
      </c>
      <c r="BJ13" s="75" t="n">
        <v>2.287002102731779</v>
      </c>
      <c r="BK13" s="75" t="n">
        <v>0.1397230107774532</v>
      </c>
      <c r="BL13" s="76" t="n">
        <v>21.90359297863758</v>
      </c>
      <c r="BM13" s="75" t="n">
        <v>1.119219509365878</v>
      </c>
      <c r="BN13" s="76" t="n">
        <v>6.832202562385619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2" t="n">
        <v>0</v>
      </c>
      <c r="J14" s="32" t="n">
        <v>20.68</v>
      </c>
      <c r="K14" s="32" t="n">
        <v>29.17</v>
      </c>
      <c r="L14" s="32" t="n">
        <v>50.15</v>
      </c>
      <c r="M14" s="32" t="n">
        <v>34.89</v>
      </c>
      <c r="N14" s="32" t="n">
        <v>16.55</v>
      </c>
      <c r="O14" s="32">
        <f>M14-N14</f>
        <v/>
      </c>
      <c r="P14" s="32" t="n">
        <v>11.91</v>
      </c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20</v>
      </c>
      <c r="S14" s="36" t="n">
        <v>17.59</v>
      </c>
      <c r="T14" s="36" t="n">
        <v>1.8</v>
      </c>
      <c r="U14" s="36">
        <f>(T14/(1+(S14/100)))</f>
        <v/>
      </c>
      <c r="V14" s="36" t="n">
        <v>2.69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6</v>
      </c>
      <c r="E15" s="33" t="n">
        <v>8</v>
      </c>
      <c r="F15" s="34" t="n">
        <v>10</v>
      </c>
      <c r="G15" s="33">
        <f>SUM(E15,F15)</f>
        <v/>
      </c>
      <c r="H15" s="33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5" t="n"/>
      <c r="R15" s="36" t="n"/>
      <c r="S15" s="36" t="n"/>
      <c r="T15" s="41" t="n"/>
      <c r="U15" s="41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18.46493121743686</v>
      </c>
      <c r="BA15" s="75" t="n">
        <v>18.46493121743686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1.22675967170956</v>
      </c>
      <c r="BJ15" s="75" t="n">
        <v>2.467018563532544</v>
      </c>
      <c r="BK15" s="75" t="n">
        <v>0</v>
      </c>
      <c r="BL15" s="76" t="n">
        <v>34.162973132172</v>
      </c>
      <c r="BM15" s="75" t="n">
        <v>1.208353333958931</v>
      </c>
      <c r="BN15" s="76" t="n">
        <v>18.15297977189592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8</v>
      </c>
      <c r="E16" s="33" t="n">
        <v>10</v>
      </c>
      <c r="F16" s="34" t="n">
        <v>12</v>
      </c>
      <c r="G16" s="33">
        <f>SUM(E16,F16)</f>
        <v/>
      </c>
      <c r="H16" s="52" t="n"/>
      <c r="I16" s="32" t="n">
        <v>0.88</v>
      </c>
      <c r="J16" s="32" t="n">
        <v>29.7</v>
      </c>
      <c r="K16" s="32" t="n">
        <v>30.11</v>
      </c>
      <c r="L16" s="32" t="n">
        <v>39.31</v>
      </c>
      <c r="M16" s="32" t="n">
        <v>34.3</v>
      </c>
      <c r="N16" s="32" t="n">
        <v>15.4</v>
      </c>
      <c r="O16" s="32">
        <f>M16-N16</f>
        <v/>
      </c>
      <c r="P16" s="32" t="n">
        <v>10.62</v>
      </c>
      <c r="Q16" s="35">
        <f>IF((K16+L16)&gt;=50,
    IF(M16&lt;35,
        IF(O16="NP","ML",IF(O16&gt;=0.73*(M16-20),"CL","ML")),
        IF(M16&lt;=50,
            IF(O16="NP","MI",IF(O16&gt;=0.73*(M16-20),"CI","MI")),
            IF(O16="NP","MH",IF(O16&gt;=0.73*(M16-20),"CH","MH"))
        )
    ),
    IF(I16&gt;J16,
        IF((K16+L16)&lt;=5,"GP",
            IF((K16+L16)&lt;12,
                IF(O16="NP","GP-GM",IF(O16&gt;=0.73*(M16-20),"GP-GC","GP-GM")),
                IF(O16="NP","GM",IF(O16&gt;=0.73*(M16-20),"GC","GM"))
            )
        ),
        IF((K16+L16)&lt;=5,"SP",
            IF((K16+L16)&lt;12,
                IF(O16="NP","SP-SM",IF(O16&gt;=0.73*(M16-20),"SP-SC","SP-SM")),
                IF(O16="NP","SM",IF(O16&gt;=0.73*(M16-20),"SC","SM"))
            )
        )
    )
)</f>
        <v/>
      </c>
      <c r="R16" s="36" t="n">
        <v>21.05</v>
      </c>
      <c r="S16" s="36" t="n"/>
      <c r="T16" s="36" t="n"/>
      <c r="U16" s="36" t="n"/>
      <c r="V16" s="36" t="n">
        <v>2.66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20.73478151554989</v>
      </c>
      <c r="BA16" s="75" t="n">
        <v>20.73478151554989</v>
      </c>
      <c r="BB16" s="75" t="n">
        <v>18.9</v>
      </c>
      <c r="BC16" s="75" t="n">
        <v>-0.8148148148148149</v>
      </c>
      <c r="BD16" s="75" t="n">
        <v>0.5662633246902909</v>
      </c>
      <c r="BE16" s="75" t="inlineStr">
        <is>
          <t>Clayey Soil</t>
        </is>
      </c>
      <c r="BF16" s="75" t="n">
        <v>5.720000000000001</v>
      </c>
      <c r="BG16" s="75" t="n">
        <v>1.203703703703704</v>
      </c>
      <c r="BH16" s="75" t="n">
        <v>1.010602131950447</v>
      </c>
      <c r="BI16" s="75" t="n">
        <v>1.339976953642932</v>
      </c>
      <c r="BJ16" s="75" t="n">
        <v>2.735369606609775</v>
      </c>
      <c r="BK16" s="75" t="n">
        <v>0.1512611793620789</v>
      </c>
      <c r="BL16" s="76" t="n">
        <v>20.80983793885643</v>
      </c>
      <c r="BM16" s="75" t="n">
        <v>1.345691884860955</v>
      </c>
      <c r="BN16" s="76" t="n">
        <v>7.756336791294791</v>
      </c>
    </row>
    <row r="17" ht="18" customHeight="1" s="57">
      <c r="A17" s="36" t="n">
        <v>7.5</v>
      </c>
      <c r="B17" s="34" t="inlineStr">
        <is>
          <t>SPT @ 7.5</t>
        </is>
      </c>
      <c r="C17" s="33" t="n"/>
      <c r="D17" s="33" t="inlineStr">
        <is>
          <t>50/14 cm</t>
        </is>
      </c>
      <c r="E17" s="33" t="inlineStr">
        <is>
          <t>-</t>
        </is>
      </c>
      <c r="F17" s="34" t="inlineStr">
        <is>
          <t>-</t>
        </is>
      </c>
      <c r="G17" s="33" t="inlineStr">
        <is>
          <t>&gt;100</t>
        </is>
      </c>
      <c r="H17" s="33" t="n"/>
      <c r="I17" s="32" t="n">
        <v>0.67</v>
      </c>
      <c r="J17" s="32" t="n">
        <v>23.47</v>
      </c>
      <c r="K17" s="32" t="n">
        <v>23.57</v>
      </c>
      <c r="L17" s="32" t="n">
        <v>52.29</v>
      </c>
      <c r="M17" s="32" t="n">
        <v>35.02</v>
      </c>
      <c r="N17" s="32" t="n">
        <v>16.5</v>
      </c>
      <c r="O17" s="32">
        <f>M17-N17</f>
        <v/>
      </c>
      <c r="P17" s="32" t="n">
        <v>9.51</v>
      </c>
      <c r="Q17" s="35">
        <f>IF((K17+L17)&gt;=50,
IF(M17&lt;35,
IF(O17="NP","ML",IF(O17&gt;=0.73*(M17-20),"CL","ML")),
IF(M17&lt;=50,
IF(O17="NP","MI",IF(O17&gt;=0.73*(M17-20),"CI","MI")),
IF(O17="NP","MH",IF(O17&gt;=0.73*(M17-20),"CH","MH"))
)
),
IF(I17&gt;J17,
IF((K17+L17)&lt;=5,"GP",
IF((K17+L17)&lt;12,
IF(O17="NP","GP-GM",IF(O17&gt;=0.73*(M17-20),"GP-GC","GP-GM")),
IF(O17="NP","GM",IF(O17&gt;=0.73*(M17-20),"GC","GM"))
)
),
IF((K17+L17)&lt;=5,"SP",
IF((K17+L17)&lt;12,
IF(O17="NP","SP-SM",IF(O17&gt;=0.73*(M17-20),"SP-SC","SP-SM")),
IF(O17="NP","SM",IF(O17&gt;=0.73*(M17-20),"SC","SM"))
)
)
)
)</f>
        <v/>
      </c>
      <c r="R17" s="36" t="n">
        <v>25</v>
      </c>
      <c r="S17" s="36" t="n"/>
      <c r="T17" s="36" t="n"/>
      <c r="U17" s="36" t="n"/>
      <c r="V17" s="36" t="n">
        <v>2.67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inlineStr">
        <is>
          <t>50/13 cm</t>
        </is>
      </c>
      <c r="E18" s="33" t="inlineStr">
        <is>
          <t>-</t>
        </is>
      </c>
      <c r="F18" s="34" t="inlineStr">
        <is>
          <t>-</t>
        </is>
      </c>
      <c r="G18" s="33" t="inlineStr">
        <is>
          <t>&gt;100</t>
        </is>
      </c>
      <c r="H18" s="33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/>
      <c r="BD18" s="75" t="n"/>
      <c r="BE18" s="75" t="n"/>
      <c r="BF18" s="75" t="n"/>
      <c r="BG18" s="75" t="n"/>
      <c r="BH18" s="75" t="n"/>
      <c r="BI18" s="75" t="n"/>
      <c r="BJ18" s="75" t="n"/>
      <c r="BK18" s="75" t="n"/>
      <c r="BL18" s="76" t="n"/>
      <c r="BM18" s="75" t="n"/>
      <c r="BN18" s="76" t="n"/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inlineStr">
        <is>
          <t>50/11 cm</t>
        </is>
      </c>
      <c r="E19" s="33" t="inlineStr">
        <is>
          <t>-</t>
        </is>
      </c>
      <c r="F19" s="34" t="inlineStr">
        <is>
          <t>-</t>
        </is>
      </c>
      <c r="G19" s="33" t="inlineStr">
        <is>
          <t>&gt;100</t>
        </is>
      </c>
      <c r="H19" s="5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  <c r="BI19" s="75" t="n"/>
      <c r="BJ19" s="75" t="n"/>
      <c r="BK19" s="75" t="n"/>
      <c r="BL19" s="76" t="n"/>
      <c r="BM19" s="75" t="n"/>
      <c r="BN19" s="76" t="n"/>
    </row>
    <row r="20" ht="18" customHeight="1" s="57">
      <c r="A20" s="36" t="n">
        <v>10.5</v>
      </c>
      <c r="B20" s="34" t="inlineStr">
        <is>
          <t>SPT @ 10.5</t>
        </is>
      </c>
      <c r="C20" s="33" t="n"/>
      <c r="D20" s="33" t="inlineStr">
        <is>
          <t>50/12 cm</t>
        </is>
      </c>
      <c r="E20" s="33" t="inlineStr">
        <is>
          <t>-</t>
        </is>
      </c>
      <c r="F20" s="34" t="inlineStr">
        <is>
          <t>-</t>
        </is>
      </c>
      <c r="G20" s="33" t="inlineStr">
        <is>
          <t>&gt;100</t>
        </is>
      </c>
      <c r="H20" s="33" t="n"/>
      <c r="I20" s="32" t="n">
        <v>0.12</v>
      </c>
      <c r="J20" s="32" t="n">
        <v>34.74</v>
      </c>
      <c r="K20" s="32" t="n">
        <v>27.74</v>
      </c>
      <c r="L20" s="32" t="n">
        <v>37.4</v>
      </c>
      <c r="M20" s="32" t="n">
        <v>32.13</v>
      </c>
      <c r="N20" s="32" t="n">
        <v>15.9</v>
      </c>
      <c r="O20" s="32">
        <f>M20-N20</f>
        <v/>
      </c>
      <c r="P20" s="32" t="n">
        <v>9.720000000000001</v>
      </c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20</v>
      </c>
      <c r="S20" s="36" t="n"/>
      <c r="T20" s="36" t="n"/>
      <c r="U20" s="36" t="n"/>
      <c r="V20" s="36" t="n">
        <v>2.69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6" t="n"/>
      <c r="BM20" s="75" t="n"/>
      <c r="BN20" s="76" t="n"/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inlineStr">
        <is>
          <t>50/10 cm</t>
        </is>
      </c>
      <c r="E21" s="33" t="inlineStr">
        <is>
          <t>-</t>
        </is>
      </c>
      <c r="F21" s="34" t="inlineStr">
        <is>
          <t>-</t>
        </is>
      </c>
      <c r="G21" s="33" t="inlineStr">
        <is>
          <t>&gt;100</t>
        </is>
      </c>
      <c r="H21" s="33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inlineStr">
        <is>
          <t>50/11 cm</t>
        </is>
      </c>
      <c r="E22" s="33" t="inlineStr">
        <is>
          <t>-</t>
        </is>
      </c>
      <c r="F22" s="34" t="inlineStr">
        <is>
          <t>-</t>
        </is>
      </c>
      <c r="G22" s="33" t="inlineStr">
        <is>
          <t>&gt;100</t>
        </is>
      </c>
      <c r="H22" s="33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inlineStr">
        <is>
          <t>50/10 cm</t>
        </is>
      </c>
      <c r="E23" s="33" t="inlineStr">
        <is>
          <t>-</t>
        </is>
      </c>
      <c r="F23" s="34" t="inlineStr">
        <is>
          <t>-</t>
        </is>
      </c>
      <c r="G23" s="33" t="inlineStr">
        <is>
          <t>&gt;100</t>
        </is>
      </c>
      <c r="H23" s="52" t="n"/>
      <c r="I23" s="32" t="n">
        <v>0.5600000000000001</v>
      </c>
      <c r="J23" s="32" t="n">
        <v>35.13</v>
      </c>
      <c r="K23" s="32" t="n">
        <v>26.66</v>
      </c>
      <c r="L23" s="32" t="n">
        <v>37.65</v>
      </c>
      <c r="M23" s="32" t="n">
        <v>32.77</v>
      </c>
      <c r="N23" s="32" t="n">
        <v>14.85</v>
      </c>
      <c r="O23" s="32">
        <f>M23-N23</f>
        <v/>
      </c>
      <c r="P23" s="32" t="n">
        <v>14.21</v>
      </c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16.67</v>
      </c>
      <c r="S23" s="36" t="n"/>
      <c r="T23" s="36" t="n"/>
      <c r="U23" s="36" t="n"/>
      <c r="V23" s="36" t="n">
        <v>2.65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inlineStr">
        <is>
          <t>50/9 cm</t>
        </is>
      </c>
      <c r="E24" s="33" t="inlineStr">
        <is>
          <t>-</t>
        </is>
      </c>
      <c r="F24" s="34" t="inlineStr">
        <is>
          <t>-</t>
        </is>
      </c>
      <c r="G24" s="33" t="inlineStr">
        <is>
          <t>&gt;100</t>
        </is>
      </c>
      <c r="H24" s="5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inlineStr">
        <is>
          <t>50/10 cm</t>
        </is>
      </c>
      <c r="E25" s="33" t="inlineStr">
        <is>
          <t>-</t>
        </is>
      </c>
      <c r="F25" s="34" t="inlineStr">
        <is>
          <t>-</t>
        </is>
      </c>
      <c r="G25" s="33" t="inlineStr">
        <is>
          <t>&gt;100</t>
        </is>
      </c>
      <c r="H25" s="33" t="n"/>
      <c r="I25" s="32" t="n">
        <v>0.61</v>
      </c>
      <c r="J25" s="32" t="n">
        <v>28.51</v>
      </c>
      <c r="K25" s="32" t="n">
        <v>28.26</v>
      </c>
      <c r="L25" s="32" t="n">
        <v>42.62</v>
      </c>
      <c r="M25" s="32" t="n"/>
      <c r="N25" s="32" t="n"/>
      <c r="O25" s="32" t="n"/>
      <c r="P25" s="41" t="n"/>
      <c r="Q25" s="35" t="n"/>
      <c r="R25" s="36" t="n">
        <v>15.79</v>
      </c>
      <c r="S25" s="36" t="n"/>
      <c r="T25" s="36" t="n"/>
      <c r="U25" s="36" t="n"/>
      <c r="V25" s="36" t="n">
        <v>2.68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CBH-16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294.616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46223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46224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770333.347 N 2637020.349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4</v>
      </c>
      <c r="G10" s="33">
        <f>SUM(E10,F10)</f>
        <v/>
      </c>
      <c r="H10" s="34" t="n"/>
      <c r="I10" s="32" t="n">
        <v>12.24</v>
      </c>
      <c r="J10" s="32" t="n">
        <v>57.94</v>
      </c>
      <c r="K10" s="36" t="n">
        <v>19.28</v>
      </c>
      <c r="L10" s="36" t="n">
        <v>10.54</v>
      </c>
      <c r="M10" s="32" t="n"/>
      <c r="N10" s="32" t="n"/>
      <c r="O10" s="32" t="n"/>
      <c r="P10" s="36" t="n"/>
      <c r="Q10" s="35" t="n"/>
      <c r="R10" s="36" t="n">
        <v>5.56</v>
      </c>
      <c r="S10" s="36" t="n"/>
      <c r="T10" s="32" t="n"/>
      <c r="U10" s="32" t="n"/>
      <c r="V10" s="36" t="n">
        <v>2.64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11.60699849182046</v>
      </c>
      <c r="BA10" s="75" t="n">
        <v>11.60699849182046</v>
      </c>
      <c r="BB10" s="75" t="n">
        <v>0</v>
      </c>
      <c r="BC10" s="75" t="n">
        <v>0</v>
      </c>
      <c r="BD10" s="75" t="n">
        <v>0.3534540576794097</v>
      </c>
      <c r="BE10" s="75" t="inlineStr">
        <is>
          <t>Silty/Clayey Sand</t>
        </is>
      </c>
      <c r="BF10" s="75" t="n">
        <v>6.5</v>
      </c>
      <c r="BG10" s="75" t="n">
        <v>1</v>
      </c>
      <c r="BH10" s="75" t="n">
        <v>0.9765526492287055</v>
      </c>
      <c r="BI10" s="75" t="n">
        <v>0.7540056881098328</v>
      </c>
      <c r="BJ10" s="75" t="n">
        <v>1.533051049868718</v>
      </c>
      <c r="BK10" s="75" t="n">
        <v>0.04456248476081358</v>
      </c>
      <c r="BL10" s="76" t="n">
        <v>30.3191246282815</v>
      </c>
      <c r="BM10" s="75" t="n">
        <v>0.7554911429331687</v>
      </c>
      <c r="BN10" s="76" t="n">
        <v>9.83290279256031</v>
      </c>
    </row>
    <row r="11" ht="18" customHeight="1" s="57">
      <c r="A11" s="36" t="n">
        <v>1.5</v>
      </c>
      <c r="B11" s="34" t="inlineStr">
        <is>
          <t>SPT @ 1.5</t>
        </is>
      </c>
      <c r="C11" s="33" t="n"/>
      <c r="D11" s="33" t="n">
        <v>3</v>
      </c>
      <c r="E11" s="33" t="n">
        <v>4</v>
      </c>
      <c r="F11" s="34" t="n">
        <v>5</v>
      </c>
      <c r="G11" s="33">
        <f>SUM(E11,F11)</f>
        <v/>
      </c>
      <c r="H11" s="33" t="n"/>
      <c r="I11" s="36" t="n">
        <v>2.33</v>
      </c>
      <c r="J11" s="36" t="n">
        <v>64.88</v>
      </c>
      <c r="K11" s="36" t="n">
        <v>18.37</v>
      </c>
      <c r="L11" s="36" t="n">
        <v>14.42</v>
      </c>
      <c r="M11" s="32" t="n">
        <v>25.4</v>
      </c>
      <c r="N11" s="32" t="inlineStr">
        <is>
          <t>NP</t>
        </is>
      </c>
      <c r="O11" s="32" t="inlineStr">
        <is>
          <t>NP</t>
        </is>
      </c>
      <c r="P11" s="36" t="n"/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10</v>
      </c>
      <c r="S11" s="36" t="n"/>
      <c r="T11" s="32" t="n"/>
      <c r="U11" s="32" t="n"/>
      <c r="V11" s="36" t="n">
        <v>2.67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>
        <v>1.85</v>
      </c>
      <c r="AV11" s="75" t="n">
        <v>0.326561445</v>
      </c>
      <c r="AW11" s="75" t="n">
        <v>1.0332</v>
      </c>
      <c r="AX11" s="75" t="n">
        <v>1.386962102742888</v>
      </c>
      <c r="AY11" s="75" t="n">
        <v>1.386962102742888</v>
      </c>
      <c r="AZ11" s="75" t="n">
        <v>12.48265892468599</v>
      </c>
      <c r="BA11" s="75" t="n">
        <v>12.48265892468599</v>
      </c>
      <c r="BB11" s="75" t="n">
        <v>25.4</v>
      </c>
      <c r="BC11" s="75" t="n">
        <v>0</v>
      </c>
      <c r="BD11" s="75" t="n">
        <v>0.4397682220189082</v>
      </c>
      <c r="BE11" s="75" t="inlineStr">
        <is>
          <t>Silty/Clayey Sand</t>
        </is>
      </c>
      <c r="BF11" s="75" t="n">
        <v>4.776</v>
      </c>
      <c r="BG11" s="75" t="n">
        <v>1</v>
      </c>
      <c r="BH11" s="75" t="n">
        <v>0.9903629155230254</v>
      </c>
      <c r="BI11" s="75" t="n">
        <v>0.5934691742751415</v>
      </c>
      <c r="BJ11" s="75" t="n">
        <v>1.177012821481236</v>
      </c>
      <c r="BK11" s="75" t="n">
        <v>0.05096441894147044</v>
      </c>
      <c r="BL11" s="76" t="n">
        <v>30.50547011546761</v>
      </c>
      <c r="BM11" s="75" t="n">
        <v>0.5991081482410804</v>
      </c>
      <c r="BN11" s="76" t="n">
        <v>13.47192808237961</v>
      </c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4</v>
      </c>
      <c r="E12" s="33" t="n">
        <v>6</v>
      </c>
      <c r="F12" s="34" t="n">
        <v>7</v>
      </c>
      <c r="G12" s="33">
        <f>SUM(E12,F12)</f>
        <v/>
      </c>
      <c r="H12" s="52" t="n"/>
      <c r="I12" s="36" t="n"/>
      <c r="J12" s="36" t="n"/>
      <c r="K12" s="36" t="n"/>
      <c r="L12" s="36" t="n"/>
      <c r="M12" s="32" t="n"/>
      <c r="N12" s="32" t="n"/>
      <c r="O12" s="32" t="n"/>
      <c r="P12" s="36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16.96488947320553</v>
      </c>
      <c r="BA12" s="75" t="n">
        <v>16.96488947320553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1.137068713937701</v>
      </c>
      <c r="BJ12" s="75" t="n">
        <v>2.297492777740398</v>
      </c>
      <c r="BK12" s="75" t="n">
        <v>0</v>
      </c>
      <c r="BL12" s="76" t="n">
        <v>34.01333626051046</v>
      </c>
      <c r="BM12" s="75" t="n">
        <v>1.147371391761067</v>
      </c>
      <c r="BN12" s="76" t="n">
        <v>18.8377593125356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6</v>
      </c>
      <c r="E13" s="33" t="n">
        <v>8</v>
      </c>
      <c r="F13" s="34" t="n">
        <v>9</v>
      </c>
      <c r="G13" s="33">
        <f>SUM(E13,F13)</f>
        <v/>
      </c>
      <c r="H13" s="33" t="n"/>
      <c r="I13" s="36" t="n">
        <v>2.1</v>
      </c>
      <c r="J13" s="36" t="n">
        <v>68.31</v>
      </c>
      <c r="K13" s="36" t="n">
        <v>17.28</v>
      </c>
      <c r="L13" s="36" t="n">
        <v>12.31</v>
      </c>
      <c r="M13" s="32" t="n"/>
      <c r="N13" s="32" t="n"/>
      <c r="O13" s="32" t="n"/>
      <c r="P13" s="41" t="n"/>
      <c r="Q13" s="35" t="n"/>
      <c r="R13" s="36" t="n">
        <v>10</v>
      </c>
      <c r="S13" s="36" t="n"/>
      <c r="T13" s="41" t="n"/>
      <c r="U13" s="41" t="n"/>
      <c r="V13" s="36" t="n">
        <v>2.65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19.33050555871732</v>
      </c>
      <c r="BA13" s="75" t="n">
        <v>17.16525277935866</v>
      </c>
      <c r="BB13" s="75" t="n">
        <v>0</v>
      </c>
      <c r="BC13" s="75" t="n">
        <v>0</v>
      </c>
      <c r="BD13" s="75" t="n">
        <v>0.4160189253126056</v>
      </c>
      <c r="BE13" s="75" t="inlineStr">
        <is>
          <t>Silty/Clayey Sand</t>
        </is>
      </c>
      <c r="BF13" s="75" t="n">
        <v>6.5</v>
      </c>
      <c r="BG13" s="75" t="n">
        <v>1</v>
      </c>
      <c r="BH13" s="75" t="n">
        <v>0.9865630280500169</v>
      </c>
      <c r="BI13" s="75" t="n">
        <v>1.106096796002373</v>
      </c>
      <c r="BJ13" s="75" t="n">
        <v>2.263499574547688</v>
      </c>
      <c r="BK13" s="75" t="n">
        <v>0.04296267457767654</v>
      </c>
      <c r="BL13" s="76" t="n">
        <v>32.12398383165152</v>
      </c>
      <c r="BM13" s="75" t="n">
        <v>1.111959353675765</v>
      </c>
      <c r="BN13" s="76" t="n">
        <v>10.95349702499995</v>
      </c>
    </row>
    <row r="14" ht="18" customHeight="1" s="57">
      <c r="A14" s="36" t="n">
        <v>4.5</v>
      </c>
      <c r="B14" s="34" t="inlineStr">
        <is>
          <t>SPT @ 4.5</t>
        </is>
      </c>
      <c r="C14" s="33" t="n"/>
      <c r="D14" s="33" t="n">
        <v>8</v>
      </c>
      <c r="E14" s="33" t="n">
        <v>9</v>
      </c>
      <c r="F14" s="34" t="n">
        <v>10</v>
      </c>
      <c r="G14" s="33">
        <f>SUM(E14,F14)</f>
        <v/>
      </c>
      <c r="H14" s="33" t="n"/>
      <c r="I14" s="36" t="n">
        <v>3.21</v>
      </c>
      <c r="J14" s="36" t="n">
        <v>60.91</v>
      </c>
      <c r="K14" s="36" t="n">
        <v>18.82</v>
      </c>
      <c r="L14" s="36" t="n">
        <v>17.06</v>
      </c>
      <c r="M14" s="32" t="n">
        <v>27.31</v>
      </c>
      <c r="N14" s="32" t="inlineStr">
        <is>
          <t>NP</t>
        </is>
      </c>
      <c r="O14" s="32" t="inlineStr">
        <is>
          <t>NP</t>
        </is>
      </c>
      <c r="P14" s="41" t="n"/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6.67</v>
      </c>
      <c r="S14" s="36" t="n"/>
      <c r="T14" s="41" t="n"/>
      <c r="U14" s="41" t="n"/>
      <c r="V14" s="36" t="n">
        <v>2.68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 t="n"/>
      <c r="AI14" s="40" t="n"/>
      <c r="AU14" s="75" t="n">
        <v>1.85</v>
      </c>
      <c r="AV14" s="75" t="n">
        <v>0.8708305200000001</v>
      </c>
      <c r="AW14" s="75" t="n">
        <v>1.0332</v>
      </c>
      <c r="AX14" s="75" t="n">
        <v>1.058966178893231</v>
      </c>
      <c r="AY14" s="75" t="n">
        <v>1.058966178893231</v>
      </c>
      <c r="AZ14" s="75" t="n">
        <v>20.12035739897139</v>
      </c>
      <c r="BA14" s="75" t="n">
        <v>17.5601786994857</v>
      </c>
      <c r="BB14" s="75" t="n">
        <v>27.31</v>
      </c>
      <c r="BC14" s="75" t="n">
        <v>0</v>
      </c>
      <c r="BD14" s="75" t="n">
        <v>0.4754738015607581</v>
      </c>
      <c r="BE14" s="75" t="inlineStr">
        <is>
          <t>Silty Soil</t>
        </is>
      </c>
      <c r="BF14" s="75" t="n">
        <v>4.6614</v>
      </c>
      <c r="BG14" s="75" t="n">
        <v>1</v>
      </c>
      <c r="BH14" s="75" t="n">
        <v>0.9960758082497213</v>
      </c>
      <c r="BI14" s="75" t="n">
        <v>0.7694618452849581</v>
      </c>
      <c r="BJ14" s="75" t="n">
        <v>1.548878586093692</v>
      </c>
      <c r="BK14" s="75" t="n">
        <v>0.08388061486576154</v>
      </c>
      <c r="BL14" s="76" t="n">
        <v>26.68058695469017</v>
      </c>
      <c r="BM14" s="75" t="n">
        <v>0.7712350698110696</v>
      </c>
      <c r="BN14" s="76" t="n">
        <v>6.609122047920613</v>
      </c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9</v>
      </c>
      <c r="E15" s="33" t="n">
        <v>10</v>
      </c>
      <c r="F15" s="34" t="n">
        <v>11</v>
      </c>
      <c r="G15" s="33">
        <f>SUM(E15,F15)</f>
        <v/>
      </c>
      <c r="H15" s="33" t="n"/>
      <c r="I15" s="36" t="n"/>
      <c r="J15" s="36" t="n"/>
      <c r="K15" s="36" t="n"/>
      <c r="L15" s="36" t="n"/>
      <c r="M15" s="32" t="n"/>
      <c r="N15" s="32" t="n"/>
      <c r="O15" s="32" t="n"/>
      <c r="P15" s="41" t="n"/>
      <c r="Q15" s="35" t="n"/>
      <c r="R15" s="36" t="n"/>
      <c r="S15" s="36" t="n"/>
      <c r="T15" s="41" t="n"/>
      <c r="U15" s="41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21.54241975367633</v>
      </c>
      <c r="BA15" s="75" t="n">
        <v>21.54241975367633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1.458640078389488</v>
      </c>
      <c r="BJ15" s="75" t="n">
        <v>2.979963938046206</v>
      </c>
      <c r="BK15" s="75" t="n">
        <v>0</v>
      </c>
      <c r="BL15" s="76" t="n">
        <v>33.88522490643054</v>
      </c>
      <c r="BM15" s="75" t="n">
        <v>1.457495150398309</v>
      </c>
      <c r="BN15" s="76" t="n">
        <v>20.56383497179544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10</v>
      </c>
      <c r="E16" s="33" t="n">
        <v>12</v>
      </c>
      <c r="F16" s="34" t="n">
        <v>13</v>
      </c>
      <c r="G16" s="33">
        <f>SUM(E16,F16)</f>
        <v/>
      </c>
      <c r="H16" s="52" t="n"/>
      <c r="I16" s="36" t="n">
        <v>7.19</v>
      </c>
      <c r="J16" s="36" t="n">
        <v>81.89</v>
      </c>
      <c r="K16" s="36">
        <f>100-(I16+J16)</f>
        <v/>
      </c>
      <c r="L16" s="36" t="n"/>
      <c r="M16" s="32" t="n"/>
      <c r="N16" s="32" t="n"/>
      <c r="O16" s="32" t="n"/>
      <c r="P16" s="36" t="n"/>
      <c r="Q16" s="35" t="n"/>
      <c r="R16" s="36" t="n"/>
      <c r="S16" s="36" t="n"/>
      <c r="T16" s="36" t="n"/>
      <c r="U16" s="36" t="n"/>
      <c r="V16" s="36" t="n">
        <v>2.66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23.56225172221578</v>
      </c>
      <c r="BA16" s="75" t="n">
        <v>19.28112586110789</v>
      </c>
      <c r="BB16" s="75" t="n">
        <v>0</v>
      </c>
      <c r="BC16" s="75" t="n">
        <v>0</v>
      </c>
      <c r="BD16" s="75" t="n">
        <v>0</v>
      </c>
      <c r="BE16" s="75" t="inlineStr">
        <is>
          <t>Silty/Clayey Sand</t>
        </is>
      </c>
      <c r="BF16" s="75" t="n">
        <v>6.5</v>
      </c>
      <c r="BG16" s="75" t="n">
        <v>1</v>
      </c>
      <c r="BH16" s="75" t="n">
        <v>0.92</v>
      </c>
      <c r="BI16" s="75" t="n">
        <v>1.192452029649417</v>
      </c>
      <c r="BJ16" s="75" t="n">
        <v>2.257663629339167</v>
      </c>
      <c r="BK16" s="75" t="n">
        <v>0.03198385813414407</v>
      </c>
      <c r="BL16" s="76" t="n">
        <v>33.14169037540244</v>
      </c>
      <c r="BM16" s="75" t="n">
        <v>1.19670508324124</v>
      </c>
      <c r="BN16" s="76" t="n">
        <v>12.44575380956947</v>
      </c>
    </row>
    <row r="17" ht="18" customHeight="1" s="57">
      <c r="A17" s="36" t="n">
        <v>7.5</v>
      </c>
      <c r="B17" s="34" t="inlineStr">
        <is>
          <t>SPT @ 7.5</t>
        </is>
      </c>
      <c r="C17" s="33" t="n"/>
      <c r="D17" s="33" t="n">
        <v>11</v>
      </c>
      <c r="E17" s="33" t="n">
        <v>13</v>
      </c>
      <c r="F17" s="34" t="n">
        <v>15</v>
      </c>
      <c r="G17" s="33">
        <f>SUM(E17,F17)</f>
        <v/>
      </c>
      <c r="H17" s="33" t="n"/>
      <c r="I17" s="36" t="n">
        <v>0.39</v>
      </c>
      <c r="J17" s="36" t="n">
        <v>74.31999999999999</v>
      </c>
      <c r="K17" s="36" t="n">
        <v>13.29</v>
      </c>
      <c r="L17" s="36" t="n">
        <v>12</v>
      </c>
      <c r="M17" s="32" t="n">
        <v>19.1</v>
      </c>
      <c r="N17" s="32" t="inlineStr">
        <is>
          <t>NP</t>
        </is>
      </c>
      <c r="O17" s="32" t="inlineStr">
        <is>
          <t>NP</t>
        </is>
      </c>
      <c r="P17" s="52" t="n"/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10</v>
      </c>
      <c r="S17" s="36" t="n"/>
      <c r="T17" s="36" t="n"/>
      <c r="U17" s="36" t="n"/>
      <c r="V17" s="36" t="n">
        <v>2.69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>
        <v>1.85</v>
      </c>
      <c r="AV17" s="75" t="n">
        <v>1.415099595</v>
      </c>
      <c r="AW17" s="75" t="n">
        <v>1.0332</v>
      </c>
      <c r="AX17" s="75" t="n">
        <v>0.8966090876007634</v>
      </c>
      <c r="AY17" s="75" t="n">
        <v>0.8966090876007634</v>
      </c>
      <c r="AZ17" s="75" t="n">
        <v>25.10505445282137</v>
      </c>
      <c r="BA17" s="75" t="n">
        <v>20.05252722641069</v>
      </c>
      <c r="BB17" s="75" t="n">
        <v>19.1</v>
      </c>
      <c r="BC17" s="75" t="n">
        <v>0</v>
      </c>
      <c r="BD17" s="75" t="n">
        <v>0.4744958481613286</v>
      </c>
      <c r="BE17" s="75" t="inlineStr">
        <is>
          <t>Silty/Clayey Sand</t>
        </is>
      </c>
      <c r="BF17" s="75" t="n">
        <v>5.68</v>
      </c>
      <c r="BG17" s="75" t="n">
        <v>1</v>
      </c>
      <c r="BH17" s="75" t="n">
        <v>0.9959193357058126</v>
      </c>
      <c r="BI17" s="75" t="n">
        <v>1.159178245107225</v>
      </c>
      <c r="BJ17" s="75" t="n">
        <v>2.371037920879807</v>
      </c>
      <c r="BK17" s="75" t="n">
        <v>0.04405308331024749</v>
      </c>
      <c r="BL17" s="76" t="n">
        <v>31.32332235895845</v>
      </c>
      <c r="BM17" s="75" t="n">
        <v>1.16612182754567</v>
      </c>
      <c r="BN17" s="76" t="n">
        <v>9.953123284821352</v>
      </c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12</v>
      </c>
      <c r="E18" s="33" t="n">
        <v>14</v>
      </c>
      <c r="F18" s="34" t="n">
        <v>15</v>
      </c>
      <c r="G18" s="33">
        <f>SUM(E18,F18)</f>
        <v/>
      </c>
      <c r="H18" s="33" t="n"/>
      <c r="I18" s="36" t="n"/>
      <c r="J18" s="36" t="n"/>
      <c r="K18" s="36" t="n"/>
      <c r="L18" s="36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25.39912221574283</v>
      </c>
      <c r="BA18" s="75" t="n">
        <v>25.39912221574283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1.7064116774035</v>
      </c>
      <c r="BJ18" s="75" t="n">
        <v>3.494200495417367</v>
      </c>
      <c r="BK18" s="75" t="n">
        <v>0</v>
      </c>
      <c r="BL18" s="76" t="n">
        <v>34.25431663463745</v>
      </c>
      <c r="BM18" s="75" t="n">
        <v>1.683903579643068</v>
      </c>
      <c r="BN18" s="76" t="n">
        <v>17.60471586170024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13</v>
      </c>
      <c r="E19" s="33" t="n">
        <v>14</v>
      </c>
      <c r="F19" s="34" t="n">
        <v>16</v>
      </c>
      <c r="G19" s="33">
        <f>SUM(E19,F19)</f>
        <v/>
      </c>
      <c r="H19" s="52" t="n"/>
      <c r="I19" s="36" t="n"/>
      <c r="J19" s="36" t="n"/>
      <c r="K19" s="36" t="n"/>
      <c r="L19" s="36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24.60833560167637</v>
      </c>
      <c r="BA19" s="75" t="n">
        <v>24.60833560167637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1.661990288197983</v>
      </c>
      <c r="BJ19" s="75" t="n">
        <v>3.231174463841348</v>
      </c>
      <c r="BK19" s="75" t="n">
        <v>0</v>
      </c>
      <c r="BL19" s="76" t="n">
        <v>33.43305890490829</v>
      </c>
      <c r="BM19" s="75" t="n">
        <v>1.653039283804411</v>
      </c>
      <c r="BN19" s="76" t="n">
        <v>18.42871805052058</v>
      </c>
    </row>
    <row r="20" ht="18" customHeight="1" s="57">
      <c r="A20" s="36" t="n">
        <v>10.5</v>
      </c>
      <c r="B20" s="34" t="inlineStr">
        <is>
          <t>SPT @ 10.5</t>
        </is>
      </c>
      <c r="C20" s="33" t="n"/>
      <c r="D20" s="33" t="n">
        <v>13</v>
      </c>
      <c r="E20" s="33" t="n">
        <v>14</v>
      </c>
      <c r="F20" s="34" t="n">
        <v>17</v>
      </c>
      <c r="G20" s="33">
        <f>SUM(E20,F20)</f>
        <v/>
      </c>
      <c r="H20" s="33" t="n"/>
      <c r="I20" s="36" t="n">
        <v>3.38</v>
      </c>
      <c r="J20" s="36" t="n">
        <v>64.64</v>
      </c>
      <c r="K20" s="36" t="n">
        <v>18.34</v>
      </c>
      <c r="L20" s="36" t="n">
        <v>13.64</v>
      </c>
      <c r="M20" s="32" t="n">
        <v>24.9</v>
      </c>
      <c r="N20" s="32" t="inlineStr">
        <is>
          <t>NP</t>
        </is>
      </c>
      <c r="O20" s="32" t="inlineStr">
        <is>
          <t>NP</t>
        </is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9.09</v>
      </c>
      <c r="S20" s="36" t="n"/>
      <c r="T20" s="36" t="n"/>
      <c r="U20" s="36" t="n"/>
      <c r="V20" s="36" t="n">
        <v>2.67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2</v>
      </c>
      <c r="AV20" s="75" t="n">
        <v>1.97113665</v>
      </c>
      <c r="AW20" s="75" t="n">
        <v>1.0332</v>
      </c>
      <c r="AX20" s="75" t="n">
        <v>0.7857831983289774</v>
      </c>
      <c r="AY20" s="75" t="n">
        <v>0.7857831983289774</v>
      </c>
      <c r="AZ20" s="75" t="n">
        <v>24.3592791481983</v>
      </c>
      <c r="BA20" s="75" t="n">
        <v>19.67963957409915</v>
      </c>
      <c r="BB20" s="75" t="n">
        <v>24.9</v>
      </c>
      <c r="BC20" s="75" t="n">
        <v>0</v>
      </c>
      <c r="BD20" s="75" t="n">
        <v>0.4265165728580363</v>
      </c>
      <c r="BE20" s="75" t="inlineStr">
        <is>
          <t>Silty/Clayey Sand</t>
        </is>
      </c>
      <c r="BF20" s="75" t="n">
        <v>4.814</v>
      </c>
      <c r="BG20" s="75" t="n">
        <v>1</v>
      </c>
      <c r="BH20" s="75" t="n">
        <v>0.9882426516572859</v>
      </c>
      <c r="BI20" s="75" t="n">
        <v>0.94327682276832</v>
      </c>
      <c r="BJ20" s="75" t="n">
        <v>1.914023123852212</v>
      </c>
      <c r="BK20" s="75" t="n">
        <v>0.05297213703958772</v>
      </c>
      <c r="BL20" s="76" t="n">
        <v>31.16289742433573</v>
      </c>
      <c r="BM20" s="75" t="n">
        <v>0.939193703656597</v>
      </c>
      <c r="BN20" s="76" t="n">
        <v>9.68908626435981</v>
      </c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13</v>
      </c>
      <c r="E21" s="33" t="n">
        <v>15</v>
      </c>
      <c r="F21" s="34" t="n">
        <v>16</v>
      </c>
      <c r="G21" s="33">
        <f>SUM(E21,F21)</f>
        <v/>
      </c>
      <c r="H21" s="33" t="n"/>
      <c r="I21" s="36" t="n"/>
      <c r="J21" s="36" t="n"/>
      <c r="K21" s="36" t="n"/>
      <c r="L21" s="52" t="n"/>
      <c r="M21" s="32" t="n"/>
      <c r="N21" s="32" t="n"/>
      <c r="O21" s="32" t="n"/>
      <c r="P21" s="52" t="n"/>
      <c r="Q21" s="35" t="n"/>
      <c r="R21" s="52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23.85594683086944</v>
      </c>
      <c r="BA21" s="75" t="n">
        <v>23.85594683086944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1.625817379986138</v>
      </c>
      <c r="BJ21" s="75" t="n">
        <v>3.268829556781305</v>
      </c>
      <c r="BK21" s="75" t="n">
        <v>0</v>
      </c>
      <c r="BL21" s="76" t="n">
        <v>34.74192554465242</v>
      </c>
      <c r="BM21" s="75" t="n">
        <v>1.625011775536052</v>
      </c>
      <c r="BN21" s="76" t="n">
        <v>13.79396010882099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14</v>
      </c>
      <c r="E22" s="33" t="n">
        <v>16</v>
      </c>
      <c r="F22" s="34" t="n">
        <v>17</v>
      </c>
      <c r="G22" s="33">
        <f>SUM(E22,F22)</f>
        <v/>
      </c>
      <c r="H22" s="33" t="n"/>
      <c r="I22" s="36" t="n"/>
      <c r="J22" s="36" t="n"/>
      <c r="K22" s="36" t="n"/>
      <c r="L22" s="32" t="n"/>
      <c r="M22" s="32" t="n"/>
      <c r="N22" s="32" t="n"/>
      <c r="O22" s="32" t="n"/>
      <c r="P22" s="36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23.92800431208347</v>
      </c>
      <c r="BA22" s="75" t="n">
        <v>23.92800431208347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1.608172575080212</v>
      </c>
      <c r="BJ22" s="75" t="n">
        <v>3.217154187570065</v>
      </c>
      <c r="BK22" s="75" t="n">
        <v>0</v>
      </c>
      <c r="BL22" s="76" t="n">
        <v>34.45979032179108</v>
      </c>
      <c r="BM22" s="75" t="n">
        <v>1.604538960594767</v>
      </c>
      <c r="BN22" s="76" t="n">
        <v>16.8563161989844</v>
      </c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n">
        <v>15</v>
      </c>
      <c r="E23" s="33" t="n">
        <v>21</v>
      </c>
      <c r="F23" s="34" t="n">
        <v>22</v>
      </c>
      <c r="G23" s="33">
        <f>SUM(E23,F23)</f>
        <v/>
      </c>
      <c r="H23" s="52" t="n"/>
      <c r="I23" s="36" t="n">
        <v>0</v>
      </c>
      <c r="J23" s="36" t="n">
        <v>83.19</v>
      </c>
      <c r="K23" s="36">
        <f>100-(I23+J23)</f>
        <v/>
      </c>
      <c r="L23" s="32" t="n"/>
      <c r="M23" s="32" t="n"/>
      <c r="N23" s="32" t="n"/>
      <c r="O23" s="32" t="n"/>
      <c r="P23" s="36" t="n"/>
      <c r="Q23" s="35" t="n"/>
      <c r="R23" s="36" t="n"/>
      <c r="S23" s="36" t="n"/>
      <c r="T23" s="36" t="n"/>
      <c r="U23" s="36" t="n"/>
      <c r="V23" s="36" t="n">
        <v>2.63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>
        <v>2</v>
      </c>
      <c r="AV23" s="75" t="n">
        <v>2.55953565</v>
      </c>
      <c r="AW23" s="75" t="n">
        <v>1.0332</v>
      </c>
      <c r="AX23" s="75" t="n">
        <v>0.6984309718922775</v>
      </c>
      <c r="AY23" s="75" t="n">
        <v>0.6984309718922775</v>
      </c>
      <c r="AZ23" s="75" t="n">
        <v>30.03253179136793</v>
      </c>
      <c r="BA23" s="75" t="n">
        <v>22.51626589568396</v>
      </c>
      <c r="BB23" s="75" t="n">
        <v>0</v>
      </c>
      <c r="BC23" s="75" t="n">
        <v>0</v>
      </c>
      <c r="BD23" s="75" t="n">
        <v>0</v>
      </c>
      <c r="BE23" s="75" t="inlineStr">
        <is>
          <t>Silty/Clayey Sand</t>
        </is>
      </c>
      <c r="BF23" s="75" t="n">
        <v>6.5</v>
      </c>
      <c r="BG23" s="75" t="n">
        <v>1</v>
      </c>
      <c r="BH23" s="75" t="n">
        <v>0.92</v>
      </c>
      <c r="BI23" s="75" t="n">
        <v>1.337213977965251</v>
      </c>
      <c r="BJ23" s="75" t="n">
        <v>2.667230030739622</v>
      </c>
      <c r="BK23" s="75" t="n">
        <v>0.03433422358861515</v>
      </c>
      <c r="BL23" s="76" t="n">
        <v>32.86139386202495</v>
      </c>
      <c r="BM23" s="75" t="n">
        <v>1.341845070660383</v>
      </c>
      <c r="BN23" s="76" t="n">
        <v>8.852420435201072</v>
      </c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n">
        <v>15</v>
      </c>
      <c r="E24" s="33" t="n">
        <v>21</v>
      </c>
      <c r="F24" s="34" t="n">
        <v>23</v>
      </c>
      <c r="G24" s="33">
        <f>SUM(E24,F24)</f>
        <v/>
      </c>
      <c r="H24" s="52" t="n"/>
      <c r="I24" s="36" t="n"/>
      <c r="J24" s="36" t="n"/>
      <c r="K24" s="36" t="n"/>
      <c r="L24" s="32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>
        <v>2</v>
      </c>
      <c r="AV24" s="75" t="n">
        <v>2.65760215</v>
      </c>
      <c r="AW24" s="75" t="n">
        <v>1.0332</v>
      </c>
      <c r="AX24" s="75" t="n">
        <v>0.6858578085694614</v>
      </c>
      <c r="AY24" s="75" t="n">
        <v>0.6858578085694614</v>
      </c>
      <c r="AZ24" s="75" t="n">
        <v>30.1777435770563</v>
      </c>
      <c r="BA24" s="75" t="n">
        <v>30.1777435770563</v>
      </c>
      <c r="BB24" s="75" t="n">
        <v>0</v>
      </c>
      <c r="BC24" s="75" t="n">
        <v>0</v>
      </c>
      <c r="BD24" s="75" t="n">
        <v>0</v>
      </c>
      <c r="BE24" s="75" t="inlineStr">
        <is>
          <t>Clean Granular Soil</t>
        </is>
      </c>
      <c r="BF24" s="75" t="n">
        <v>6.5</v>
      </c>
      <c r="BG24" s="75" t="n">
        <v>1</v>
      </c>
      <c r="BH24" s="75" t="n">
        <v>1</v>
      </c>
      <c r="BI24" s="75" t="n">
        <v>2.045626736500857</v>
      </c>
      <c r="BJ24" s="75" t="n">
        <v>4.1200391924335</v>
      </c>
      <c r="BK24" s="75" t="n">
        <v>0</v>
      </c>
      <c r="BL24" s="76" t="n">
        <v>33.97588575395995</v>
      </c>
      <c r="BM24" s="75" t="n">
        <v>2.036682993568271</v>
      </c>
      <c r="BN24" s="76" t="n">
        <v>23.00091644508025</v>
      </c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n">
        <v>17</v>
      </c>
      <c r="E25" s="33" t="n">
        <v>23</v>
      </c>
      <c r="F25" s="34" t="n">
        <v>26</v>
      </c>
      <c r="G25" s="33">
        <f>SUM(E25,F25)</f>
        <v/>
      </c>
      <c r="H25" s="33" t="n"/>
      <c r="I25" s="36" t="n">
        <v>4.82</v>
      </c>
      <c r="J25" s="36" t="n">
        <v>80.08</v>
      </c>
      <c r="K25" s="36">
        <f>100-(I25+J25)</f>
        <v/>
      </c>
      <c r="L25" s="41" t="n"/>
      <c r="M25" s="32" t="n"/>
      <c r="N25" s="32" t="n"/>
      <c r="O25" s="32" t="n"/>
      <c r="P25" s="41" t="n"/>
      <c r="Q25" s="35" t="n"/>
      <c r="R25" s="41" t="n"/>
      <c r="S25" s="36" t="n"/>
      <c r="T25" s="36" t="n"/>
      <c r="U25" s="36" t="n"/>
      <c r="V25" s="36" t="n">
        <v>2.65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>
        <v>2</v>
      </c>
      <c r="AV25" s="75" t="n">
        <v>2.85373515</v>
      </c>
      <c r="AW25" s="75" t="n">
        <v>1.0332</v>
      </c>
      <c r="AX25" s="75" t="n">
        <v>0.6620465610236053</v>
      </c>
      <c r="AY25" s="75" t="n">
        <v>0.6620465610236053</v>
      </c>
      <c r="AZ25" s="75" t="n">
        <v>32.44028149015666</v>
      </c>
      <c r="BA25" s="75" t="n">
        <v>23.72014074507833</v>
      </c>
      <c r="BB25" s="75" t="n">
        <v>0</v>
      </c>
      <c r="BC25" s="75" t="n">
        <v>0</v>
      </c>
      <c r="BD25" s="75" t="n">
        <v>0</v>
      </c>
      <c r="BE25" s="75" t="inlineStr">
        <is>
          <t>Silty/Clayey Sand</t>
        </is>
      </c>
      <c r="BF25" s="75" t="n">
        <v>6.5</v>
      </c>
      <c r="BG25" s="75" t="n">
        <v>1</v>
      </c>
      <c r="BH25" s="75" t="n">
        <v>0.92</v>
      </c>
      <c r="BI25" s="75" t="n">
        <v>1.374993521452407</v>
      </c>
      <c r="BJ25" s="75" t="n">
        <v>2.800883673602147</v>
      </c>
      <c r="BK25" s="75" t="n">
        <v>0.03426213991291574</v>
      </c>
      <c r="BL25" s="76" t="n">
        <v>33.69333905535727</v>
      </c>
      <c r="BM25" s="75" t="n">
        <v>1.372100695791845</v>
      </c>
      <c r="BN25" s="76" t="n">
        <v>15.177651443841</v>
      </c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CBH-17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294.616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46223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46224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770321.164 N 2637046.601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4</v>
      </c>
      <c r="G10" s="33">
        <f>SUM(E10,F10)</f>
        <v/>
      </c>
      <c r="H10" s="34" t="n"/>
      <c r="I10" s="32" t="n">
        <v>0</v>
      </c>
      <c r="J10" s="32" t="n">
        <v>63.15</v>
      </c>
      <c r="K10" s="36" t="n">
        <v>9</v>
      </c>
      <c r="L10" s="36" t="n">
        <v>27.85</v>
      </c>
      <c r="M10" s="32" t="n"/>
      <c r="N10" s="32" t="n"/>
      <c r="O10" s="32" t="n"/>
      <c r="P10" s="36" t="n"/>
      <c r="Q10" s="35" t="n"/>
      <c r="R10" s="36" t="n">
        <v>16.67</v>
      </c>
      <c r="S10" s="36" t="n"/>
      <c r="T10" s="32" t="n"/>
      <c r="U10" s="32" t="n"/>
      <c r="V10" s="36" t="n">
        <v>2.66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11.60699849182046</v>
      </c>
      <c r="BA10" s="75" t="n">
        <v>11.60699849182046</v>
      </c>
      <c r="BB10" s="75" t="n">
        <v>0</v>
      </c>
      <c r="BC10" s="75" t="n">
        <v>0</v>
      </c>
      <c r="BD10" s="75" t="n">
        <v>0.7557666214382632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1.040922659430122</v>
      </c>
      <c r="BI10" s="75" t="n">
        <v>0.7543512602284995</v>
      </c>
      <c r="BJ10" s="75" t="n">
        <v>1.555973747229226</v>
      </c>
      <c r="BK10" s="75" t="n">
        <v>0.1290620576854977</v>
      </c>
      <c r="BL10" s="76" t="n">
        <v>22.31243229158918</v>
      </c>
      <c r="BM10" s="75" t="n">
        <v>0.7557512404292417</v>
      </c>
      <c r="BN10" s="76" t="n">
        <v>5.280376621139401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0.89</v>
      </c>
      <c r="J11" s="36" t="n">
        <v>57.54</v>
      </c>
      <c r="K11" s="36" t="n">
        <v>11.81</v>
      </c>
      <c r="L11" s="36" t="n">
        <v>29.76</v>
      </c>
      <c r="M11" s="32" t="n">
        <v>34.6</v>
      </c>
      <c r="N11" s="32" t="n">
        <v>17</v>
      </c>
      <c r="O11" s="32">
        <f>M11-N11</f>
        <v/>
      </c>
      <c r="P11" s="32" t="n">
        <v>13.72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10.53</v>
      </c>
      <c r="S11" s="36" t="n">
        <v>13.42</v>
      </c>
      <c r="T11" s="36" t="n">
        <v>1.72</v>
      </c>
      <c r="U11" s="36">
        <f>(T11/(1+(S11/100)))</f>
        <v/>
      </c>
      <c r="V11" s="36" t="n">
        <v>2.68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2</v>
      </c>
      <c r="E12" s="33" t="n">
        <v>4</v>
      </c>
      <c r="F12" s="34" t="n">
        <v>6</v>
      </c>
      <c r="G12" s="33">
        <f>SUM(E12,F12)</f>
        <v/>
      </c>
      <c r="H12" s="52" t="n"/>
      <c r="I12" s="36" t="n"/>
      <c r="J12" s="36" t="n"/>
      <c r="K12" s="36" t="n"/>
      <c r="L12" s="36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13.04991497938887</v>
      </c>
      <c r="BA12" s="75" t="n">
        <v>13.04991497938887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0.8684733953002859</v>
      </c>
      <c r="BJ12" s="75" t="n">
        <v>1.767856182922627</v>
      </c>
      <c r="BK12" s="75" t="n">
        <v>0</v>
      </c>
      <c r="BL12" s="76" t="n">
        <v>33.16136377446223</v>
      </c>
      <c r="BM12" s="75" t="n">
        <v>0.8676023308124969</v>
      </c>
      <c r="BN12" s="76" t="n">
        <v>17.74980246621208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3</v>
      </c>
      <c r="E13" s="33" t="n">
        <v>5</v>
      </c>
      <c r="F13" s="34" t="n">
        <v>7</v>
      </c>
      <c r="G13" s="33">
        <f>SUM(E13,F13)</f>
        <v/>
      </c>
      <c r="H13" s="33" t="n"/>
      <c r="I13" s="36" t="n">
        <v>0</v>
      </c>
      <c r="J13" s="36" t="n">
        <v>62.42</v>
      </c>
      <c r="K13" s="36" t="n">
        <v>10.84</v>
      </c>
      <c r="L13" s="36" t="n">
        <v>26.74</v>
      </c>
      <c r="M13" s="32" t="n"/>
      <c r="N13" s="32" t="n"/>
      <c r="O13" s="32" t="n"/>
      <c r="P13" s="32" t="n"/>
      <c r="Q13" s="35" t="n"/>
      <c r="R13" s="36" t="n">
        <v>15.79</v>
      </c>
      <c r="S13" s="36" t="n"/>
      <c r="T13" s="36" t="n"/>
      <c r="U13" s="36" t="n"/>
      <c r="V13" s="36" t="n">
        <v>2.69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13.64506274732987</v>
      </c>
      <c r="BA13" s="75" t="n">
        <v>13.64506274732987</v>
      </c>
      <c r="BB13" s="75" t="n">
        <v>0</v>
      </c>
      <c r="BC13" s="75" t="n">
        <v>0</v>
      </c>
      <c r="BD13" s="75" t="n">
        <v>0.7115486961149547</v>
      </c>
      <c r="BE13" s="75" t="inlineStr">
        <is>
          <t>Clayey Soil</t>
        </is>
      </c>
      <c r="BF13" s="75" t="n">
        <v>6.5</v>
      </c>
      <c r="BG13" s="75" t="n">
        <v>1</v>
      </c>
      <c r="BH13" s="75" t="n">
        <v>1.033847791378393</v>
      </c>
      <c r="BI13" s="75" t="n">
        <v>0.8449097782909696</v>
      </c>
      <c r="BJ13" s="75" t="n">
        <v>1.631620041574594</v>
      </c>
      <c r="BK13" s="75" t="n">
        <v>0.1255200408842832</v>
      </c>
      <c r="BL13" s="76" t="n">
        <v>22.71366948155917</v>
      </c>
      <c r="BM13" s="75" t="n">
        <v>0.8454108093881296</v>
      </c>
      <c r="BN13" s="76" t="n">
        <v>7.183563797406904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0.13</v>
      </c>
      <c r="J14" s="36" t="n">
        <v>58.45</v>
      </c>
      <c r="K14" s="36" t="n">
        <v>12</v>
      </c>
      <c r="L14" s="36" t="n">
        <v>29.43</v>
      </c>
      <c r="M14" s="32" t="n">
        <v>34.1</v>
      </c>
      <c r="N14" s="32" t="n">
        <v>16.8</v>
      </c>
      <c r="O14" s="32">
        <f>M14-N14</f>
        <v/>
      </c>
      <c r="P14" s="32" t="n">
        <v>11.29</v>
      </c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10</v>
      </c>
      <c r="S14" s="36" t="n">
        <v>18.69</v>
      </c>
      <c r="T14" s="36" t="n">
        <v>1.76</v>
      </c>
      <c r="U14" s="36">
        <f>(T14/(1+(S14/100)))</f>
        <v/>
      </c>
      <c r="V14" s="36" t="n">
        <v>2.71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4</v>
      </c>
      <c r="E15" s="33" t="n">
        <v>6</v>
      </c>
      <c r="F15" s="34" t="n">
        <v>8</v>
      </c>
      <c r="G15" s="33">
        <f>SUM(E15,F15)</f>
        <v/>
      </c>
      <c r="H15" s="33" t="n"/>
      <c r="I15" s="36" t="n"/>
      <c r="J15" s="36" t="n"/>
      <c r="K15" s="36" t="n"/>
      <c r="L15" s="36" t="n"/>
      <c r="M15" s="32" t="n"/>
      <c r="N15" s="32" t="n"/>
      <c r="O15" s="32" t="n"/>
      <c r="P15" s="32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14.36161316911756</v>
      </c>
      <c r="BA15" s="75" t="n">
        <v>14.36161316911756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0.9788568657950383</v>
      </c>
      <c r="BJ15" s="75" t="n">
        <v>2.010970611565624</v>
      </c>
      <c r="BK15" s="75" t="n">
        <v>0</v>
      </c>
      <c r="BL15" s="76" t="n">
        <v>33.11238201475776</v>
      </c>
      <c r="BM15" s="75" t="n">
        <v>0.9837867983903338</v>
      </c>
      <c r="BN15" s="76" t="n">
        <v>19.24213620786196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4</v>
      </c>
      <c r="E16" s="33" t="n">
        <v>7</v>
      </c>
      <c r="F16" s="34" t="n">
        <v>9</v>
      </c>
      <c r="G16" s="33">
        <f>SUM(E16,F16)</f>
        <v/>
      </c>
      <c r="H16" s="52" t="n"/>
      <c r="I16" s="36" t="n">
        <v>0</v>
      </c>
      <c r="J16" s="36" t="n">
        <v>67.34</v>
      </c>
      <c r="K16" s="36" t="n">
        <v>5.15</v>
      </c>
      <c r="L16" s="36" t="n">
        <v>27.51</v>
      </c>
      <c r="M16" s="32" t="n"/>
      <c r="N16" s="32" t="n"/>
      <c r="O16" s="32" t="n"/>
      <c r="P16" s="32" t="n"/>
      <c r="Q16" s="35" t="n"/>
      <c r="R16" s="36" t="n">
        <v>20</v>
      </c>
      <c r="S16" s="36" t="n"/>
      <c r="T16" s="36" t="n"/>
      <c r="U16" s="36" t="n"/>
      <c r="V16" s="36" t="n">
        <v>2.65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15.0798411022181</v>
      </c>
      <c r="BA16" s="75" t="n">
        <v>15.0798411022181</v>
      </c>
      <c r="BB16" s="75" t="n">
        <v>0</v>
      </c>
      <c r="BC16" s="75" t="n">
        <v>0</v>
      </c>
      <c r="BD16" s="75" t="n">
        <v>0.8423147581139008</v>
      </c>
      <c r="BE16" s="75" t="inlineStr">
        <is>
          <t>Silty/Clayey Sand</t>
        </is>
      </c>
      <c r="BF16" s="75" t="n">
        <v>6.5</v>
      </c>
      <c r="BG16" s="75" t="n">
        <v>1</v>
      </c>
      <c r="BH16" s="75" t="n">
        <v>1.054770361298224</v>
      </c>
      <c r="BI16" s="75" t="n">
        <v>1.06528727651759</v>
      </c>
      <c r="BJ16" s="75" t="n">
        <v>2.187348883350657</v>
      </c>
      <c r="BK16" s="75" t="n">
        <v>0.04265126213469006</v>
      </c>
      <c r="BL16" s="76" t="n">
        <v>31.67764609623315</v>
      </c>
      <c r="BM16" s="75" t="n">
        <v>1.062471743168378</v>
      </c>
      <c r="BN16" s="76" t="n">
        <v>11.58396505518363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6" t="n">
        <v>0</v>
      </c>
      <c r="J17" s="36" t="n">
        <v>49.6</v>
      </c>
      <c r="K17" s="36" t="n">
        <v>17.03</v>
      </c>
      <c r="L17" s="36" t="n">
        <v>33.37</v>
      </c>
      <c r="M17" s="32" t="n">
        <v>34.74</v>
      </c>
      <c r="N17" s="32" t="n">
        <v>15.9</v>
      </c>
      <c r="O17" s="32">
        <f>M17-N17</f>
        <v/>
      </c>
      <c r="P17" s="32" t="n">
        <v>10.62</v>
      </c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15</v>
      </c>
      <c r="S17" s="36" t="n">
        <v>24.8</v>
      </c>
      <c r="T17" s="36" t="n">
        <v>1.82</v>
      </c>
      <c r="U17" s="36">
        <f>(T17/(1+(S17/100)))</f>
        <v/>
      </c>
      <c r="V17" s="36" t="n">
        <v>2.7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>
        <f>T17/(1+(S17/100))</f>
        <v/>
      </c>
      <c r="AI17" s="37">
        <f>(((V17*1)/AH17)-1)</f>
        <v/>
      </c>
      <c r="AJ17" s="37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6</v>
      </c>
      <c r="E18" s="33" t="n">
        <v>8</v>
      </c>
      <c r="F18" s="34" t="n">
        <v>9</v>
      </c>
      <c r="G18" s="33">
        <f>SUM(E18,F18)</f>
        <v/>
      </c>
      <c r="H18" s="33" t="n"/>
      <c r="I18" s="36" t="n"/>
      <c r="J18" s="36" t="n"/>
      <c r="K18" s="36" t="n"/>
      <c r="L18" s="36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14.88914060922856</v>
      </c>
      <c r="BA18" s="75" t="n">
        <v>14.88914060922856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1.004576941666378</v>
      </c>
      <c r="BJ18" s="75" t="n">
        <v>2.01006718793338</v>
      </c>
      <c r="BK18" s="75" t="n">
        <v>0</v>
      </c>
      <c r="BL18" s="76" t="n">
        <v>33.80059966249143</v>
      </c>
      <c r="BM18" s="75" t="n">
        <v>1.006606758141315</v>
      </c>
      <c r="BN18" s="76" t="n">
        <v>14.68536955819511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8</v>
      </c>
      <c r="E19" s="33" t="n">
        <v>10</v>
      </c>
      <c r="F19" s="34" t="n">
        <v>12</v>
      </c>
      <c r="G19" s="33">
        <f>SUM(E19,F19)</f>
        <v/>
      </c>
      <c r="H19" s="52" t="n"/>
      <c r="I19" s="36" t="n"/>
      <c r="J19" s="36" t="n"/>
      <c r="K19" s="36" t="n"/>
      <c r="L19" s="36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18.04611277456267</v>
      </c>
      <c r="BA19" s="75" t="n">
        <v>18.04611277456267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1.222115688763204</v>
      </c>
      <c r="BJ19" s="75" t="n">
        <v>2.42197021288156</v>
      </c>
      <c r="BK19" s="75" t="n">
        <v>0</v>
      </c>
      <c r="BL19" s="76" t="n">
        <v>33.67643693913294</v>
      </c>
      <c r="BM19" s="75" t="n">
        <v>1.22724623067634</v>
      </c>
      <c r="BN19" s="76" t="n">
        <v>19.53168035187922</v>
      </c>
    </row>
    <row r="20" ht="18" customHeight="1" s="57">
      <c r="A20" s="36" t="n">
        <v>10.5</v>
      </c>
      <c r="B20" s="34" t="inlineStr">
        <is>
          <t>SPT @ 10.5</t>
        </is>
      </c>
      <c r="C20" s="33" t="n"/>
      <c r="D20" s="33" t="inlineStr">
        <is>
          <t>50/14 cm</t>
        </is>
      </c>
      <c r="E20" s="33" t="inlineStr">
        <is>
          <t>-</t>
        </is>
      </c>
      <c r="F20" s="34" t="inlineStr">
        <is>
          <t>-</t>
        </is>
      </c>
      <c r="G20" s="33" t="inlineStr">
        <is>
          <t>&gt;100</t>
        </is>
      </c>
      <c r="H20" s="33" t="n"/>
      <c r="I20" s="36" t="n">
        <v>0.25</v>
      </c>
      <c r="J20" s="36" t="n">
        <v>68.83</v>
      </c>
      <c r="K20" s="36" t="n">
        <v>4.46</v>
      </c>
      <c r="L20" s="36" t="n">
        <v>26.46</v>
      </c>
      <c r="M20" s="32" t="n">
        <v>29.7</v>
      </c>
      <c r="N20" s="32" t="n">
        <v>15.09</v>
      </c>
      <c r="O20" s="32">
        <f>M20-N20</f>
        <v/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16.67</v>
      </c>
      <c r="S20" s="36" t="n"/>
      <c r="T20" s="36" t="n"/>
      <c r="U20" s="36" t="n"/>
      <c r="V20" s="36" t="n">
        <v>2.67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6" t="n"/>
      <c r="BM20" s="75" t="n"/>
      <c r="BN20" s="76" t="n"/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inlineStr">
        <is>
          <t>50/12 cm</t>
        </is>
      </c>
      <c r="E21" s="33" t="inlineStr">
        <is>
          <t>-</t>
        </is>
      </c>
      <c r="F21" s="34" t="inlineStr">
        <is>
          <t>-</t>
        </is>
      </c>
      <c r="G21" s="33" t="inlineStr">
        <is>
          <t>&gt;100</t>
        </is>
      </c>
      <c r="H21" s="33" t="n"/>
      <c r="I21" s="36" t="n"/>
      <c r="J21" s="36" t="n"/>
      <c r="K21" s="36" t="n"/>
      <c r="L21" s="36" t="n"/>
      <c r="M21" s="32" t="n"/>
      <c r="N21" s="32" t="n"/>
      <c r="O21" s="32" t="n"/>
      <c r="P21" s="5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inlineStr">
        <is>
          <t>50/8 cm</t>
        </is>
      </c>
      <c r="E22" s="33" t="inlineStr">
        <is>
          <t>-</t>
        </is>
      </c>
      <c r="F22" s="34" t="inlineStr">
        <is>
          <t>-</t>
        </is>
      </c>
      <c r="G22" s="33" t="inlineStr">
        <is>
          <t>&gt;100</t>
        </is>
      </c>
      <c r="H22" s="33" t="n"/>
      <c r="I22" s="36" t="n"/>
      <c r="J22" s="36" t="n"/>
      <c r="K22" s="36" t="n"/>
      <c r="L22" s="36" t="n"/>
      <c r="M22" s="32" t="n"/>
      <c r="N22" s="32" t="n"/>
      <c r="P22" s="36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inlineStr">
        <is>
          <t>50/10 cm</t>
        </is>
      </c>
      <c r="E23" s="33" t="inlineStr">
        <is>
          <t>-</t>
        </is>
      </c>
      <c r="F23" s="34" t="inlineStr">
        <is>
          <t>-</t>
        </is>
      </c>
      <c r="G23" s="33" t="inlineStr">
        <is>
          <t>&gt;100</t>
        </is>
      </c>
      <c r="H23" s="52" t="n"/>
      <c r="I23" s="36" t="n">
        <v>0</v>
      </c>
      <c r="J23" s="36" t="n">
        <v>77.89</v>
      </c>
      <c r="K23" s="36" t="n"/>
      <c r="L23" s="36" t="n"/>
      <c r="M23" s="32" t="n"/>
      <c r="N23" s="32" t="n"/>
      <c r="O23" s="32" t="n"/>
      <c r="P23" s="36" t="n"/>
      <c r="Q23" s="35" t="n"/>
      <c r="R23" s="36" t="n"/>
      <c r="S23" s="36" t="n"/>
      <c r="T23" s="36" t="n"/>
      <c r="U23" s="36" t="n"/>
      <c r="V23" s="36" t="n">
        <v>2.68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inlineStr">
        <is>
          <t>50/11 cm</t>
        </is>
      </c>
      <c r="E24" s="33" t="inlineStr">
        <is>
          <t>-</t>
        </is>
      </c>
      <c r="F24" s="34" t="inlineStr">
        <is>
          <t>-</t>
        </is>
      </c>
      <c r="G24" s="33" t="inlineStr">
        <is>
          <t>&gt;100</t>
        </is>
      </c>
      <c r="H24" s="52" t="n"/>
      <c r="I24" s="36" t="n"/>
      <c r="J24" s="36" t="n"/>
      <c r="K24" s="36" t="n"/>
      <c r="L24" s="36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inlineStr">
        <is>
          <t>50/9 cm</t>
        </is>
      </c>
      <c r="E25" s="33" t="inlineStr">
        <is>
          <t>-</t>
        </is>
      </c>
      <c r="F25" s="34" t="inlineStr">
        <is>
          <t>-</t>
        </is>
      </c>
      <c r="G25" s="33" t="inlineStr">
        <is>
          <t>&gt;100</t>
        </is>
      </c>
      <c r="H25" s="33" t="n"/>
      <c r="I25" s="36" t="n">
        <v>0.63</v>
      </c>
      <c r="J25" s="36" t="n">
        <v>63.85</v>
      </c>
      <c r="K25" s="36" t="n">
        <v>9.119999999999999</v>
      </c>
      <c r="L25" s="36" t="n">
        <v>26.4</v>
      </c>
      <c r="M25" s="32" t="n">
        <v>30.34</v>
      </c>
      <c r="N25" s="32" t="n">
        <v>14.56</v>
      </c>
      <c r="O25" s="32">
        <f>M25-N25</f>
        <v/>
      </c>
      <c r="P25" s="41" t="n"/>
      <c r="Q25" s="35">
        <f>IF((K25+L25)&gt;=50,
    IF(M25&lt;35,
        IF(O25="NP","ML",IF(O25&gt;=0.73*(M25-20),"CL","ML")),
        IF(M25&lt;=50,
            IF(O25="NP","MI",IF(O25&gt;=0.73*(M25-20),"CI","MI")),
            IF(O25="NP","MH",IF(O25&gt;=0.73*(M25-20),"CH","MH"))
        )
    ),
    IF(I25&gt;J25,
        IF((K25+L25)&lt;=5,"GP",
            IF((K25+L25)&lt;12,
                IF(O25="NP","GP-GM",IF(O25&gt;=0.73*(M25-20),"GP-GC","GP-GM")),
                IF(O25="NP","GM",IF(O25&gt;=0.73*(M25-20),"GC","GM"))
            )
        ),
        IF((K25+L25)&lt;=5,"SP",
            IF((K25+L25)&lt;12,
                IF(O25="NP","SP-SM",IF(O25&gt;=0.73*(M25-20),"SP-SC","SP-SM")),
                IF(O25="NP","SM",IF(O25&gt;=0.73*(M25-20),"SC","SM"))
            )
        )
    )
)</f>
        <v/>
      </c>
      <c r="R25" s="36" t="n">
        <v>20</v>
      </c>
      <c r="S25" s="36" t="n"/>
      <c r="T25" s="36" t="n"/>
      <c r="U25" s="36" t="n"/>
      <c r="V25" s="36" t="n">
        <v>2.65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SBH-09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297.219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10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46223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46224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772688.33 N 2638054.63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2</v>
      </c>
      <c r="F10" s="34" t="n">
        <v>3</v>
      </c>
      <c r="G10" s="33">
        <f>SUM(E10,F10)</f>
        <v/>
      </c>
      <c r="H10" s="34" t="n"/>
      <c r="I10" s="32" t="n">
        <v>0.52</v>
      </c>
      <c r="J10" s="32" t="n">
        <v>44.61</v>
      </c>
      <c r="K10" s="36" t="n">
        <v>24.73</v>
      </c>
      <c r="L10" s="36" t="n">
        <v>30.14</v>
      </c>
      <c r="M10" s="32" t="n"/>
      <c r="N10" s="32" t="n"/>
      <c r="O10" s="32" t="n"/>
      <c r="P10" s="32" t="n"/>
      <c r="Q10" s="54" t="n"/>
      <c r="R10" s="36" t="n">
        <v>21.05</v>
      </c>
      <c r="S10" s="36" t="n"/>
      <c r="T10" s="32" t="n"/>
      <c r="U10" s="32" t="n"/>
      <c r="V10" s="36" t="n">
        <v>2.67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8.290713208443183</v>
      </c>
      <c r="BA10" s="75" t="n">
        <v>8.290713208443183</v>
      </c>
      <c r="BB10" s="75" t="n">
        <v>0</v>
      </c>
      <c r="BC10" s="75" t="n">
        <v>0</v>
      </c>
      <c r="BD10" s="75" t="n">
        <v>0.5492983415345362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1.007887734645526</v>
      </c>
      <c r="BI10" s="75" t="n">
        <v>0.4800705987475179</v>
      </c>
      <c r="BJ10" s="75" t="n">
        <v>0.9701568382929066</v>
      </c>
      <c r="BK10" s="75" t="n">
        <v>0.1381143112373445</v>
      </c>
      <c r="BL10" s="76" t="n">
        <v>22.00120293904522</v>
      </c>
      <c r="BM10" s="75" t="n">
        <v>0.4863100442085347</v>
      </c>
      <c r="BN10" s="76" t="n">
        <v>5.107892027666741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0.42</v>
      </c>
      <c r="J11" s="36" t="n">
        <v>32.17</v>
      </c>
      <c r="K11" s="36" t="n">
        <v>29.43</v>
      </c>
      <c r="L11" s="36" t="n">
        <v>37.99</v>
      </c>
      <c r="M11" s="32" t="n">
        <v>35.8</v>
      </c>
      <c r="N11" s="32" t="n">
        <v>17.8</v>
      </c>
      <c r="O11" s="32">
        <f>M11-N11</f>
        <v/>
      </c>
      <c r="P11" s="32" t="n">
        <v>10.62</v>
      </c>
      <c r="Q11" s="54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28.57</v>
      </c>
      <c r="S11" s="36" t="n">
        <v>2.28</v>
      </c>
      <c r="T11" s="36" t="n">
        <v>1.71</v>
      </c>
      <c r="U11" s="36">
        <f>(T11/(1+(S11/100)))</f>
        <v/>
      </c>
      <c r="V11" s="36" t="n">
        <v>2.64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4</v>
      </c>
      <c r="F12" s="34" t="n">
        <v>5</v>
      </c>
      <c r="G12" s="33">
        <f>SUM(E12,F12)</f>
        <v/>
      </c>
      <c r="H12" s="52" t="n"/>
      <c r="I12" s="36" t="n"/>
      <c r="J12" s="36" t="n"/>
      <c r="K12" s="36" t="n"/>
      <c r="L12" s="36" t="n"/>
      <c r="M12" s="32" t="n"/>
      <c r="N12" s="32" t="n"/>
      <c r="O12" s="32" t="n"/>
      <c r="P12" s="32" t="n"/>
      <c r="Q12" s="54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11.74492348144998</v>
      </c>
      <c r="BA12" s="75" t="n">
        <v>11.74492348144998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0.7686485182352649</v>
      </c>
      <c r="BJ12" s="75" t="n">
        <v>1.548154532564267</v>
      </c>
      <c r="BK12" s="75" t="n">
        <v>0</v>
      </c>
      <c r="BL12" s="76" t="n">
        <v>33.18139235134051</v>
      </c>
      <c r="BM12" s="75" t="n">
        <v>0.7695459392214824</v>
      </c>
      <c r="BN12" s="76" t="n">
        <v>18.00241945828234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4</v>
      </c>
      <c r="E13" s="33" t="n">
        <v>5</v>
      </c>
      <c r="F13" s="34" t="n">
        <v>7</v>
      </c>
      <c r="G13" s="33">
        <f>SUM(E13,F13)</f>
        <v/>
      </c>
      <c r="H13" s="33" t="n"/>
      <c r="I13" s="36" t="n">
        <v>0.32</v>
      </c>
      <c r="J13" s="36" t="n">
        <v>43.84</v>
      </c>
      <c r="K13" s="36" t="n">
        <v>23.78</v>
      </c>
      <c r="L13" s="36" t="n">
        <v>32.06</v>
      </c>
      <c r="M13" s="32" t="n"/>
      <c r="N13" s="32" t="n"/>
      <c r="O13" s="32" t="n"/>
      <c r="P13" s="32" t="n"/>
      <c r="Q13" s="54" t="n"/>
      <c r="R13" s="36" t="n">
        <v>15.38</v>
      </c>
      <c r="S13" s="36" t="n"/>
      <c r="T13" s="36" t="n"/>
      <c r="U13" s="36" t="n"/>
      <c r="V13" s="36" t="n">
        <v>2.69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13.64506274732987</v>
      </c>
      <c r="BA13" s="75" t="n">
        <v>13.64506274732987</v>
      </c>
      <c r="BB13" s="75" t="n">
        <v>0</v>
      </c>
      <c r="BC13" s="75" t="n">
        <v>0</v>
      </c>
      <c r="BD13" s="75" t="n">
        <v>0.5741404011461319</v>
      </c>
      <c r="BE13" s="75" t="inlineStr">
        <is>
          <t>Clayey Soil</t>
        </is>
      </c>
      <c r="BF13" s="75" t="n">
        <v>6.5</v>
      </c>
      <c r="BG13" s="75" t="n">
        <v>1</v>
      </c>
      <c r="BH13" s="75" t="n">
        <v>1.011862464183381</v>
      </c>
      <c r="BI13" s="75" t="n">
        <v>0.8552111938092677</v>
      </c>
      <c r="BJ13" s="75" t="n">
        <v>1.714041933222271</v>
      </c>
      <c r="BK13" s="75" t="n">
        <v>0.1357926118668407</v>
      </c>
      <c r="BL13" s="76" t="n">
        <v>22.29112570461692</v>
      </c>
      <c r="BM13" s="75" t="n">
        <v>0.8468839715810541</v>
      </c>
      <c r="BN13" s="76" t="n">
        <v>6.362607040077592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0.88</v>
      </c>
      <c r="J14" s="36" t="n">
        <v>47.98</v>
      </c>
      <c r="K14" s="36" t="n">
        <v>21.51</v>
      </c>
      <c r="L14" s="36" t="n">
        <v>29.64</v>
      </c>
      <c r="M14" s="32" t="n">
        <v>32.48</v>
      </c>
      <c r="N14" s="32" t="n">
        <v>15.4</v>
      </c>
      <c r="O14" s="32">
        <f>M14-N14</f>
        <v/>
      </c>
      <c r="P14" s="32" t="n">
        <v>10.09</v>
      </c>
      <c r="Q14" s="54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14.29</v>
      </c>
      <c r="S14" s="36" t="n">
        <v>15.49</v>
      </c>
      <c r="T14" s="36" t="n">
        <v>1.76</v>
      </c>
      <c r="U14" s="36">
        <f>(T14/(1+(S14/100)))</f>
        <v/>
      </c>
      <c r="V14" s="36" t="n">
        <v>2.66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5</v>
      </c>
      <c r="E15" s="33" t="n">
        <v>6</v>
      </c>
      <c r="F15" s="34" t="n">
        <v>8</v>
      </c>
      <c r="G15" s="33">
        <f>SUM(E15,F15)</f>
        <v/>
      </c>
      <c r="H15" s="33" t="n"/>
      <c r="I15" s="36" t="n"/>
      <c r="J15" s="36" t="n"/>
      <c r="K15" s="36" t="n"/>
      <c r="L15" s="36" t="n"/>
      <c r="M15" s="32" t="n"/>
      <c r="N15" s="32" t="n"/>
      <c r="O15" s="32" t="n"/>
      <c r="P15" s="32" t="n"/>
      <c r="Q15" s="54" t="n"/>
      <c r="R15" s="36" t="n"/>
      <c r="S15" s="36" t="n"/>
      <c r="T15" s="41" t="n"/>
      <c r="U15" s="41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14.36161316911756</v>
      </c>
      <c r="BA15" s="75" t="n">
        <v>14.36161316911756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0.9100517621774645</v>
      </c>
      <c r="BJ15" s="75" t="n">
        <v>1.838419429388233</v>
      </c>
      <c r="BK15" s="75" t="n">
        <v>0</v>
      </c>
      <c r="BL15" s="76" t="n">
        <v>33.50370657468255</v>
      </c>
      <c r="BM15" s="75" t="n">
        <v>0.9171940775151329</v>
      </c>
      <c r="BN15" s="76" t="n">
        <v>17.12128957193077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6</v>
      </c>
      <c r="E16" s="33" t="n">
        <v>7</v>
      </c>
      <c r="F16" s="34" t="n">
        <v>9</v>
      </c>
      <c r="G16" s="33">
        <f>SUM(E16,F16)</f>
        <v/>
      </c>
      <c r="H16" s="52" t="n"/>
      <c r="I16" s="36" t="n">
        <v>6.08</v>
      </c>
      <c r="J16" s="36" t="n">
        <v>38.55</v>
      </c>
      <c r="K16" s="36" t="n">
        <v>24.36</v>
      </c>
      <c r="L16" s="36" t="n">
        <v>31.01</v>
      </c>
      <c r="M16" s="32" t="n">
        <v>34.7</v>
      </c>
      <c r="N16" s="32" t="n">
        <v>17.3</v>
      </c>
      <c r="O16" s="32">
        <f>M16-N16</f>
        <v/>
      </c>
      <c r="P16" s="32" t="n">
        <v>14.25</v>
      </c>
      <c r="Q16" s="54">
        <f>IF((K16+L16)&gt;=50,
    IF(M16&lt;35,
        IF(O16="NP","ML",IF(O16&gt;=0.73*(M16-20),"CL","ML")),
        IF(M16&lt;=50,
            IF(O16="NP","MI",IF(O16&gt;=0.73*(M16-20),"CI","MI")),
            IF(O16="NP","MH",IF(O16&gt;=0.73*(M16-20),"CH","MH"))
        )
    ),
    IF(I16&gt;J16,
        IF((K16+L16)&lt;=5,"GP",
            IF((K16+L16)&lt;12,
                IF(O16="NP","GP-GM",IF(O16&gt;=0.73*(M16-20),"GP-GC","GP-GM")),
                IF(O16="NP","GM",IF(O16&gt;=0.73*(M16-20),"GC","GM"))
            )
        ),
        IF((K16+L16)&lt;=5,"SP",
            IF((K16+L16)&lt;12,
                IF(O16="NP","SP-SM",IF(O16&gt;=0.73*(M16-20),"SP-SC","SP-SM")),
                IF(O16="NP","SM",IF(O16&gt;=0.73*(M16-20),"SC","SM"))
            )
        )
    )
)</f>
        <v/>
      </c>
      <c r="R16" s="36" t="n">
        <v>12.5</v>
      </c>
      <c r="S16" s="36" t="n"/>
      <c r="T16" s="36" t="n"/>
      <c r="U16" s="36" t="n"/>
      <c r="V16" s="36" t="n">
        <v>2.69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15.0798411022181</v>
      </c>
      <c r="BA16" s="75" t="n">
        <v>15.0798411022181</v>
      </c>
      <c r="BB16" s="75" t="n">
        <v>17.4</v>
      </c>
      <c r="BC16" s="75" t="n">
        <v>-0.9942528735632183</v>
      </c>
      <c r="BD16" s="75" t="n">
        <v>0.5600505689001264</v>
      </c>
      <c r="BE16" s="75" t="inlineStr">
        <is>
          <t>Clayey Soil</t>
        </is>
      </c>
      <c r="BF16" s="75" t="n">
        <v>6.02</v>
      </c>
      <c r="BG16" s="75" t="n">
        <v>1.248563218390805</v>
      </c>
      <c r="BH16" s="75" t="n">
        <v>1.00960809102402</v>
      </c>
      <c r="BI16" s="75" t="n">
        <v>1.099420103762129</v>
      </c>
      <c r="BJ16" s="75" t="n">
        <v>2.085959408969056</v>
      </c>
      <c r="BK16" s="75" t="n">
        <v>0.1512664642071508</v>
      </c>
      <c r="BL16" s="76" t="n">
        <v>21.47673796369754</v>
      </c>
      <c r="BM16" s="75" t="n">
        <v>1.093809439450025</v>
      </c>
      <c r="BN16" s="76" t="n">
        <v>8.886806984463743</v>
      </c>
    </row>
    <row r="17" ht="18" customHeight="1" s="57">
      <c r="A17" s="36" t="n">
        <v>7.5</v>
      </c>
      <c r="B17" s="34" t="inlineStr">
        <is>
          <t>SPT @ 7.5</t>
        </is>
      </c>
      <c r="C17" s="33" t="n"/>
      <c r="D17" s="33" t="n">
        <v>7</v>
      </c>
      <c r="E17" s="33" t="n">
        <v>8</v>
      </c>
      <c r="F17" s="34" t="n">
        <v>10</v>
      </c>
      <c r="G17" s="33">
        <f>SUM(E17,F17)</f>
        <v/>
      </c>
      <c r="H17" s="33" t="n"/>
      <c r="I17" s="36" t="n">
        <v>0</v>
      </c>
      <c r="J17" s="36" t="n">
        <v>40.21</v>
      </c>
      <c r="K17" s="36" t="n">
        <v>30.4</v>
      </c>
      <c r="L17" s="36" t="n">
        <v>29.39</v>
      </c>
      <c r="M17" s="32" t="n">
        <v>29.14</v>
      </c>
      <c r="N17" s="32" t="inlineStr">
        <is>
          <t>NP</t>
        </is>
      </c>
      <c r="O17" s="32" t="inlineStr">
        <is>
          <t>NP</t>
        </is>
      </c>
      <c r="P17" s="32" t="n"/>
      <c r="Q17" s="54">
        <f>IF((K17+L17)&gt;=50,
IF(M17&lt;35,
IF(O17="NP","ML",IF(O17&gt;=0.73*(M17-20),"CL","ML")),
IF(M17&lt;=50,
IF(O17="NP","MI",IF(O17&gt;=0.73*(M17-20),"CI","MI")),
IF(O17="NP","MH",IF(O17&gt;=0.73*(M17-20),"CH","MH"))
)
),
IF(I17&gt;J17,
IF((K17+L17)&lt;=5,"GP",
IF((K17+L17)&lt;12,
IF(O17="NP","GP-GM",IF(O17&gt;=0.73*(M17-20),"GP-GC","GP-GM")),
IF(O17="NP","GM",IF(O17&gt;=0.73*(M17-20),"GC","GM"))
)
),
IF((K17+L17)&lt;=5,"SP",
IF((K17+L17)&lt;12,
IF(O17="NP","SP-SM",IF(O17&gt;=0.73*(M17-20),"SP-SC","SP-SM")),
IF(O17="NP","SM",IF(O17&gt;=0.73*(M17-20),"SC","SM"))
)
)
)
)</f>
        <v/>
      </c>
      <c r="R17" s="36" t="n">
        <v>11.76</v>
      </c>
      <c r="S17" s="36" t="n"/>
      <c r="T17" s="36" t="n"/>
      <c r="U17" s="36" t="n"/>
      <c r="V17" s="36" t="n">
        <v>2.65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 t="n"/>
      <c r="AI17" s="40" t="n"/>
      <c r="AU17" s="75" t="n">
        <v>1.85</v>
      </c>
      <c r="AV17" s="75" t="n">
        <v>1.415099595</v>
      </c>
      <c r="AW17" s="75" t="n">
        <v>1.0332</v>
      </c>
      <c r="AX17" s="75" t="n">
        <v>0.8966090876007634</v>
      </c>
      <c r="AY17" s="75" t="n">
        <v>0.8966090876007634</v>
      </c>
      <c r="AZ17" s="75" t="n">
        <v>16.13896357681374</v>
      </c>
      <c r="BA17" s="75" t="n">
        <v>15.56948178840687</v>
      </c>
      <c r="BB17" s="75" t="n">
        <v>29.14</v>
      </c>
      <c r="BC17" s="75" t="n">
        <v>0</v>
      </c>
      <c r="BD17" s="75" t="n">
        <v>0.4915537715337013</v>
      </c>
      <c r="BE17" s="75" t="inlineStr">
        <is>
          <t>Silty Soil</t>
        </is>
      </c>
      <c r="BF17" s="75" t="n">
        <v>4.5516</v>
      </c>
      <c r="BG17" s="75" t="n">
        <v>1</v>
      </c>
      <c r="BH17" s="75" t="n">
        <v>0.9986486034453923</v>
      </c>
      <c r="BI17" s="75" t="n">
        <v>0.6549764953082063</v>
      </c>
      <c r="BJ17" s="75" t="n">
        <v>1.239489745826821</v>
      </c>
      <c r="BK17" s="75" t="n">
        <v>0.1006985024192381</v>
      </c>
      <c r="BL17" s="76" t="n">
        <v>26.45451969883514</v>
      </c>
      <c r="BM17" s="75" t="n">
        <v>0.6567826745244394</v>
      </c>
      <c r="BN17" s="76" t="n">
        <v>10.51947692209106</v>
      </c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8</v>
      </c>
      <c r="E18" s="33" t="n">
        <v>9</v>
      </c>
      <c r="F18" s="34" t="n">
        <v>12</v>
      </c>
      <c r="G18" s="33">
        <f>SUM(E18,F18)</f>
        <v/>
      </c>
      <c r="H18" s="33" t="n"/>
      <c r="I18" s="36" t="n"/>
      <c r="J18" s="36" t="n"/>
      <c r="K18" s="36" t="n"/>
      <c r="L18" s="36" t="n"/>
      <c r="M18" s="32" t="n"/>
      <c r="N18" s="32" t="n"/>
      <c r="O18" s="32" t="n"/>
      <c r="P18" s="32" t="n"/>
      <c r="Q18" s="54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18.39246781139998</v>
      </c>
      <c r="BA18" s="75" t="n">
        <v>18.39246781139998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1.192974565711798</v>
      </c>
      <c r="BJ18" s="75" t="n">
        <v>2.277934032394735</v>
      </c>
      <c r="BK18" s="75" t="n">
        <v>0</v>
      </c>
      <c r="BL18" s="76" t="n">
        <v>33.67318307768662</v>
      </c>
      <c r="BM18" s="75" t="n">
        <v>1.199461451337115</v>
      </c>
      <c r="BN18" s="76" t="n">
        <v>19.54154640877554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10</v>
      </c>
      <c r="E19" s="33" t="n">
        <v>12</v>
      </c>
      <c r="F19" s="34" t="n">
        <v>13</v>
      </c>
      <c r="G19" s="33">
        <f>SUM(E19,F19)</f>
        <v/>
      </c>
      <c r="H19" s="52" t="n"/>
      <c r="I19" s="36" t="n"/>
      <c r="J19" s="36" t="n"/>
      <c r="K19" s="36" t="n"/>
      <c r="L19" s="36" t="n"/>
      <c r="M19" s="32" t="n"/>
      <c r="N19" s="32" t="n"/>
      <c r="O19" s="32" t="n"/>
      <c r="P19" s="32" t="n"/>
      <c r="Q19" s="54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20.5069463347303</v>
      </c>
      <c r="BA19" s="75" t="n">
        <v>20.5069463347303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1.385186799598873</v>
      </c>
      <c r="BJ19" s="75" t="n">
        <v>2.755995604797257</v>
      </c>
      <c r="BK19" s="75" t="n">
        <v>0</v>
      </c>
      <c r="BL19" s="76" t="n">
        <v>33.71998230908356</v>
      </c>
      <c r="BM19" s="75" t="n">
        <v>1.371545261448312</v>
      </c>
      <c r="BN19" s="76" t="n">
        <v>18.83897470953981</v>
      </c>
    </row>
    <row r="20" ht="18" customHeight="1" s="57">
      <c r="A20" s="36" t="n">
        <v>10</v>
      </c>
      <c r="B20" s="34" t="inlineStr">
        <is>
          <t>SPT @ 10.0</t>
        </is>
      </c>
      <c r="C20" s="33" t="n"/>
      <c r="D20" s="33" t="n">
        <v>12</v>
      </c>
      <c r="E20" s="33" t="n">
        <v>13</v>
      </c>
      <c r="F20" s="34" t="n">
        <v>15</v>
      </c>
      <c r="G20" s="33">
        <f>SUM(E20,F20)</f>
        <v/>
      </c>
      <c r="H20" s="33" t="n"/>
      <c r="I20" s="36" t="n">
        <v>0</v>
      </c>
      <c r="J20" s="36" t="n">
        <v>43.02</v>
      </c>
      <c r="K20" s="36" t="n">
        <v>29.18</v>
      </c>
      <c r="L20" s="36" t="n">
        <v>27.8</v>
      </c>
      <c r="M20" s="32" t="n">
        <v>28.35</v>
      </c>
      <c r="N20" s="32" t="inlineStr">
        <is>
          <t>NP</t>
        </is>
      </c>
      <c r="O20" s="32" t="inlineStr">
        <is>
          <t>NP</t>
        </is>
      </c>
      <c r="P20" s="32" t="n"/>
      <c r="Q20" s="54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12.5</v>
      </c>
      <c r="S20" s="36" t="n"/>
      <c r="T20" s="36" t="n"/>
      <c r="U20" s="36" t="n"/>
      <c r="V20" s="36" t="n">
        <v>2.68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1.85</v>
      </c>
      <c r="AV20" s="75" t="n">
        <v>1.87307015</v>
      </c>
      <c r="AW20" s="75" t="n">
        <v>1.0332</v>
      </c>
      <c r="AX20" s="75" t="n">
        <v>0.8028484697620035</v>
      </c>
      <c r="AY20" s="75" t="n">
        <v>0.8028484697620035</v>
      </c>
      <c r="AZ20" s="75" t="n">
        <v>22.4797571533361</v>
      </c>
      <c r="BA20" s="75" t="n">
        <v>18.73987857666805</v>
      </c>
      <c r="BB20" s="75" t="n">
        <v>28.35</v>
      </c>
      <c r="BC20" s="75" t="n">
        <v>0</v>
      </c>
      <c r="BD20" s="75" t="n">
        <v>0.4878904878904879</v>
      </c>
      <c r="BE20" s="75" t="inlineStr">
        <is>
          <t>Silty Soil</t>
        </is>
      </c>
      <c r="BF20" s="75" t="n">
        <v>4.599</v>
      </c>
      <c r="BG20" s="75" t="n">
        <v>1</v>
      </c>
      <c r="BH20" s="75" t="n">
        <v>0.9980624780624781</v>
      </c>
      <c r="BI20" s="75" t="n">
        <v>0.8425081232594881</v>
      </c>
      <c r="BJ20" s="75" t="n">
        <v>1.709831156336753</v>
      </c>
      <c r="BK20" s="75" t="n">
        <v>0.09700443738551166</v>
      </c>
      <c r="BL20" s="76" t="n">
        <v>26.40236020148647</v>
      </c>
      <c r="BM20" s="75" t="n">
        <v>0.8452893697433941</v>
      </c>
      <c r="BN20" s="76" t="n">
        <v>11.4271795529164</v>
      </c>
    </row>
    <row r="21" ht="13.5" customHeight="1" s="57">
      <c r="A21" s="77" t="inlineStr">
        <is>
          <t>Notations: UDS = Undisturbed Sample, DS = Disturbed Sample, RC = Rock Core, F = Fast, S = Slow, UU = Unconsolidated Undrained Tri-axial compression Test, NP = Non Plastic.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2" t="n"/>
      <c r="AG21" s="4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3.5" customHeight="1" s="57">
      <c r="A22" s="67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8" t="n"/>
      <c r="AG22" s="4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21.75" customHeight="1" s="57">
      <c r="A23" s="78" t="inlineStr">
        <is>
          <t>Note: Where only % Silt is reported, it shall be treated as % Fines (% passing 75 µm sieve), as the hydrometer test was not performed or is pending.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60" t="n"/>
      <c r="AG23" s="47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5.75" customHeight="1" s="57">
      <c r="A24" s="47" t="n"/>
      <c r="B24" s="47" t="n"/>
      <c r="C24" s="45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5.75" customHeight="1" s="57">
      <c r="A25" s="48" t="n"/>
      <c r="C25" s="49" t="n"/>
      <c r="D25" s="20" t="n"/>
      <c r="E25" s="20" t="n"/>
      <c r="F25" s="20" t="n"/>
      <c r="G25" s="2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5.75" customHeight="1" s="57">
      <c r="A26" s="48" t="n"/>
      <c r="C26" s="49" t="n"/>
      <c r="D26" s="20" t="n"/>
      <c r="E26" s="20" t="n"/>
      <c r="F26" s="20" t="n"/>
      <c r="G26" s="20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5.75" customHeight="1" s="57">
      <c r="A27" s="48" t="n"/>
      <c r="C27" s="49" t="n"/>
      <c r="D27" s="20" t="n"/>
      <c r="E27" s="20" t="n"/>
      <c r="F27" s="20" t="n"/>
      <c r="G27" s="20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15.75" customHeight="1" s="57">
      <c r="A28" s="48" t="n"/>
      <c r="C28" s="49" t="n"/>
      <c r="D28" s="20" t="n"/>
      <c r="E28" s="20" t="n"/>
      <c r="F28" s="20" t="n"/>
      <c r="G28" s="20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8" t="n"/>
      <c r="C29" s="49" t="n"/>
      <c r="D29" s="20" t="n"/>
      <c r="E29" s="20" t="n"/>
      <c r="F29" s="20" t="n"/>
      <c r="G29" s="20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L4:N4"/>
    <mergeCell ref="A1:K1"/>
    <mergeCell ref="A6:B6"/>
    <mergeCell ref="V6:X6"/>
    <mergeCell ref="A21:AF22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A23:AF23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SBH-10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297.219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10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46223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46224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772694.52 N 2638095.70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2</v>
      </c>
      <c r="F10" s="34" t="n">
        <v>3</v>
      </c>
      <c r="G10" s="33">
        <f>SUM(E10,F10)</f>
        <v/>
      </c>
      <c r="H10" s="34" t="n"/>
      <c r="I10" s="32" t="n">
        <v>0</v>
      </c>
      <c r="J10" s="32" t="n">
        <v>20.99</v>
      </c>
      <c r="K10" s="36" t="n">
        <v>35.92</v>
      </c>
      <c r="L10" s="36" t="n">
        <v>43.09</v>
      </c>
      <c r="M10" s="32" t="n"/>
      <c r="N10" s="32" t="n"/>
      <c r="O10" s="32" t="n"/>
      <c r="P10" s="36" t="n"/>
      <c r="Q10" s="35" t="n"/>
      <c r="R10" s="36" t="n">
        <v>20</v>
      </c>
      <c r="S10" s="36" t="n"/>
      <c r="T10" s="32" t="n"/>
      <c r="U10" s="32" t="n"/>
      <c r="V10" s="36" t="n">
        <v>2.66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8.290713208443183</v>
      </c>
      <c r="BA10" s="75" t="n">
        <v>8.290713208443183</v>
      </c>
      <c r="BB10" s="75" t="n">
        <v>0</v>
      </c>
      <c r="BC10" s="75" t="n">
        <v>0</v>
      </c>
      <c r="BD10" s="75" t="n">
        <v>0.5453740032907227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1.007259840526516</v>
      </c>
      <c r="BI10" s="75" t="n">
        <v>0.4921236692970082</v>
      </c>
      <c r="BJ10" s="75" t="n">
        <v>1.010085171252745</v>
      </c>
      <c r="BK10" s="75" t="n">
        <v>0.1435967892481376</v>
      </c>
      <c r="BL10" s="76" t="n">
        <v>21.45131438292312</v>
      </c>
      <c r="BM10" s="75" t="n">
        <v>0.4907191412600186</v>
      </c>
      <c r="BN10" s="76" t="n">
        <v>5.225895793251127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4.14</v>
      </c>
      <c r="J11" s="36" t="n">
        <v>26.32</v>
      </c>
      <c r="K11" s="36" t="n">
        <v>30.46</v>
      </c>
      <c r="L11" s="36" t="n">
        <v>39.08</v>
      </c>
      <c r="M11" s="32" t="n">
        <v>34.76</v>
      </c>
      <c r="N11" s="32" t="n">
        <v>16.13</v>
      </c>
      <c r="O11" s="32">
        <f>M11-N11</f>
        <v/>
      </c>
      <c r="P11" s="32" t="n">
        <v>10.88</v>
      </c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11.76</v>
      </c>
      <c r="S11" s="36" t="n">
        <v>6.21</v>
      </c>
      <c r="T11" s="36" t="n">
        <v>1.71</v>
      </c>
      <c r="U11" s="36">
        <f>(T11/(1+(S11/100)))</f>
        <v/>
      </c>
      <c r="V11" s="36" t="n">
        <v>2.69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2</v>
      </c>
      <c r="E12" s="33" t="n">
        <v>3</v>
      </c>
      <c r="F12" s="34" t="n">
        <v>6</v>
      </c>
      <c r="G12" s="33">
        <f>SUM(E12,F12)</f>
        <v/>
      </c>
      <c r="H12" s="52" t="n"/>
      <c r="I12" s="36" t="n"/>
      <c r="J12" s="36" t="n"/>
      <c r="K12" s="36" t="n"/>
      <c r="L12" s="36" t="n"/>
      <c r="M12" s="32" t="n"/>
      <c r="N12" s="32" t="n"/>
      <c r="O12" s="32" t="n"/>
      <c r="P12" s="32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11.74492348144998</v>
      </c>
      <c r="BA12" s="75" t="n">
        <v>11.74492348144998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0.7640134220104722</v>
      </c>
      <c r="BJ12" s="75" t="n">
        <v>1.489824832102793</v>
      </c>
      <c r="BK12" s="75" t="n">
        <v>0</v>
      </c>
      <c r="BL12" s="76" t="n">
        <v>31.7504403677021</v>
      </c>
      <c r="BM12" s="75" t="n">
        <v>0.7718544668360745</v>
      </c>
      <c r="BN12" s="76" t="n">
        <v>17.0924221436512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3</v>
      </c>
      <c r="E13" s="33" t="n">
        <v>4</v>
      </c>
      <c r="F13" s="34" t="n">
        <v>7</v>
      </c>
      <c r="G13" s="33">
        <f>SUM(E13,F13)</f>
        <v/>
      </c>
      <c r="H13" s="33" t="n"/>
      <c r="I13" s="36" t="n">
        <v>0.16</v>
      </c>
      <c r="J13" s="36" t="n">
        <v>24.64</v>
      </c>
      <c r="K13" s="36" t="n">
        <v>31.45</v>
      </c>
      <c r="L13" s="36" t="n">
        <v>43.75</v>
      </c>
      <c r="M13" s="32" t="n"/>
      <c r="N13" s="32" t="n"/>
      <c r="O13" s="32" t="n"/>
      <c r="P13" s="32" t="n"/>
      <c r="Q13" s="35" t="n"/>
      <c r="R13" s="36" t="n">
        <v>18.18</v>
      </c>
      <c r="S13" s="36" t="n"/>
      <c r="T13" s="36" t="n"/>
      <c r="U13" s="36" t="n"/>
      <c r="V13" s="36" t="n">
        <v>2.67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12.50797418505238</v>
      </c>
      <c r="BA13" s="75" t="n">
        <v>12.50797418505238</v>
      </c>
      <c r="BB13" s="75" t="n">
        <v>0</v>
      </c>
      <c r="BC13" s="75" t="n">
        <v>0</v>
      </c>
      <c r="BD13" s="75" t="n">
        <v>0.581781914893617</v>
      </c>
      <c r="BE13" s="75" t="inlineStr">
        <is>
          <t>Clayey Soil</t>
        </is>
      </c>
      <c r="BF13" s="75" t="n">
        <v>6.5</v>
      </c>
      <c r="BG13" s="75" t="n">
        <v>1</v>
      </c>
      <c r="BH13" s="75" t="n">
        <v>1.013085106382979</v>
      </c>
      <c r="BI13" s="75" t="n">
        <v>0.7369904869183784</v>
      </c>
      <c r="BJ13" s="75" t="n">
        <v>1.348421421013424</v>
      </c>
      <c r="BK13" s="75" t="n">
        <v>0.1431886588869526</v>
      </c>
      <c r="BL13" s="76" t="n">
        <v>21.93420451899212</v>
      </c>
      <c r="BM13" s="75" t="n">
        <v>0.7404579748222402</v>
      </c>
      <c r="BN13" s="76" t="n">
        <v>2.289217350733185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0</v>
      </c>
      <c r="J14" s="36" t="n">
        <v>33.29</v>
      </c>
      <c r="K14" s="36" t="n">
        <v>30.25</v>
      </c>
      <c r="L14" s="36" t="n">
        <v>36.47</v>
      </c>
      <c r="M14" s="32" t="n">
        <v>33.5</v>
      </c>
      <c r="N14" s="32" t="n">
        <v>15.8</v>
      </c>
      <c r="O14" s="32">
        <f>M14-N14</f>
        <v/>
      </c>
      <c r="P14" s="32" t="n">
        <v>10.51</v>
      </c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20</v>
      </c>
      <c r="S14" s="36" t="n">
        <v>15.71</v>
      </c>
      <c r="T14" s="36" t="n">
        <v>1.75</v>
      </c>
      <c r="U14" s="36">
        <f>(T14/(1+(S14/100)))</f>
        <v/>
      </c>
      <c r="V14" s="36" t="n">
        <v>2.64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4</v>
      </c>
      <c r="E15" s="33" t="n">
        <v>6</v>
      </c>
      <c r="F15" s="34" t="n">
        <v>8</v>
      </c>
      <c r="G15" s="33">
        <f>SUM(E15,F15)</f>
        <v/>
      </c>
      <c r="H15" s="33" t="n"/>
      <c r="I15" s="36" t="n"/>
      <c r="J15" s="36" t="n"/>
      <c r="K15" s="36" t="n"/>
      <c r="L15" s="36" t="n"/>
      <c r="M15" s="32" t="n"/>
      <c r="N15" s="32" t="n"/>
      <c r="O15" s="32" t="n"/>
      <c r="P15" s="32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14.36161316911756</v>
      </c>
      <c r="BA15" s="75" t="n">
        <v>14.36161316911756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0.9453675167874789</v>
      </c>
      <c r="BJ15" s="75" t="n">
        <v>1.909613509141627</v>
      </c>
      <c r="BK15" s="75" t="n">
        <v>0</v>
      </c>
      <c r="BL15" s="76" t="n">
        <v>33.2504200955711</v>
      </c>
      <c r="BM15" s="75" t="n">
        <v>0.9495777875542825</v>
      </c>
      <c r="BN15" s="76" t="n">
        <v>19.54642022316912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5</v>
      </c>
      <c r="E16" s="33" t="n">
        <v>7</v>
      </c>
      <c r="F16" s="34" t="n">
        <v>10</v>
      </c>
      <c r="G16" s="33">
        <f>SUM(E16,F16)</f>
        <v/>
      </c>
      <c r="H16" s="52" t="n"/>
      <c r="I16" s="36" t="n">
        <v>0.15</v>
      </c>
      <c r="J16" s="36" t="n">
        <v>24.87</v>
      </c>
      <c r="K16" s="36" t="n">
        <v>32.25</v>
      </c>
      <c r="L16" s="36" t="n">
        <v>42.73</v>
      </c>
      <c r="M16" s="32" t="n"/>
      <c r="N16" s="32" t="n"/>
      <c r="O16" s="32" t="n"/>
      <c r="P16" s="32" t="n"/>
      <c r="Q16" s="35" t="n"/>
      <c r="R16" s="36" t="n">
        <v>11.11</v>
      </c>
      <c r="S16" s="36" t="n"/>
      <c r="T16" s="36" t="n"/>
      <c r="U16" s="36" t="n"/>
      <c r="V16" s="36" t="n">
        <v>2.66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16.02233117110673</v>
      </c>
      <c r="BA16" s="75" t="n">
        <v>16.02233117110673</v>
      </c>
      <c r="BB16" s="75" t="n">
        <v>0</v>
      </c>
      <c r="BC16" s="75" t="n">
        <v>0</v>
      </c>
      <c r="BD16" s="75" t="n">
        <v>0.5698853027473993</v>
      </c>
      <c r="BE16" s="75" t="inlineStr">
        <is>
          <t>Clayey Soil</t>
        </is>
      </c>
      <c r="BF16" s="75" t="n">
        <v>6.5</v>
      </c>
      <c r="BG16" s="75" t="n">
        <v>1</v>
      </c>
      <c r="BH16" s="75" t="n">
        <v>1.011181648439584</v>
      </c>
      <c r="BI16" s="75" t="n">
        <v>1.013822171502302</v>
      </c>
      <c r="BJ16" s="75" t="n">
        <v>1.939017041032985</v>
      </c>
      <c r="BK16" s="75" t="n">
        <v>0.1443199709830518</v>
      </c>
      <c r="BL16" s="76" t="n">
        <v>21.69847057854428</v>
      </c>
      <c r="BM16" s="75" t="n">
        <v>1.023246131489848</v>
      </c>
      <c r="BN16" s="76" t="n">
        <v>5.876028540224748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6" t="n">
        <v>0.08</v>
      </c>
      <c r="J17" s="36" t="n">
        <v>31.4</v>
      </c>
      <c r="K17" s="36" t="n">
        <v>31.17</v>
      </c>
      <c r="L17" s="36" t="n">
        <v>37.35</v>
      </c>
      <c r="M17" s="32" t="n">
        <v>34.1</v>
      </c>
      <c r="N17" s="32" t="n">
        <v>15.9</v>
      </c>
      <c r="O17" s="32">
        <f>M17-N17</f>
        <v/>
      </c>
      <c r="P17" s="32" t="n">
        <v>13.6</v>
      </c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12.5</v>
      </c>
      <c r="S17" s="36" t="n">
        <v>22.44</v>
      </c>
      <c r="T17" s="36" t="n">
        <v>1.81</v>
      </c>
      <c r="U17" s="36">
        <f>(T17/(1+(S17/100)))</f>
        <v/>
      </c>
      <c r="V17" s="36" t="n">
        <v>2.69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42">
        <f>T17/(1+(S17/100))</f>
        <v/>
      </c>
      <c r="AI17" s="42">
        <f>(((V17*1)/AH17)-1)</f>
        <v/>
      </c>
      <c r="AJ17" s="42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7</v>
      </c>
      <c r="E18" s="33" t="n">
        <v>9</v>
      </c>
      <c r="F18" s="34" t="n">
        <v>12</v>
      </c>
      <c r="G18" s="33">
        <f>SUM(E18,F18)</f>
        <v/>
      </c>
      <c r="H18" s="33" t="n"/>
      <c r="I18" s="36" t="n"/>
      <c r="J18" s="36" t="n"/>
      <c r="K18" s="36" t="n"/>
      <c r="L18" s="36" t="n"/>
      <c r="M18" s="32" t="n"/>
      <c r="N18" s="32" t="n"/>
      <c r="O18" s="32" t="n"/>
      <c r="P18" s="3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18.39246781139998</v>
      </c>
      <c r="BA18" s="75" t="n">
        <v>18.39246781139998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1.248536900191914</v>
      </c>
      <c r="BJ18" s="75" t="n">
        <v>2.547984235806962</v>
      </c>
      <c r="BK18" s="75" t="n">
        <v>0</v>
      </c>
      <c r="BL18" s="76" t="n">
        <v>34.00677786056546</v>
      </c>
      <c r="BM18" s="75" t="n">
        <v>1.250953462126909</v>
      </c>
      <c r="BN18" s="76" t="n">
        <v>19.28320901593125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10</v>
      </c>
      <c r="E19" s="33" t="n">
        <v>13</v>
      </c>
      <c r="F19" s="34" t="n">
        <v>15</v>
      </c>
      <c r="G19" s="33">
        <f>SUM(E19,F19)</f>
        <v/>
      </c>
      <c r="H19" s="52" t="n"/>
      <c r="I19" s="36" t="n"/>
      <c r="J19" s="36" t="n"/>
      <c r="K19" s="36" t="n"/>
      <c r="L19" s="36" t="n"/>
      <c r="M19" s="32" t="n"/>
      <c r="N19" s="32" t="n"/>
      <c r="O19" s="32" t="n"/>
      <c r="P19" s="32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22.96777989489794</v>
      </c>
      <c r="BA19" s="75" t="n">
        <v>22.96777989489794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1.542469455926987</v>
      </c>
      <c r="BJ19" s="75" t="n">
        <v>2.962959930238255</v>
      </c>
      <c r="BK19" s="75" t="n">
        <v>0</v>
      </c>
      <c r="BL19" s="76" t="n">
        <v>34.07099404829806</v>
      </c>
      <c r="BM19" s="75" t="n">
        <v>1.549932788771913</v>
      </c>
      <c r="BN19" s="76" t="n">
        <v>18.22875703354235</v>
      </c>
    </row>
    <row r="20" ht="18" customHeight="1" s="57">
      <c r="A20" s="36" t="n">
        <v>10.5</v>
      </c>
      <c r="B20" s="34" t="inlineStr">
        <is>
          <t>SPT @ 10.0</t>
        </is>
      </c>
      <c r="C20" s="33" t="n"/>
      <c r="D20" s="33" t="n">
        <v>12</v>
      </c>
      <c r="E20" s="33" t="n">
        <v>14</v>
      </c>
      <c r="F20" s="34" t="n">
        <v>16</v>
      </c>
      <c r="G20" s="33">
        <f>SUM(E20,F20)</f>
        <v/>
      </c>
      <c r="H20" s="33" t="n"/>
      <c r="I20" s="36" t="n">
        <v>0</v>
      </c>
      <c r="J20" s="36" t="n">
        <v>22.69</v>
      </c>
      <c r="K20" s="36" t="n">
        <v>35.92</v>
      </c>
      <c r="L20" s="36" t="n">
        <v>41.39</v>
      </c>
      <c r="M20" s="32" t="n">
        <v>35.4</v>
      </c>
      <c r="N20" s="32" t="n">
        <v>16.8</v>
      </c>
      <c r="O20" s="32">
        <f>M20-N20</f>
        <v/>
      </c>
      <c r="P20" s="32" t="n">
        <v>12.41</v>
      </c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25</v>
      </c>
      <c r="S20" s="36" t="n"/>
      <c r="T20" s="36" t="n"/>
      <c r="U20" s="36" t="n"/>
      <c r="V20" s="36" t="n">
        <v>2.67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2</v>
      </c>
      <c r="AV20" s="75" t="n">
        <v>1.97113665</v>
      </c>
      <c r="AW20" s="75" t="n">
        <v>1.0332</v>
      </c>
      <c r="AX20" s="75" t="n">
        <v>0.7857831983289774</v>
      </c>
      <c r="AY20" s="75" t="n">
        <v>0.7857831983289774</v>
      </c>
      <c r="AZ20" s="75" t="n">
        <v>23.57349594986932</v>
      </c>
      <c r="BA20" s="75" t="n">
        <v>23.57349594986932</v>
      </c>
      <c r="BB20" s="75" t="n">
        <v>18.6</v>
      </c>
      <c r="BC20" s="75" t="n">
        <v>-0.9032258064516131</v>
      </c>
      <c r="BD20" s="75" t="n">
        <v>0.5353770534212909</v>
      </c>
      <c r="BE20" s="75" t="inlineStr">
        <is>
          <t>Clayey Soil</t>
        </is>
      </c>
      <c r="BF20" s="75" t="n">
        <v>5.78</v>
      </c>
      <c r="BG20" s="75" t="n">
        <v>1.225806451612903</v>
      </c>
      <c r="BH20" s="75" t="n">
        <v>1.005660328547407</v>
      </c>
      <c r="BI20" s="75" t="n">
        <v>1.438485727921856</v>
      </c>
      <c r="BJ20" s="75" t="n">
        <v>2.860495528358787</v>
      </c>
      <c r="BK20" s="75" t="n">
        <v>0.1498998880146366</v>
      </c>
      <c r="BL20" s="76" t="n">
        <v>21.5757159534181</v>
      </c>
      <c r="BM20" s="75" t="n">
        <v>1.445490132680771</v>
      </c>
      <c r="BN20" s="76" t="n">
        <v>6.22651023837497</v>
      </c>
    </row>
    <row r="21" ht="13.5" customHeight="1" s="57">
      <c r="A21" s="77" t="inlineStr">
        <is>
          <t>Notations: UDS = Undisturbed Sample, DS = Disturbed Sample, RC = Rock Core, F = Fast, S = Slow, UU = Unconsolidated Undrained Tri-axial compression Test, NP = Non Plastic.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2" t="n"/>
      <c r="AG21" s="4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3.5" customHeight="1" s="57">
      <c r="A22" s="67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8" t="n"/>
      <c r="AG22" s="4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21.75" customHeight="1" s="57">
      <c r="A23" s="78" t="inlineStr">
        <is>
          <t>Note: Where only % Silt is reported, it shall be treated as % Fines (% passing 75 µm sieve), as the hydrometer test was not performed or is pending.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60" t="n"/>
      <c r="AG23" s="47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5.75" customHeight="1" s="57">
      <c r="A24" s="47" t="n"/>
      <c r="B24" s="47" t="n"/>
      <c r="C24" s="45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5.75" customHeight="1" s="57">
      <c r="A25" s="48" t="n"/>
      <c r="C25" s="49" t="n"/>
      <c r="D25" s="20" t="n"/>
      <c r="E25" s="20" t="n"/>
      <c r="F25" s="20" t="n"/>
      <c r="G25" s="2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5.75" customHeight="1" s="57">
      <c r="A26" s="48" t="n"/>
      <c r="C26" s="49" t="n"/>
      <c r="D26" s="20" t="n"/>
      <c r="E26" s="20" t="n"/>
      <c r="F26" s="20" t="n"/>
      <c r="G26" s="20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5.75" customHeight="1" s="57">
      <c r="A27" s="48" t="n"/>
      <c r="C27" s="49" t="n"/>
      <c r="D27" s="20" t="n"/>
      <c r="E27" s="20" t="n"/>
      <c r="F27" s="20" t="n"/>
      <c r="G27" s="20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15.75" customHeight="1" s="57">
      <c r="A28" s="48" t="n"/>
      <c r="C28" s="49" t="n"/>
      <c r="D28" s="20" t="n"/>
      <c r="E28" s="20" t="n"/>
      <c r="F28" s="20" t="n"/>
      <c r="G28" s="20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8" t="n"/>
      <c r="C29" s="49" t="n"/>
      <c r="D29" s="20" t="n"/>
      <c r="E29" s="20" t="n"/>
      <c r="F29" s="20" t="n"/>
      <c r="G29" s="20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L4:N4"/>
    <mergeCell ref="A1:K1"/>
    <mergeCell ref="A6:B6"/>
    <mergeCell ref="V6:X6"/>
    <mergeCell ref="A21:AF22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A23:AF23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SBH-11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300.14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10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46224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46225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775359.570 N 2639248.078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2</v>
      </c>
      <c r="F10" s="34" t="n">
        <v>3</v>
      </c>
      <c r="G10" s="33">
        <f>SUM(E10,F10)</f>
        <v/>
      </c>
      <c r="H10" s="34" t="n"/>
      <c r="I10" s="32" t="n">
        <v>1.24</v>
      </c>
      <c r="J10" s="32" t="n">
        <v>43.62</v>
      </c>
      <c r="K10" s="36" t="n">
        <v>23.78</v>
      </c>
      <c r="L10" s="36" t="n">
        <v>31.36</v>
      </c>
      <c r="M10" s="32" t="n"/>
      <c r="N10" s="32" t="n"/>
      <c r="O10" s="32" t="n"/>
      <c r="P10" s="36" t="n"/>
      <c r="Q10" s="35" t="n"/>
      <c r="R10" s="36" t="n">
        <v>36.36</v>
      </c>
      <c r="S10" s="36" t="n"/>
      <c r="T10" s="32" t="n"/>
      <c r="U10" s="32" t="n"/>
      <c r="V10" s="36" t="n">
        <v>2.67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8.290713208443183</v>
      </c>
      <c r="BA10" s="75" t="n">
        <v>8.290713208443183</v>
      </c>
      <c r="BB10" s="75" t="n">
        <v>0</v>
      </c>
      <c r="BC10" s="75" t="n">
        <v>0</v>
      </c>
      <c r="BD10" s="75" t="n">
        <v>0.56873413130214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1.010997461008343</v>
      </c>
      <c r="BI10" s="75" t="n">
        <v>0.5115892660875441</v>
      </c>
      <c r="BJ10" s="75" t="n">
        <v>1.001543295570334</v>
      </c>
      <c r="BK10" s="75" t="n">
        <v>0.132197117097543</v>
      </c>
      <c r="BL10" s="76" t="n">
        <v>21.79683775212139</v>
      </c>
      <c r="BM10" s="75" t="n">
        <v>0.5099948908705962</v>
      </c>
      <c r="BN10" s="76" t="n">
        <v>2.819198135394177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1.42</v>
      </c>
      <c r="J11" s="36" t="n">
        <v>33.75</v>
      </c>
      <c r="K11" s="36" t="n">
        <v>29.19</v>
      </c>
      <c r="L11" s="36" t="n">
        <v>35.64</v>
      </c>
      <c r="M11" s="32" t="n">
        <v>35.7</v>
      </c>
      <c r="N11" s="32" t="n">
        <v>14.6</v>
      </c>
      <c r="O11" s="32">
        <f>M11-N11</f>
        <v/>
      </c>
      <c r="P11" s="36" t="n"/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31.58</v>
      </c>
      <c r="S11" s="36" t="n">
        <v>12.97</v>
      </c>
      <c r="T11" s="36" t="n">
        <v>1.71</v>
      </c>
      <c r="U11" s="36">
        <f>(T11/(1+(S11/100)))</f>
        <v/>
      </c>
      <c r="V11" s="36" t="n">
        <v>2.69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4</v>
      </c>
      <c r="F12" s="34" t="n">
        <v>5</v>
      </c>
      <c r="G12" s="33">
        <f>SUM(E12,F12)</f>
        <v/>
      </c>
      <c r="H12" s="52" t="n"/>
      <c r="I12" s="36" t="n"/>
      <c r="J12" s="36" t="n"/>
      <c r="K12" s="36" t="n"/>
      <c r="L12" s="36" t="n"/>
      <c r="M12" s="32" t="n"/>
      <c r="N12" s="32" t="n"/>
      <c r="O12" s="32" t="n"/>
      <c r="P12" s="36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11.74492348144998</v>
      </c>
      <c r="BA12" s="75" t="n">
        <v>11.74492348144998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0.7648853147836316</v>
      </c>
      <c r="BJ12" s="75" t="n">
        <v>1.468983019971809</v>
      </c>
      <c r="BK12" s="75" t="n">
        <v>0</v>
      </c>
      <c r="BL12" s="76" t="n">
        <v>33.24379699793855</v>
      </c>
      <c r="BM12" s="75" t="n">
        <v>0.7663124813929981</v>
      </c>
      <c r="BN12" s="76" t="n">
        <v>16.73214559656199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4</v>
      </c>
      <c r="E13" s="33" t="n">
        <v>5</v>
      </c>
      <c r="F13" s="34" t="n">
        <v>6</v>
      </c>
      <c r="G13" s="33">
        <f>SUM(E13,F13)</f>
        <v/>
      </c>
      <c r="H13" s="33" t="n"/>
      <c r="I13" s="36" t="n">
        <v>1.6</v>
      </c>
      <c r="J13" s="36" t="n">
        <v>42.54</v>
      </c>
      <c r="K13" s="36" t="n">
        <v>23.77</v>
      </c>
      <c r="L13" s="36" t="n">
        <v>32.09</v>
      </c>
      <c r="M13" s="32" t="n"/>
      <c r="N13" s="32" t="n"/>
      <c r="O13" s="32" t="n"/>
      <c r="P13" s="41" t="n"/>
      <c r="Q13" s="35" t="n"/>
      <c r="R13" s="36" t="n">
        <v>16.67</v>
      </c>
      <c r="S13" s="36" t="n"/>
      <c r="T13" s="36" t="n"/>
      <c r="U13" s="36" t="n"/>
      <c r="V13" s="36" t="n">
        <v>2.65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12.50797418505238</v>
      </c>
      <c r="BA13" s="75" t="n">
        <v>12.50797418505238</v>
      </c>
      <c r="BB13" s="75" t="n">
        <v>0</v>
      </c>
      <c r="BC13" s="75" t="n">
        <v>0</v>
      </c>
      <c r="BD13" s="75" t="n">
        <v>0.5744718940207663</v>
      </c>
      <c r="BE13" s="75" t="inlineStr">
        <is>
          <t>Clayey Soil</t>
        </is>
      </c>
      <c r="BF13" s="75" t="n">
        <v>6.5</v>
      </c>
      <c r="BG13" s="75" t="n">
        <v>1</v>
      </c>
      <c r="BH13" s="75" t="n">
        <v>1.011915503043323</v>
      </c>
      <c r="BI13" s="75" t="n">
        <v>0.7681539601460504</v>
      </c>
      <c r="BJ13" s="75" t="n">
        <v>1.577552936305627</v>
      </c>
      <c r="BK13" s="75" t="n">
        <v>0.1360371482221715</v>
      </c>
      <c r="BL13" s="76" t="n">
        <v>21.04087175987497</v>
      </c>
      <c r="BM13" s="75" t="n">
        <v>0.7677084647974144</v>
      </c>
      <c r="BN13" s="76" t="n">
        <v>7.065861361280867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0.42</v>
      </c>
      <c r="J14" s="36" t="n">
        <v>44.49</v>
      </c>
      <c r="K14" s="36" t="n">
        <v>25.69</v>
      </c>
      <c r="L14" s="36" t="n">
        <v>29.4</v>
      </c>
      <c r="M14" s="32" t="n">
        <v>33.76</v>
      </c>
      <c r="N14" s="32" t="n">
        <v>15.6</v>
      </c>
      <c r="O14" s="32">
        <f>M14-N14</f>
        <v/>
      </c>
      <c r="P14" s="41" t="n"/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25</v>
      </c>
      <c r="S14" s="36" t="n">
        <v>13.75</v>
      </c>
      <c r="T14" s="36" t="n">
        <v>1.75</v>
      </c>
      <c r="U14" s="36">
        <f>(T14/(1+(S14/100)))</f>
        <v/>
      </c>
      <c r="V14" s="36" t="n">
        <v>2.68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5</v>
      </c>
      <c r="E15" s="33" t="n">
        <v>6</v>
      </c>
      <c r="F15" s="34" t="n">
        <v>7</v>
      </c>
      <c r="G15" s="33">
        <f>SUM(E15,F15)</f>
        <v/>
      </c>
      <c r="H15" s="33" t="n"/>
      <c r="I15" s="36" t="n"/>
      <c r="J15" s="36" t="n"/>
      <c r="K15" s="36" t="n"/>
      <c r="L15" s="36" t="n"/>
      <c r="M15" s="32" t="n"/>
      <c r="N15" s="32" t="n"/>
      <c r="O15" s="32" t="n"/>
      <c r="P15" s="41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13.33578365703773</v>
      </c>
      <c r="BA15" s="75" t="n">
        <v>13.33578365703773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0.8842319676947107</v>
      </c>
      <c r="BJ15" s="75" t="n">
        <v>1.807654892125898</v>
      </c>
      <c r="BK15" s="75" t="n">
        <v>0</v>
      </c>
      <c r="BL15" s="76" t="n">
        <v>33.38854213838616</v>
      </c>
      <c r="BM15" s="75" t="n">
        <v>0.8812231315296674</v>
      </c>
      <c r="BN15" s="76" t="n">
        <v>15.65209239907239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6</v>
      </c>
      <c r="E16" s="33" t="n">
        <v>8</v>
      </c>
      <c r="F16" s="34" t="n">
        <v>10</v>
      </c>
      <c r="G16" s="33">
        <f>SUM(E16,F16)</f>
        <v/>
      </c>
      <c r="H16" s="52" t="n"/>
      <c r="I16" s="36" t="n">
        <v>2.57</v>
      </c>
      <c r="J16" s="36" t="n">
        <v>47.89</v>
      </c>
      <c r="K16" s="36" t="n">
        <v>20.49</v>
      </c>
      <c r="L16" s="36" t="n">
        <v>29.05</v>
      </c>
      <c r="M16" s="32" t="n"/>
      <c r="N16" s="32" t="n"/>
      <c r="O16" s="32" t="n"/>
      <c r="P16" s="36" t="n"/>
      <c r="Q16" s="35" t="n"/>
      <c r="R16" s="36" t="n">
        <v>20</v>
      </c>
      <c r="S16" s="36" t="n"/>
      <c r="T16" s="36" t="n"/>
      <c r="U16" s="36" t="n"/>
      <c r="V16" s="36" t="n">
        <v>2.66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16.96482123999536</v>
      </c>
      <c r="BA16" s="75" t="n">
        <v>16.96482123999536</v>
      </c>
      <c r="BB16" s="75" t="n">
        <v>0</v>
      </c>
      <c r="BC16" s="75" t="n">
        <v>0</v>
      </c>
      <c r="BD16" s="75" t="n">
        <v>0.5863948324586193</v>
      </c>
      <c r="BE16" s="75" t="inlineStr">
        <is>
          <t>Clayey Soil</t>
        </is>
      </c>
      <c r="BF16" s="75" t="n">
        <v>6.5</v>
      </c>
      <c r="BG16" s="75" t="n">
        <v>1</v>
      </c>
      <c r="BH16" s="75" t="n">
        <v>1.013823173193379</v>
      </c>
      <c r="BI16" s="75" t="n">
        <v>1.060002171443694</v>
      </c>
      <c r="BJ16" s="75" t="n">
        <v>1.932031728350539</v>
      </c>
      <c r="BK16" s="75" t="n">
        <v>0.1385952608887328</v>
      </c>
      <c r="BL16" s="76" t="n">
        <v>22.64710693989402</v>
      </c>
      <c r="BM16" s="75" t="n">
        <v>1.062027618284499</v>
      </c>
      <c r="BN16" s="76" t="n">
        <v>6.328453660485073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6" t="n">
        <v>0.86</v>
      </c>
      <c r="J17" s="36" t="n">
        <v>36.69</v>
      </c>
      <c r="K17" s="36" t="n">
        <v>27.87</v>
      </c>
      <c r="L17" s="36" t="n">
        <v>34.59</v>
      </c>
      <c r="M17" s="32" t="n">
        <v>32.46</v>
      </c>
      <c r="N17" s="32" t="n">
        <v>15.98</v>
      </c>
      <c r="O17" s="32">
        <f>M17-N17</f>
        <v/>
      </c>
      <c r="P17" s="52" t="n"/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13.33</v>
      </c>
      <c r="S17" s="36" t="n">
        <v>19.78</v>
      </c>
      <c r="T17" s="36" t="n">
        <v>1.83</v>
      </c>
      <c r="U17" s="36">
        <f>(T17/(1+(S17/100)))</f>
        <v/>
      </c>
      <c r="V17" s="36" t="n">
        <v>2.64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42">
        <f>T17/(1+(S17/100))</f>
        <v/>
      </c>
      <c r="AI17" s="42">
        <f>(((V17*1)/AH17)-1)</f>
        <v/>
      </c>
      <c r="AJ17" s="42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8</v>
      </c>
      <c r="E18" s="33" t="n">
        <v>10</v>
      </c>
      <c r="F18" s="34" t="n">
        <v>11</v>
      </c>
      <c r="G18" s="33">
        <f>SUM(E18,F18)</f>
        <v/>
      </c>
      <c r="H18" s="33" t="n"/>
      <c r="I18" s="36" t="n"/>
      <c r="J18" s="36" t="n"/>
      <c r="K18" s="36" t="n"/>
      <c r="L18" s="36" t="n"/>
      <c r="M18" s="32" t="n"/>
      <c r="N18" s="32" t="n"/>
      <c r="O18" s="32" t="n"/>
      <c r="P18" s="52" t="n"/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18.39246781139998</v>
      </c>
      <c r="BA18" s="75" t="n">
        <v>18.39246781139998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1.232249262131677</v>
      </c>
      <c r="BJ18" s="75" t="n">
        <v>2.500440517645654</v>
      </c>
      <c r="BK18" s="75" t="n">
        <v>0</v>
      </c>
      <c r="BL18" s="76" t="n">
        <v>33.85969587650914</v>
      </c>
      <c r="BM18" s="75" t="n">
        <v>1.218561789717698</v>
      </c>
      <c r="BN18" s="76" t="n">
        <v>15.26903825232579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9</v>
      </c>
      <c r="E19" s="33" t="n">
        <v>10</v>
      </c>
      <c r="F19" s="34" t="n">
        <v>12</v>
      </c>
      <c r="G19" s="33">
        <f>SUM(E19,F19)</f>
        <v/>
      </c>
      <c r="H19" s="52" t="n"/>
      <c r="I19" s="36" t="n"/>
      <c r="J19" s="36" t="n"/>
      <c r="K19" s="36" t="n"/>
      <c r="L19" s="36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18.04611277456267</v>
      </c>
      <c r="BA19" s="75" t="n">
        <v>18.04611277456267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1.179885131229393</v>
      </c>
      <c r="BJ19" s="75" t="n">
        <v>2.28188143145255</v>
      </c>
      <c r="BK19" s="75" t="n">
        <v>0</v>
      </c>
      <c r="BL19" s="76" t="n">
        <v>33.76989320009801</v>
      </c>
      <c r="BM19" s="75" t="n">
        <v>1.18902653835011</v>
      </c>
      <c r="BN19" s="76" t="n">
        <v>15.0112928038427</v>
      </c>
    </row>
    <row r="20" ht="18" customHeight="1" s="57">
      <c r="A20" s="36" t="n">
        <v>10</v>
      </c>
      <c r="B20" s="34" t="inlineStr">
        <is>
          <t>SPT @ 10.0</t>
        </is>
      </c>
      <c r="C20" s="33" t="n"/>
      <c r="D20" s="33" t="n">
        <v>10</v>
      </c>
      <c r="E20" s="33" t="n">
        <v>12</v>
      </c>
      <c r="F20" s="34" t="n">
        <v>14</v>
      </c>
      <c r="G20" s="33">
        <f>SUM(E20,F20)</f>
        <v/>
      </c>
      <c r="H20" s="33" t="n"/>
      <c r="I20" s="36" t="n">
        <v>0.46</v>
      </c>
      <c r="J20" s="36" t="n">
        <v>48.59</v>
      </c>
      <c r="K20" s="36" t="n">
        <v>20.52</v>
      </c>
      <c r="L20" s="36" t="n">
        <v>30.43</v>
      </c>
      <c r="M20" s="32" t="n">
        <v>31.74</v>
      </c>
      <c r="N20" s="32" t="n">
        <v>16.1</v>
      </c>
      <c r="O20" s="32">
        <f>M20-N20</f>
        <v/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11.11</v>
      </c>
      <c r="S20" s="36" t="n"/>
      <c r="T20" s="36" t="n"/>
      <c r="U20" s="36" t="n"/>
      <c r="V20" s="36" t="n">
        <v>2.68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1.85</v>
      </c>
      <c r="AV20" s="75" t="n">
        <v>1.87307015</v>
      </c>
      <c r="AW20" s="75" t="n">
        <v>1.0332</v>
      </c>
      <c r="AX20" s="75" t="n">
        <v>0.8028484697620035</v>
      </c>
      <c r="AY20" s="75" t="n">
        <v>0.8028484697620035</v>
      </c>
      <c r="AZ20" s="75" t="n">
        <v>20.87406021381209</v>
      </c>
      <c r="BA20" s="75" t="n">
        <v>20.87406021381209</v>
      </c>
      <c r="BB20" s="75" t="n">
        <v>15.64</v>
      </c>
      <c r="BC20" s="75" t="n">
        <v>-1</v>
      </c>
      <c r="BD20" s="75" t="n">
        <v>0.597252208047105</v>
      </c>
      <c r="BE20" s="75" t="inlineStr">
        <is>
          <t>Clayey Soil</t>
        </is>
      </c>
      <c r="BF20" s="75" t="n">
        <v>6.372000000000001</v>
      </c>
      <c r="BG20" s="75" t="n">
        <v>1.25</v>
      </c>
      <c r="BH20" s="75" t="n">
        <v>1.015560353287537</v>
      </c>
      <c r="BI20" s="75" t="n">
        <v>1.575391751831333</v>
      </c>
      <c r="BJ20" s="75" t="n">
        <v>3.029809770361456</v>
      </c>
      <c r="BK20" s="75" t="n">
        <v>0.1437744977881085</v>
      </c>
      <c r="BL20" s="76" t="n">
        <v>22.02488491724955</v>
      </c>
      <c r="BM20" s="75" t="n">
        <v>1.579254146560511</v>
      </c>
      <c r="BN20" s="76" t="n">
        <v>6.068855202085213</v>
      </c>
    </row>
    <row r="21" ht="13.5" customHeight="1" s="57">
      <c r="A21" s="77" t="inlineStr">
        <is>
          <t>Notations: UDS = Undisturbed Sample, DS = Disturbed Sample, RC = Rock Core, F = Fast, S = Slow, UU = Unconsolidated Undrained Tri-axial compression Test, NP = Non Plastic.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2" t="n"/>
      <c r="AG21" s="4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3.5" customHeight="1" s="57">
      <c r="A22" s="67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8" t="n"/>
      <c r="AG22" s="4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21.75" customHeight="1" s="57">
      <c r="A23" s="78" t="inlineStr">
        <is>
          <t>Note: Where only % Silt is reported, it shall be treated as % Fines (% passing 75 µm sieve), as the hydrometer test was not performed or is pending.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60" t="n"/>
      <c r="AG23" s="47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5.75" customHeight="1" s="57">
      <c r="A24" s="47" t="n"/>
      <c r="B24" s="47" t="n"/>
      <c r="C24" s="45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5.75" customHeight="1" s="57">
      <c r="A25" s="48" t="n"/>
      <c r="C25" s="49" t="n"/>
      <c r="D25" s="20" t="n"/>
      <c r="E25" s="20" t="n"/>
      <c r="F25" s="20" t="n"/>
      <c r="G25" s="2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5.75" customHeight="1" s="57">
      <c r="A26" s="48" t="n"/>
      <c r="C26" s="49" t="n"/>
      <c r="D26" s="20" t="n"/>
      <c r="E26" s="20" t="n"/>
      <c r="F26" s="20" t="n"/>
      <c r="G26" s="20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5.75" customHeight="1" s="57">
      <c r="A27" s="48" t="n"/>
      <c r="C27" s="49" t="n"/>
      <c r="D27" s="20" t="n"/>
      <c r="E27" s="20" t="n"/>
      <c r="F27" s="20" t="n"/>
      <c r="G27" s="20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15.75" customHeight="1" s="57">
      <c r="A28" s="48" t="n"/>
      <c r="C28" s="49" t="n"/>
      <c r="D28" s="20" t="n"/>
      <c r="E28" s="20" t="n"/>
      <c r="F28" s="20" t="n"/>
      <c r="G28" s="20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8" t="n"/>
      <c r="C29" s="49" t="n"/>
      <c r="D29" s="20" t="n"/>
      <c r="E29" s="20" t="n"/>
      <c r="F29" s="20" t="n"/>
      <c r="G29" s="20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L4:N4"/>
    <mergeCell ref="A1:K1"/>
    <mergeCell ref="A6:B6"/>
    <mergeCell ref="V6:X6"/>
    <mergeCell ref="A21:AF22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A23:AF23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SBH-12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300.14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10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46224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46225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775360.156 N 2639285.444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2</v>
      </c>
      <c r="F10" s="34" t="n">
        <v>3</v>
      </c>
      <c r="G10" s="33">
        <f>SUM(E10,F10)</f>
        <v/>
      </c>
      <c r="H10" s="34" t="n"/>
      <c r="I10" s="32" t="n">
        <v>7.08</v>
      </c>
      <c r="J10" s="32" t="n">
        <v>36.28</v>
      </c>
      <c r="K10" s="36" t="n">
        <v>24.17</v>
      </c>
      <c r="L10" s="36" t="n">
        <v>32.47</v>
      </c>
      <c r="M10" s="32" t="n"/>
      <c r="N10" s="32" t="n"/>
      <c r="O10" s="32" t="n"/>
      <c r="P10" s="36" t="n"/>
      <c r="Q10" s="35" t="n"/>
      <c r="R10" s="36" t="n">
        <v>41.18</v>
      </c>
      <c r="S10" s="36" t="n"/>
      <c r="T10" s="32" t="n"/>
      <c r="U10" s="32" t="n"/>
      <c r="V10" s="36" t="n">
        <v>2.68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8.290713208443183</v>
      </c>
      <c r="BA10" s="75" t="n">
        <v>8.290713208443183</v>
      </c>
      <c r="BB10" s="75" t="n">
        <v>0</v>
      </c>
      <c r="BC10" s="75" t="n">
        <v>0</v>
      </c>
      <c r="BD10" s="75" t="n">
        <v>0.5732697740112994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1.011723163841808</v>
      </c>
      <c r="BI10" s="75" t="n">
        <v>0.5123875031019824</v>
      </c>
      <c r="BJ10" s="75" t="n">
        <v>1.062683332329814</v>
      </c>
      <c r="BK10" s="75" t="n">
        <v>0.1391375673256286</v>
      </c>
      <c r="BL10" s="76" t="n">
        <v>21.48142297242238</v>
      </c>
      <c r="BM10" s="75" t="n">
        <v>0.5098983133042574</v>
      </c>
      <c r="BN10" s="76" t="n">
        <v>3.820231905885196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0</v>
      </c>
      <c r="J11" s="36" t="n">
        <v>22.24</v>
      </c>
      <c r="K11" s="36" t="n">
        <v>33.37</v>
      </c>
      <c r="L11" s="36" t="n">
        <v>44.39</v>
      </c>
      <c r="M11" s="32" t="n">
        <v>35.74</v>
      </c>
      <c r="N11" s="32" t="n">
        <v>15.1</v>
      </c>
      <c r="O11" s="32">
        <f>M11-N11</f>
        <v/>
      </c>
      <c r="P11" s="36" t="n"/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27.27</v>
      </c>
      <c r="S11" s="36" t="n">
        <v>2.4</v>
      </c>
      <c r="T11" s="36" t="n">
        <v>1.71</v>
      </c>
      <c r="U11" s="36">
        <f>(T11/(1+(S11/100)))</f>
        <v/>
      </c>
      <c r="V11" s="36" t="n">
        <v>2.71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4</v>
      </c>
      <c r="F12" s="34" t="n">
        <v>5</v>
      </c>
      <c r="G12" s="33">
        <f>SUM(E12,F12)</f>
        <v/>
      </c>
      <c r="H12" s="52" t="n"/>
      <c r="I12" s="36" t="n"/>
      <c r="J12" s="36" t="n"/>
      <c r="K12" s="36" t="n"/>
      <c r="L12" s="36" t="n"/>
      <c r="M12" s="32" t="n"/>
      <c r="N12" s="32" t="n"/>
      <c r="O12" s="32" t="n"/>
      <c r="P12" s="36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11.74492348144998</v>
      </c>
      <c r="BA12" s="75" t="n">
        <v>11.74492348144998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0.7615533722459444</v>
      </c>
      <c r="BJ12" s="75" t="n">
        <v>1.519463997776047</v>
      </c>
      <c r="BK12" s="75" t="n">
        <v>0</v>
      </c>
      <c r="BL12" s="76" t="n">
        <v>32.29162896432327</v>
      </c>
      <c r="BM12" s="75" t="n">
        <v>0.7624907482233345</v>
      </c>
      <c r="BN12" s="76" t="n">
        <v>18.03704200556437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7</v>
      </c>
      <c r="E13" s="33" t="n">
        <v>9</v>
      </c>
      <c r="F13" s="34" t="n">
        <v>12</v>
      </c>
      <c r="G13" s="33">
        <f>SUM(E13,F13)</f>
        <v/>
      </c>
      <c r="H13" s="33" t="n"/>
      <c r="I13" s="36" t="n">
        <v>0</v>
      </c>
      <c r="J13" s="36" t="n">
        <v>67.73</v>
      </c>
      <c r="K13" s="36" t="n">
        <v>6.39</v>
      </c>
      <c r="L13" s="56" t="n">
        <v>25.88</v>
      </c>
      <c r="M13" s="32" t="n"/>
      <c r="N13" s="32" t="n"/>
      <c r="O13" s="32" t="n"/>
      <c r="P13" s="41" t="n"/>
      <c r="Q13" s="35" t="n"/>
      <c r="R13" s="36" t="n">
        <v>16.67</v>
      </c>
      <c r="S13" s="36" t="n"/>
      <c r="T13" s="36" t="n"/>
      <c r="U13" s="36" t="n"/>
      <c r="V13" s="36" t="n">
        <v>2.67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23.87885980782728</v>
      </c>
      <c r="BA13" s="75" t="n">
        <v>23.87885980782728</v>
      </c>
      <c r="BB13" s="75" t="n">
        <v>0</v>
      </c>
      <c r="BC13" s="75" t="n">
        <v>0</v>
      </c>
      <c r="BD13" s="75" t="n">
        <v>0.8019832661915092</v>
      </c>
      <c r="BE13" s="75" t="inlineStr">
        <is>
          <t>Silty/Clayey Sand</t>
        </is>
      </c>
      <c r="BF13" s="75" t="n">
        <v>6.5</v>
      </c>
      <c r="BG13" s="75" t="n">
        <v>1</v>
      </c>
      <c r="BH13" s="75" t="n">
        <v>1.048317322590641</v>
      </c>
      <c r="BI13" s="75" t="n">
        <v>1.505685534933321</v>
      </c>
      <c r="BJ13" s="75" t="n">
        <v>2.890204410668969</v>
      </c>
      <c r="BK13" s="75" t="n">
        <v>0.0449916503154234</v>
      </c>
      <c r="BL13" s="76" t="n">
        <v>33.00632928943895</v>
      </c>
      <c r="BM13" s="75" t="n">
        <v>1.521693023213969</v>
      </c>
      <c r="BN13" s="76" t="n">
        <v>13.49038527435762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13.81</v>
      </c>
      <c r="J14" s="36" t="n">
        <v>29.35</v>
      </c>
      <c r="K14" s="36" t="n">
        <v>25.18</v>
      </c>
      <c r="L14" s="36" t="n">
        <v>31.66</v>
      </c>
      <c r="M14" s="32" t="n">
        <v>34.89</v>
      </c>
      <c r="N14" s="32" t="n">
        <v>16.91</v>
      </c>
      <c r="O14" s="32">
        <f>M14-N14</f>
        <v/>
      </c>
      <c r="P14" s="41" t="n"/>
      <c r="Q14" s="35">
        <f>IF((K14+L14)&gt;=50,
    IF(M14&lt;35,
        IF(O14="NP","ML",IF(O14&gt;=0.73*(M14-20),"CL","ML")),
        IF(M14&lt;=50,
            IF(O14="NP","MI",IF(O14&gt;=0.73*(M14-20),"CI","MI")),
            IF(O14="NP","MH",IF(O14&gt;=0.73*(M14-20),"CH","MH"))
        )
    ),
    IF(I14&gt;J14,
        IF((K14+L14)&lt;=5,"GP",
            IF((K14+L14)&lt;12,
                IF(O14="NP","GP-GM",IF(O14&gt;=0.73*(M14-20),"GP-GC","GP-GM")),
                IF(O14="NP","GM",IF(O14&gt;=0.73*(M14-20),"GC","GM"))
            )
        ),
        IF((K14+L14)&lt;=5,"SP",
            IF((K14+L14)&lt;12,
                IF(O14="NP","SP-SM",IF(O14&gt;=0.73*(M14-20),"SP-SC","SP-SM")),
                IF(O14="NP","SM",IF(O14&gt;=0.73*(M14-20),"SC","SM"))
            )
        )
    )
)</f>
        <v/>
      </c>
      <c r="R14" s="36" t="n">
        <v>11.11</v>
      </c>
      <c r="S14" s="36" t="n">
        <v>11.6</v>
      </c>
      <c r="T14" s="36" t="n">
        <v>1.83</v>
      </c>
      <c r="U14" s="36">
        <f>(T14/(1+(S14/100)))</f>
        <v/>
      </c>
      <c r="V14" s="36" t="n">
        <v>2.69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6</v>
      </c>
      <c r="E15" s="33" t="n">
        <v>8</v>
      </c>
      <c r="F15" s="34" t="n">
        <v>11</v>
      </c>
      <c r="G15" s="33">
        <f>SUM(E15,F15)</f>
        <v/>
      </c>
      <c r="H15" s="33" t="n"/>
      <c r="I15" s="36" t="n"/>
      <c r="J15" s="36" t="n"/>
      <c r="K15" s="36" t="n"/>
      <c r="L15" s="36" t="n"/>
      <c r="M15" s="32" t="n"/>
      <c r="N15" s="32" t="n"/>
      <c r="O15" s="32" t="n"/>
      <c r="P15" s="41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19.49076072951669</v>
      </c>
      <c r="BA15" s="75" t="n">
        <v>19.49076072951669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1.275256520768046</v>
      </c>
      <c r="BJ15" s="75" t="n">
        <v>2.573935604615594</v>
      </c>
      <c r="BK15" s="75" t="n">
        <v>0</v>
      </c>
      <c r="BL15" s="76" t="n">
        <v>32.83435144658702</v>
      </c>
      <c r="BM15" s="75" t="n">
        <v>1.277310549667009</v>
      </c>
      <c r="BN15" s="76" t="n">
        <v>22.38175848805214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8</v>
      </c>
      <c r="E16" s="33" t="n">
        <v>10</v>
      </c>
      <c r="F16" s="34" t="n">
        <v>12</v>
      </c>
      <c r="G16" s="33">
        <f>SUM(E16,F16)</f>
        <v/>
      </c>
      <c r="H16" s="52" t="n"/>
      <c r="I16" s="36" t="n">
        <v>0</v>
      </c>
      <c r="J16" s="36" t="n">
        <v>74.59</v>
      </c>
      <c r="K16" s="36">
        <f>100-(I16+J16)</f>
        <v/>
      </c>
      <c r="L16" s="56" t="n"/>
      <c r="M16" s="32" t="n"/>
      <c r="N16" s="32" t="n"/>
      <c r="O16" s="32" t="n"/>
      <c r="P16" s="36" t="n"/>
      <c r="Q16" s="35" t="n"/>
      <c r="R16" s="36" t="n">
        <v>22.22</v>
      </c>
      <c r="S16" s="36" t="n"/>
      <c r="T16" s="36" t="n"/>
      <c r="U16" s="36" t="n"/>
      <c r="V16" s="36" t="n">
        <v>2.66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20.73478151554989</v>
      </c>
      <c r="BA16" s="75" t="n">
        <v>17.86739075777494</v>
      </c>
      <c r="BB16" s="75" t="n">
        <v>0</v>
      </c>
      <c r="BC16" s="75" t="n">
        <v>0</v>
      </c>
      <c r="BD16" s="75" t="n">
        <v>0</v>
      </c>
      <c r="BE16" s="75" t="inlineStr">
        <is>
          <t>Silty/Clayey Sand</t>
        </is>
      </c>
      <c r="BF16" s="75" t="n">
        <v>6.5</v>
      </c>
      <c r="BG16" s="75" t="n">
        <v>1</v>
      </c>
      <c r="BH16" s="75" t="n">
        <v>0.92</v>
      </c>
      <c r="BI16" s="75" t="n">
        <v>1.01929922452736</v>
      </c>
      <c r="BJ16" s="75" t="n">
        <v>1.974240436102976</v>
      </c>
      <c r="BK16" s="75" t="n">
        <v>0.04016751438759751</v>
      </c>
      <c r="BL16" s="76" t="n">
        <v>31.61625480995547</v>
      </c>
      <c r="BM16" s="75" t="n">
        <v>1.014878265396791</v>
      </c>
      <c r="BN16" s="76" t="n">
        <v>15.27947681262942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6" t="n">
        <v>0.63</v>
      </c>
      <c r="J17" s="36" t="n">
        <v>46.35</v>
      </c>
      <c r="K17" s="36" t="n">
        <v>22.01</v>
      </c>
      <c r="L17" s="36" t="n">
        <v>31.01</v>
      </c>
      <c r="M17" s="32" t="n">
        <v>34.27</v>
      </c>
      <c r="N17" s="32" t="n">
        <v>17.31</v>
      </c>
      <c r="O17" s="32">
        <f>M17-N17</f>
        <v/>
      </c>
      <c r="P17" s="52" t="n"/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20</v>
      </c>
      <c r="S17" s="36" t="n">
        <v>21.07</v>
      </c>
      <c r="T17" s="36" t="n">
        <v>1.87</v>
      </c>
      <c r="U17" s="36">
        <f>(T17/(1+(S17/100)))</f>
        <v/>
      </c>
      <c r="V17" s="36" t="n">
        <v>2.68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37">
        <f>T17/(1+(S17/100))</f>
        <v/>
      </c>
      <c r="AI17" s="37">
        <f>(((V17*1)/AH17)-1)</f>
        <v/>
      </c>
      <c r="AJ17" s="37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10</v>
      </c>
      <c r="E18" s="33" t="n">
        <v>13</v>
      </c>
      <c r="F18" s="34" t="n">
        <v>14</v>
      </c>
      <c r="G18" s="33">
        <f>SUM(E18,F18)</f>
        <v/>
      </c>
      <c r="H18" s="33" t="n"/>
      <c r="I18" s="36" t="n"/>
      <c r="J18" s="36" t="n"/>
      <c r="K18" s="36" t="n"/>
      <c r="L18" s="52" t="n"/>
      <c r="M18" s="32" t="n"/>
      <c r="N18" s="32" t="n"/>
      <c r="O18" s="32" t="n"/>
      <c r="P18" s="52" t="n"/>
      <c r="Q18" s="35" t="n"/>
      <c r="R18" s="52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23.64745861465712</v>
      </c>
      <c r="BA18" s="75" t="n">
        <v>23.64745861465712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1.606450557690933</v>
      </c>
      <c r="BJ18" s="75" t="n">
        <v>3.275949577812556</v>
      </c>
      <c r="BK18" s="75" t="n">
        <v>0</v>
      </c>
      <c r="BL18" s="76" t="n">
        <v>34.30827590402239</v>
      </c>
      <c r="BM18" s="75" t="n">
        <v>1.596919340482898</v>
      </c>
      <c r="BN18" s="76" t="n">
        <v>16.14530623186293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11</v>
      </c>
      <c r="E19" s="33" t="n">
        <v>13</v>
      </c>
      <c r="F19" s="34" t="n">
        <v>15</v>
      </c>
      <c r="G19" s="33">
        <f>SUM(E19,F19)</f>
        <v/>
      </c>
      <c r="H19" s="52" t="n"/>
      <c r="I19" s="36" t="n"/>
      <c r="J19" s="36" t="n"/>
      <c r="K19" s="36" t="n"/>
      <c r="L19" s="32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22.96777989489794</v>
      </c>
      <c r="BA19" s="75" t="n">
        <v>22.96777989489794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1.469290402765582</v>
      </c>
      <c r="BJ19" s="75" t="n">
        <v>3.010825446274673</v>
      </c>
      <c r="BK19" s="75" t="n">
        <v>0</v>
      </c>
      <c r="BL19" s="76" t="n">
        <v>33.84641627654744</v>
      </c>
      <c r="BM19" s="75" t="n">
        <v>1.455550079195814</v>
      </c>
      <c r="BN19" s="76" t="n">
        <v>18.72773310019745</v>
      </c>
    </row>
    <row r="20" ht="18" customHeight="1" s="57">
      <c r="A20" s="36" t="n">
        <v>10</v>
      </c>
      <c r="B20" s="34" t="inlineStr">
        <is>
          <t>SPT @ 10.0</t>
        </is>
      </c>
      <c r="C20" s="33" t="n"/>
      <c r="D20" s="33" t="n">
        <v>13</v>
      </c>
      <c r="E20" s="33" t="n">
        <v>14</v>
      </c>
      <c r="F20" s="34" t="n">
        <v>17</v>
      </c>
      <c r="G20" s="33">
        <f>SUM(E20,F20)</f>
        <v/>
      </c>
      <c r="H20" s="33" t="n"/>
      <c r="I20" s="36" t="n">
        <v>1.84</v>
      </c>
      <c r="J20" s="36" t="n">
        <v>81.64</v>
      </c>
      <c r="K20" s="36">
        <f>100-(I20+J20)</f>
        <v/>
      </c>
      <c r="L20" s="52" t="n"/>
      <c r="M20" s="32" t="n"/>
      <c r="N20" s="32" t="n"/>
      <c r="O20" s="32" t="n"/>
      <c r="P20" s="52" t="n"/>
      <c r="Q20" s="35" t="n"/>
      <c r="R20" s="52" t="n"/>
      <c r="S20" s="36" t="n"/>
      <c r="T20" s="36" t="n"/>
      <c r="U20" s="36" t="n"/>
      <c r="V20" s="36" t="n">
        <v>2.65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37" t="n"/>
      <c r="AI20" s="40" t="n"/>
      <c r="AU20" s="75" t="n">
        <v>1.85</v>
      </c>
      <c r="AV20" s="75" t="n">
        <v>1.87307015</v>
      </c>
      <c r="AW20" s="75" t="n">
        <v>1.0332</v>
      </c>
      <c r="AX20" s="75" t="n">
        <v>0.8028484697620035</v>
      </c>
      <c r="AY20" s="75" t="n">
        <v>0.8028484697620035</v>
      </c>
      <c r="AZ20" s="75" t="n">
        <v>24.88830256262211</v>
      </c>
      <c r="BA20" s="75" t="n">
        <v>19.94415128131105</v>
      </c>
      <c r="BB20" s="75" t="n">
        <v>0</v>
      </c>
      <c r="BC20" s="75" t="n">
        <v>0</v>
      </c>
      <c r="BD20" s="75" t="n">
        <v>0</v>
      </c>
      <c r="BE20" s="75" t="inlineStr">
        <is>
          <t>Silty/Clayey Sand</t>
        </is>
      </c>
      <c r="BF20" s="75" t="n">
        <v>6.5</v>
      </c>
      <c r="BG20" s="75" t="n">
        <v>1</v>
      </c>
      <c r="BH20" s="75" t="n">
        <v>0.92</v>
      </c>
      <c r="BI20" s="75" t="n">
        <v>1.180819827915691</v>
      </c>
      <c r="BJ20" s="75" t="n">
        <v>2.377516495867152</v>
      </c>
      <c r="BK20" s="75" t="n">
        <v>0.0344967834350289</v>
      </c>
      <c r="BL20" s="76" t="n">
        <v>33.43783722011398</v>
      </c>
      <c r="BM20" s="75" t="n">
        <v>1.180128939153041</v>
      </c>
      <c r="BN20" s="76" t="n">
        <v>8.032718269298401</v>
      </c>
    </row>
    <row r="21" ht="13.5" customHeight="1" s="57">
      <c r="A21" s="77" t="inlineStr">
        <is>
          <t>Notations: UDS = Undisturbed Sample, DS = Disturbed Sample, RC = Rock Core, F = Fast, S = Slow, UU = Unconsolidated Undrained Tri-axial compression Test, NP = Non Plastic.</t>
        </is>
      </c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2" t="n"/>
      <c r="AG21" s="4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6" t="n"/>
      <c r="BM21" s="75" t="n"/>
      <c r="BN21" s="76" t="n"/>
    </row>
    <row r="22" ht="13.5" customHeight="1" s="57">
      <c r="A22" s="67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69" t="n"/>
      <c r="S22" s="69" t="n"/>
      <c r="T22" s="69" t="n"/>
      <c r="U22" s="69" t="n"/>
      <c r="V22" s="69" t="n"/>
      <c r="W22" s="69" t="n"/>
      <c r="X22" s="69" t="n"/>
      <c r="Y22" s="69" t="n"/>
      <c r="Z22" s="69" t="n"/>
      <c r="AA22" s="69" t="n"/>
      <c r="AB22" s="69" t="n"/>
      <c r="AC22" s="69" t="n"/>
      <c r="AD22" s="69" t="n"/>
      <c r="AE22" s="69" t="n"/>
      <c r="AF22" s="68" t="n"/>
      <c r="AG22" s="4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6" t="n"/>
      <c r="BM22" s="75" t="n"/>
      <c r="BN22" s="76" t="n"/>
    </row>
    <row r="23" ht="21.75" customHeight="1" s="57">
      <c r="A23" s="78" t="inlineStr">
        <is>
          <t>Note: Where only % Silt is reported, it shall be treated as % Fines (% passing 75 µm sieve), as the hydrometer test was not performed or is pending.</t>
        </is>
      </c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60" t="n"/>
      <c r="AG23" s="47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5.75" customHeight="1" s="57">
      <c r="A24" s="47" t="n"/>
      <c r="B24" s="47" t="n"/>
      <c r="C24" s="45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5.75" customHeight="1" s="57">
      <c r="A25" s="48" t="n"/>
      <c r="C25" s="49" t="n"/>
      <c r="D25" s="20" t="n"/>
      <c r="E25" s="20" t="n"/>
      <c r="F25" s="20" t="n"/>
      <c r="G25" s="2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5.75" customHeight="1" s="57">
      <c r="A26" s="48" t="n"/>
      <c r="C26" s="49" t="n"/>
      <c r="D26" s="20" t="n"/>
      <c r="E26" s="20" t="n"/>
      <c r="F26" s="20" t="n"/>
      <c r="G26" s="20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5.75" customHeight="1" s="57">
      <c r="A27" s="48" t="n"/>
      <c r="C27" s="49" t="n"/>
      <c r="D27" s="20" t="n"/>
      <c r="E27" s="20" t="n"/>
      <c r="F27" s="20" t="n"/>
      <c r="G27" s="20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15.75" customHeight="1" s="57">
      <c r="A28" s="48" t="n"/>
      <c r="C28" s="49" t="n"/>
      <c r="D28" s="20" t="n"/>
      <c r="E28" s="20" t="n"/>
      <c r="F28" s="20" t="n"/>
      <c r="G28" s="20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8" t="n"/>
      <c r="C29" s="49" t="n"/>
      <c r="D29" s="20" t="n"/>
      <c r="E29" s="20" t="n"/>
      <c r="F29" s="20" t="n"/>
      <c r="G29" s="20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L4:N4"/>
    <mergeCell ref="A1:K1"/>
    <mergeCell ref="A6:B6"/>
    <mergeCell ref="V6:X6"/>
    <mergeCell ref="A21:AF22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A23:AF23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FF4A86E8"/>
    <outlinePr summaryBelow="1" summaryRight="1"/>
    <pageSetUpPr/>
  </sheetPr>
  <dimension ref="A1:BN1000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57" min="1" max="1"/>
    <col width="9.43" customWidth="1" style="57" min="2" max="2"/>
    <col width="24.57" customWidth="1" style="57" min="3" max="3"/>
    <col width="7" customWidth="1" style="57" min="4" max="4"/>
    <col width="8.710000000000001" customWidth="1" style="57" min="5" max="5"/>
    <col width="5.71" customWidth="1" style="57" min="6" max="6"/>
    <col width="6" customWidth="1" style="57" min="7" max="7"/>
    <col width="5" customWidth="1" style="57" min="8" max="8"/>
    <col width="6.71" customWidth="1" style="57" min="9" max="12"/>
    <col width="6.57" customWidth="1" style="57" min="13" max="25"/>
    <col width="8.289999999999999" customWidth="1" style="57" min="26" max="26"/>
    <col width="6.57" customWidth="1" style="57" min="27" max="33"/>
    <col width="8.710000000000001" customWidth="1" style="57" min="34" max="36"/>
    <col width="23" customWidth="1" style="57" min="47" max="47"/>
    <col width="23" customWidth="1" style="57" min="48" max="48"/>
    <col width="23" customWidth="1" style="57" min="49" max="49"/>
    <col width="23" customWidth="1" style="57" min="50" max="50"/>
    <col width="23" customWidth="1" style="57" min="51" max="51"/>
    <col width="23" customWidth="1" style="57" min="52" max="52"/>
    <col width="23" customWidth="1" style="57" min="53" max="53"/>
    <col width="23" customWidth="1" style="57" min="54" max="54"/>
    <col width="23" customWidth="1" style="57" min="55" max="55"/>
    <col width="23" customWidth="1" style="57" min="56" max="56"/>
    <col width="23" customWidth="1" style="57" min="57" max="57"/>
    <col width="23" customWidth="1" style="57" min="58" max="58"/>
    <col width="23" customWidth="1" style="57" min="59" max="59"/>
    <col width="23" customWidth="1" style="57" min="60" max="60"/>
    <col width="23" customWidth="1" style="57" min="61" max="61"/>
    <col width="23" customWidth="1" style="57" min="62" max="62"/>
    <col width="23" customWidth="1" style="57" min="63" max="63"/>
    <col width="23" customWidth="1" style="57" min="64" max="64"/>
    <col width="23" customWidth="1" style="57" min="65" max="65"/>
    <col width="23" customWidth="1" style="57" min="66" max="66"/>
  </cols>
  <sheetData>
    <row r="1" ht="21" customHeight="1" s="57">
      <c r="A1" s="58" t="inlineStr">
        <is>
          <t>Project</t>
        </is>
      </c>
      <c r="B1" s="59" t="n"/>
      <c r="C1" s="59" t="n"/>
      <c r="D1" s="59" t="n"/>
      <c r="E1" s="59" t="n"/>
      <c r="F1" s="59" t="n"/>
      <c r="G1" s="59" t="n"/>
      <c r="H1" s="59" t="n"/>
      <c r="I1" s="59" t="n"/>
      <c r="J1" s="59" t="n"/>
      <c r="K1" s="60" t="n"/>
      <c r="L1" s="58" t="inlineStr">
        <is>
          <t>Borehole Details</t>
        </is>
      </c>
      <c r="M1" s="59" t="n"/>
      <c r="N1" s="59" t="n"/>
      <c r="O1" s="59" t="n"/>
      <c r="P1" s="59" t="n"/>
      <c r="Q1" s="59" t="n"/>
      <c r="R1" s="59" t="n"/>
      <c r="S1" s="59" t="n"/>
      <c r="T1" s="59" t="n"/>
      <c r="U1" s="60" t="n"/>
      <c r="V1" s="58" t="inlineStr">
        <is>
          <t>Drilling Details</t>
        </is>
      </c>
      <c r="W1" s="59" t="n"/>
      <c r="X1" s="59" t="n"/>
      <c r="Y1" s="59" t="n"/>
      <c r="Z1" s="59" t="n"/>
      <c r="AA1" s="59" t="n"/>
      <c r="AB1" s="59" t="n"/>
      <c r="AC1" s="59" t="n"/>
      <c r="AD1" s="59" t="n"/>
      <c r="AE1" s="59" t="n"/>
      <c r="AF1" s="60" t="n"/>
      <c r="AG1" s="4" t="n"/>
      <c r="AH1" s="5" t="n"/>
      <c r="AI1" s="5" t="n"/>
      <c r="AJ1" s="5" t="n"/>
    </row>
    <row r="2" ht="21" customHeight="1" s="57">
      <c r="A2" s="61" t="inlineStr">
        <is>
          <t>Name of Work:</t>
        </is>
      </c>
      <c r="B2" s="62" t="n"/>
      <c r="C2" s="63" t="n"/>
      <c r="D2" s="64" t="n"/>
      <c r="E2" s="64" t="n"/>
      <c r="F2" s="64" t="n"/>
      <c r="G2" s="64" t="n"/>
      <c r="H2" s="64" t="n"/>
      <c r="I2" s="64" t="n"/>
      <c r="J2" s="64" t="n"/>
      <c r="K2" s="62" t="n"/>
      <c r="L2" s="65" t="inlineStr">
        <is>
          <t>BH ID:</t>
        </is>
      </c>
      <c r="M2" s="59" t="n"/>
      <c r="N2" s="60" t="n"/>
      <c r="O2" s="66" t="inlineStr">
        <is>
          <t>CBH-18</t>
        </is>
      </c>
      <c r="P2" s="59" t="n"/>
      <c r="Q2" s="59" t="n"/>
      <c r="R2" s="59" t="n"/>
      <c r="S2" s="59" t="n"/>
      <c r="T2" s="59" t="n"/>
      <c r="U2" s="60" t="n"/>
      <c r="V2" s="65" t="inlineStr">
        <is>
          <t>Contractor:</t>
        </is>
      </c>
      <c r="W2" s="59" t="n"/>
      <c r="X2" s="60" t="n"/>
      <c r="Y2" s="66" t="n"/>
      <c r="Z2" s="59" t="n"/>
      <c r="AA2" s="59" t="n"/>
      <c r="AB2" s="59" t="n"/>
      <c r="AC2" s="59" t="n"/>
      <c r="AD2" s="59" t="n"/>
      <c r="AE2" s="59" t="n"/>
      <c r="AF2" s="60" t="n"/>
      <c r="AG2" s="12" t="n"/>
      <c r="AH2" s="5" t="n"/>
      <c r="AI2" s="5" t="n"/>
      <c r="AJ2" s="5" t="n"/>
    </row>
    <row r="3" ht="21" customHeight="1" s="57">
      <c r="A3" s="67" t="n"/>
      <c r="B3" s="68" t="n"/>
      <c r="C3" s="67" t="n"/>
      <c r="D3" s="69" t="n"/>
      <c r="E3" s="69" t="n"/>
      <c r="F3" s="69" t="n"/>
      <c r="G3" s="69" t="n"/>
      <c r="H3" s="69" t="n"/>
      <c r="I3" s="69" t="n"/>
      <c r="J3" s="69" t="n"/>
      <c r="K3" s="68" t="n"/>
      <c r="L3" s="61" t="inlineStr">
        <is>
          <t>Chainage [km]:</t>
        </is>
      </c>
      <c r="M3" s="59" t="n"/>
      <c r="N3" s="60" t="n"/>
      <c r="O3" s="66" t="n">
        <v>302.342</v>
      </c>
      <c r="P3" s="59" t="n"/>
      <c r="Q3" s="59" t="n"/>
      <c r="R3" s="59" t="n"/>
      <c r="S3" s="59" t="n"/>
      <c r="T3" s="59" t="n"/>
      <c r="U3" s="60" t="n"/>
      <c r="V3" s="61" t="inlineStr">
        <is>
          <t>Method of Drilling:</t>
        </is>
      </c>
      <c r="W3" s="59" t="n"/>
      <c r="X3" s="60" t="n"/>
      <c r="Y3" s="66" t="n"/>
      <c r="Z3" s="59" t="n"/>
      <c r="AA3" s="59" t="n"/>
      <c r="AB3" s="59" t="n"/>
      <c r="AC3" s="59" t="n"/>
      <c r="AD3" s="59" t="n"/>
      <c r="AE3" s="59" t="n"/>
      <c r="AF3" s="60" t="n"/>
      <c r="AG3" s="12" t="n"/>
      <c r="AH3" s="5" t="n"/>
      <c r="AI3" s="5" t="n"/>
      <c r="AJ3" s="5" t="n"/>
    </row>
    <row r="4" ht="21" customHeight="1" s="57">
      <c r="A4" s="61" t="inlineStr">
        <is>
          <t>Client:</t>
        </is>
      </c>
      <c r="B4" s="60" t="n"/>
      <c r="C4" s="66" t="n"/>
      <c r="D4" s="59" t="n"/>
      <c r="E4" s="59" t="n"/>
      <c r="F4" s="59" t="n"/>
      <c r="G4" s="59" t="n"/>
      <c r="H4" s="59" t="n"/>
      <c r="I4" s="59" t="n"/>
      <c r="J4" s="59" t="n"/>
      <c r="K4" s="60" t="n"/>
      <c r="L4" s="65" t="inlineStr">
        <is>
          <t>Depth [m]:</t>
        </is>
      </c>
      <c r="M4" s="59" t="n"/>
      <c r="N4" s="60" t="n"/>
      <c r="O4" s="70" t="n">
        <v>15</v>
      </c>
      <c r="P4" s="59" t="n"/>
      <c r="Q4" s="59" t="n"/>
      <c r="R4" s="59" t="n"/>
      <c r="S4" s="59" t="n"/>
      <c r="T4" s="59" t="n"/>
      <c r="U4" s="60" t="n"/>
      <c r="V4" s="65" t="inlineStr">
        <is>
          <t>Start Date:</t>
        </is>
      </c>
      <c r="W4" s="59" t="n"/>
      <c r="X4" s="60" t="n"/>
      <c r="Y4" s="71" t="n">
        <v>46224</v>
      </c>
      <c r="Z4" s="59" t="n"/>
      <c r="AA4" s="59" t="n"/>
      <c r="AB4" s="59" t="n"/>
      <c r="AC4" s="59" t="n"/>
      <c r="AD4" s="59" t="n"/>
      <c r="AE4" s="59" t="n"/>
      <c r="AF4" s="60" t="n"/>
      <c r="AG4" s="12" t="n"/>
      <c r="AH4" s="5" t="n"/>
      <c r="AI4" s="5" t="n"/>
      <c r="AJ4" s="5" t="n"/>
    </row>
    <row r="5" ht="21" customHeight="1" s="57">
      <c r="A5" s="61" t="inlineStr">
        <is>
          <t>Stretch:</t>
        </is>
      </c>
      <c r="B5" s="60" t="n"/>
      <c r="C5" s="66" t="n"/>
      <c r="D5" s="59" t="n"/>
      <c r="E5" s="59" t="n"/>
      <c r="F5" s="59" t="n"/>
      <c r="G5" s="59" t="n"/>
      <c r="H5" s="59" t="n"/>
      <c r="I5" s="59" t="n"/>
      <c r="J5" s="59" t="n"/>
      <c r="K5" s="60" t="n"/>
      <c r="L5" s="65" t="inlineStr">
        <is>
          <t>Elevation [m]:</t>
        </is>
      </c>
      <c r="M5" s="59" t="n"/>
      <c r="N5" s="60" t="n"/>
      <c r="O5" s="66" t="inlineStr">
        <is>
          <t>-</t>
        </is>
      </c>
      <c r="P5" s="59" t="n"/>
      <c r="Q5" s="59" t="n"/>
      <c r="R5" s="59" t="n"/>
      <c r="S5" s="59" t="n"/>
      <c r="T5" s="59" t="n"/>
      <c r="U5" s="60" t="n"/>
      <c r="V5" s="65" t="inlineStr">
        <is>
          <t>End Date:</t>
        </is>
      </c>
      <c r="W5" s="59" t="n"/>
      <c r="X5" s="60" t="n"/>
      <c r="Y5" s="71" t="n">
        <v>46225</v>
      </c>
      <c r="Z5" s="59" t="n"/>
      <c r="AA5" s="59" t="n"/>
      <c r="AB5" s="59" t="n"/>
      <c r="AC5" s="59" t="n"/>
      <c r="AD5" s="59" t="n"/>
      <c r="AE5" s="59" t="n"/>
      <c r="AF5" s="60" t="n"/>
      <c r="AG5" s="12" t="n"/>
      <c r="AH5" s="5" t="n"/>
      <c r="AI5" s="5" t="n"/>
      <c r="AJ5" s="5" t="n"/>
    </row>
    <row r="6" ht="21" customHeight="1" s="57">
      <c r="A6" s="61" t="inlineStr">
        <is>
          <t>Project Code:</t>
        </is>
      </c>
      <c r="B6" s="60" t="n"/>
      <c r="C6" s="66" t="n"/>
      <c r="D6" s="59" t="n"/>
      <c r="E6" s="59" t="n"/>
      <c r="F6" s="59" t="n"/>
      <c r="G6" s="59" t="n"/>
      <c r="H6" s="59" t="n"/>
      <c r="I6" s="59" t="n"/>
      <c r="J6" s="59" t="n"/>
      <c r="K6" s="60" t="n"/>
      <c r="L6" s="65" t="inlineStr">
        <is>
          <t>Water table Level [m]:</t>
        </is>
      </c>
      <c r="M6" s="59" t="n"/>
      <c r="N6" s="60" t="n"/>
      <c r="O6" s="66" t="n"/>
      <c r="P6" s="59" t="n"/>
      <c r="Q6" s="59" t="n"/>
      <c r="R6" s="59" t="n"/>
      <c r="S6" s="59" t="n"/>
      <c r="T6" s="59" t="n"/>
      <c r="U6" s="60" t="n"/>
      <c r="V6" s="65" t="inlineStr">
        <is>
          <t>Location:</t>
        </is>
      </c>
      <c r="W6" s="59" t="n"/>
      <c r="X6" s="60" t="n"/>
      <c r="Y6" s="66" t="inlineStr">
        <is>
          <t>E 7771222.027 N 2640499.602</t>
        </is>
      </c>
      <c r="Z6" s="59" t="n"/>
      <c r="AA6" s="59" t="n"/>
      <c r="AB6" s="59" t="n"/>
      <c r="AC6" s="59" t="n"/>
      <c r="AD6" s="59" t="n"/>
      <c r="AE6" s="59" t="n"/>
      <c r="AF6" s="60" t="n"/>
      <c r="AG6" s="12" t="n"/>
      <c r="AH6" s="5" t="n"/>
      <c r="AI6" s="5" t="n"/>
      <c r="AJ6" s="5" t="n"/>
    </row>
    <row r="7" ht="15" customHeight="1" s="57">
      <c r="A7" s="19" t="n"/>
      <c r="B7" s="59" t="n"/>
      <c r="C7" s="59" t="n"/>
      <c r="D7" s="59" t="n"/>
      <c r="E7" s="59" t="n"/>
      <c r="F7" s="59" t="n"/>
      <c r="G7" s="59" t="n"/>
      <c r="H7" s="59" t="n"/>
      <c r="I7" s="59" t="n"/>
      <c r="J7" s="59" t="n"/>
      <c r="K7" s="59" t="n"/>
      <c r="L7" s="59" t="n"/>
      <c r="M7" s="59" t="n"/>
      <c r="N7" s="59" t="n"/>
      <c r="O7" s="59" t="n"/>
      <c r="P7" s="59" t="n"/>
      <c r="Q7" s="59" t="n"/>
      <c r="R7" s="59" t="n"/>
      <c r="S7" s="59" t="n"/>
      <c r="T7" s="59" t="n"/>
      <c r="U7" s="59" t="n"/>
      <c r="V7" s="59" t="n"/>
      <c r="W7" s="59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20" t="n"/>
      <c r="AH7" s="5" t="n"/>
      <c r="AI7" s="5" t="n"/>
      <c r="AJ7" s="5" t="n"/>
    </row>
    <row r="8" ht="21" customHeight="1" s="57">
      <c r="A8" s="72" t="inlineStr">
        <is>
          <t>Depth [m]</t>
        </is>
      </c>
      <c r="B8" s="72" t="inlineStr">
        <is>
          <t>Sample Type</t>
        </is>
      </c>
      <c r="C8" s="58" t="inlineStr">
        <is>
          <t>Descriptions</t>
        </is>
      </c>
      <c r="D8" s="58" t="inlineStr">
        <is>
          <t>SPT Test Results</t>
        </is>
      </c>
      <c r="E8" s="59" t="n"/>
      <c r="F8" s="59" t="n"/>
      <c r="G8" s="59" t="n"/>
      <c r="H8" s="60" t="n"/>
      <c r="I8" s="58" t="inlineStr">
        <is>
          <t>Soil Particles</t>
        </is>
      </c>
      <c r="J8" s="59" t="n"/>
      <c r="K8" s="59" t="n"/>
      <c r="L8" s="60" t="n"/>
      <c r="M8" s="58" t="inlineStr">
        <is>
          <t>Atterberg Limits</t>
        </is>
      </c>
      <c r="N8" s="59" t="n"/>
      <c r="O8" s="59" t="n"/>
      <c r="P8" s="60" t="n"/>
      <c r="Q8" s="25" t="inlineStr">
        <is>
          <t>Soil Classification</t>
        </is>
      </c>
      <c r="R8" s="25" t="inlineStr">
        <is>
          <t>Free Swell Index [%]</t>
        </is>
      </c>
      <c r="S8" s="58" t="inlineStr">
        <is>
          <t>Physical Characteristics</t>
        </is>
      </c>
      <c r="T8" s="59" t="n"/>
      <c r="U8" s="59" t="n"/>
      <c r="V8" s="60" t="n"/>
      <c r="W8" s="58" t="inlineStr">
        <is>
          <t>Direct Shear Test</t>
        </is>
      </c>
      <c r="X8" s="59" t="n"/>
      <c r="Y8" s="60" t="n"/>
      <c r="Z8" s="25" t="inlineStr">
        <is>
          <t>Unconfined Compressive Strength (qu) [kPa]</t>
        </is>
      </c>
      <c r="AA8" s="58" t="inlineStr">
        <is>
          <t>Triaxial Comp Test</t>
        </is>
      </c>
      <c r="AB8" s="59" t="n"/>
      <c r="AC8" s="60" t="n"/>
      <c r="AD8" s="58" t="inlineStr">
        <is>
          <t>Consolidation Test</t>
        </is>
      </c>
      <c r="AE8" s="59" t="n"/>
      <c r="AF8" s="60" t="n"/>
      <c r="AG8" s="4" t="n"/>
      <c r="AH8" s="5" t="n"/>
      <c r="AI8" s="5" t="n"/>
      <c r="AJ8" s="5" t="n"/>
    </row>
    <row r="9" ht="84" customHeight="1" s="57">
      <c r="A9" s="73" t="n"/>
      <c r="B9" s="73" t="n"/>
      <c r="C9" s="73" t="n"/>
      <c r="D9" s="25" t="inlineStr">
        <is>
          <t>N1 (Seating Drive)</t>
        </is>
      </c>
      <c r="E9" s="25" t="inlineStr">
        <is>
          <t>N2 (First Drive)</t>
        </is>
      </c>
      <c r="F9" s="25" t="inlineStr">
        <is>
          <t xml:space="preserve">N3 (Second Drive) </t>
        </is>
      </c>
      <c r="G9" s="25" t="inlineStr">
        <is>
          <t>Observed SPT</t>
        </is>
      </c>
      <c r="H9" s="25" t="inlineStr">
        <is>
          <t>N (Correct N)</t>
        </is>
      </c>
      <c r="I9" s="25" t="inlineStr">
        <is>
          <t>Gravel [%]</t>
        </is>
      </c>
      <c r="J9" s="25" t="inlineStr">
        <is>
          <t>Sand [%]</t>
        </is>
      </c>
      <c r="K9" s="25" t="inlineStr">
        <is>
          <t>Silt [%]</t>
        </is>
      </c>
      <c r="L9" s="25" t="inlineStr">
        <is>
          <t>Clay [%]</t>
        </is>
      </c>
      <c r="M9" s="25" t="inlineStr">
        <is>
          <t>Liquid Limit [%]</t>
        </is>
      </c>
      <c r="N9" s="25" t="inlineStr">
        <is>
          <t>Plastic Limit [%]</t>
        </is>
      </c>
      <c r="O9" s="25" t="inlineStr">
        <is>
          <t>Plasticity Index [%]</t>
        </is>
      </c>
      <c r="P9" s="25" t="inlineStr">
        <is>
          <t>Shrinkage Limit [%]</t>
        </is>
      </c>
      <c r="Q9" s="73" t="n"/>
      <c r="R9" s="73" t="n"/>
      <c r="S9" s="25" t="inlineStr">
        <is>
          <t>Moisture Content [%]</t>
        </is>
      </c>
      <c r="T9" s="25" t="inlineStr">
        <is>
          <t>Bulk Density [gm/cm3]</t>
        </is>
      </c>
      <c r="U9" s="25" t="inlineStr">
        <is>
          <t>Dry Density [gm/cm3]</t>
        </is>
      </c>
      <c r="V9" s="25" t="inlineStr">
        <is>
          <t xml:space="preserve">Specific Gravity </t>
        </is>
      </c>
      <c r="W9" s="25" t="inlineStr">
        <is>
          <t>Type</t>
        </is>
      </c>
      <c r="X9" s="25" t="inlineStr">
        <is>
          <t>Cohesion [kg/cm2]</t>
        </is>
      </c>
      <c r="Y9" s="25" t="inlineStr">
        <is>
          <t>Angle of Friction [º]</t>
        </is>
      </c>
      <c r="Z9" s="73" t="n"/>
      <c r="AA9" s="25" t="inlineStr">
        <is>
          <t>Type</t>
        </is>
      </c>
      <c r="AB9" s="25" t="inlineStr">
        <is>
          <t>Cohesion [kPa]</t>
        </is>
      </c>
      <c r="AC9" s="25" t="inlineStr">
        <is>
          <t>Angle of Friction [º]</t>
        </is>
      </c>
      <c r="AD9" s="25" t="inlineStr">
        <is>
          <t>Swelling Index</t>
        </is>
      </c>
      <c r="AE9" s="25" t="inlineStr">
        <is>
          <t>Consolidation Index</t>
        </is>
      </c>
      <c r="AF9" s="25" t="inlineStr">
        <is>
          <t>Preconsolidation Pressure  [kg/cm2]</t>
        </is>
      </c>
      <c r="AG9" s="26" t="n"/>
      <c r="AH9" s="27" t="inlineStr">
        <is>
          <t>Dry Density (gm/cc)</t>
        </is>
      </c>
      <c r="AI9" s="27" t="inlineStr">
        <is>
          <t>Void Ratio</t>
        </is>
      </c>
      <c r="AJ9" s="27" t="inlineStr">
        <is>
          <t>Degree of Saturation %</t>
        </is>
      </c>
      <c r="AU9" s="74" t="inlineStr">
        <is>
          <t>Density (gm/cc)</t>
        </is>
      </c>
      <c r="AV9" s="74" t="inlineStr">
        <is>
          <t>Effective OBD (kg/cm2)</t>
        </is>
      </c>
      <c r="AW9" s="74" t="inlineStr">
        <is>
          <t>pa (kg/cm2)</t>
        </is>
      </c>
      <c r="AX9" s="74" t="inlineStr">
        <is>
          <t>CN Raw</t>
        </is>
      </c>
      <c r="AY9" s="74" t="inlineStr">
        <is>
          <t>CN (IS 2131)</t>
        </is>
      </c>
      <c r="AZ9" s="74" t="inlineStr">
        <is>
          <t>N1 (OB Corrected)</t>
        </is>
      </c>
      <c r="BA9" s="74" t="inlineStr">
        <is>
          <t>N1' (Final Corrected N)</t>
        </is>
      </c>
      <c r="BB9" s="74" t="inlineStr">
        <is>
          <t>PI</t>
        </is>
      </c>
      <c r="BC9" s="74" t="inlineStr">
        <is>
          <t>LI</t>
        </is>
      </c>
      <c r="BD9" s="74" t="inlineStr">
        <is>
          <t>Clay Fraction</t>
        </is>
      </c>
      <c r="BE9" s="74" t="inlineStr">
        <is>
          <t>Soil Behaviour</t>
        </is>
      </c>
      <c r="BF9" s="74" t="inlineStr">
        <is>
          <t>K_PI</t>
        </is>
      </c>
      <c r="BG9" s="74" t="inlineStr">
        <is>
          <t>Liquidity Factor</t>
        </is>
      </c>
      <c r="BH9" s="74" t="inlineStr">
        <is>
          <t>Clay Factor</t>
        </is>
      </c>
      <c r="BI9" s="74" t="inlineStr">
        <is>
          <t>Su (kg/cm2)</t>
        </is>
      </c>
      <c r="BJ9" s="74" t="inlineStr">
        <is>
          <t>UCS (kg/cm2)</t>
        </is>
      </c>
      <c r="BK9" s="74" t="inlineStr">
        <is>
          <t>Drained Cohesion c' (kg/cm2)</t>
        </is>
      </c>
      <c r="BL9" s="74" t="inlineStr">
        <is>
          <t>Drained Phi' (deg)</t>
        </is>
      </c>
      <c r="BM9" s="74" t="inlineStr">
        <is>
          <t>UU Cohesion Cu (kg/cm2)</t>
        </is>
      </c>
      <c r="BN9" s="74" t="inlineStr">
        <is>
          <t>UU Phi (reported deg)</t>
        </is>
      </c>
    </row>
    <row r="10" ht="18" customHeight="1" s="57">
      <c r="A10" s="36" t="n">
        <v>0.5</v>
      </c>
      <c r="B10" s="34" t="inlineStr">
        <is>
          <t>SPT @ 0.5</t>
        </is>
      </c>
      <c r="C10" s="34" t="n"/>
      <c r="D10" s="33" t="n">
        <v>2</v>
      </c>
      <c r="E10" s="33" t="n">
        <v>3</v>
      </c>
      <c r="F10" s="34" t="n">
        <v>4</v>
      </c>
      <c r="G10" s="33">
        <f>SUM(E10,F10)</f>
        <v/>
      </c>
      <c r="H10" s="34" t="n"/>
      <c r="I10" s="32" t="n">
        <v>0.48</v>
      </c>
      <c r="J10" s="32" t="n">
        <v>49.24</v>
      </c>
      <c r="K10" s="36" t="n">
        <v>18.98</v>
      </c>
      <c r="L10" s="36" t="n">
        <v>31.3</v>
      </c>
      <c r="M10" s="32" t="n"/>
      <c r="N10" s="32" t="n"/>
      <c r="O10" s="32" t="n"/>
      <c r="P10" s="36" t="n"/>
      <c r="Q10" s="35" t="n"/>
      <c r="R10" s="36" t="n">
        <v>22.22</v>
      </c>
      <c r="S10" s="36" t="n"/>
      <c r="T10" s="32" t="n"/>
      <c r="U10" s="32" t="n"/>
      <c r="V10" s="36" t="n">
        <v>2.64</v>
      </c>
      <c r="W10" s="32" t="n"/>
      <c r="X10" s="36" t="n"/>
      <c r="Y10" s="33" t="n"/>
      <c r="Z10" s="33" t="n"/>
      <c r="AA10" s="32" t="n"/>
      <c r="AB10" s="32" t="n"/>
      <c r="AC10" s="32" t="n"/>
      <c r="AD10" s="32" t="n"/>
      <c r="AE10" s="32" t="n"/>
      <c r="AF10" s="32" t="n"/>
      <c r="AG10" s="37" t="n"/>
      <c r="AH10" s="37" t="n"/>
      <c r="AI10" s="38" t="n"/>
      <c r="AJ10" s="38" t="n"/>
      <c r="AU10" s="75" t="n">
        <v>1.85</v>
      </c>
      <c r="AV10" s="75" t="n">
        <v>0.14513842</v>
      </c>
      <c r="AW10" s="75" t="n">
        <v>1.0332</v>
      </c>
      <c r="AX10" s="75" t="n">
        <v>1.658142641688637</v>
      </c>
      <c r="AY10" s="75" t="n">
        <v>1.658142641688637</v>
      </c>
      <c r="AZ10" s="75" t="n">
        <v>11.60699849182046</v>
      </c>
      <c r="BA10" s="75" t="n">
        <v>11.60699849182046</v>
      </c>
      <c r="BB10" s="75" t="n">
        <v>0</v>
      </c>
      <c r="BC10" s="75" t="n">
        <v>0</v>
      </c>
      <c r="BD10" s="75" t="n">
        <v>0.6225139220365951</v>
      </c>
      <c r="BE10" s="75" t="inlineStr">
        <is>
          <t>Clayey Soil</t>
        </is>
      </c>
      <c r="BF10" s="75" t="n">
        <v>6.5</v>
      </c>
      <c r="BG10" s="75" t="n">
        <v>1</v>
      </c>
      <c r="BH10" s="75" t="n">
        <v>1.019602227525855</v>
      </c>
      <c r="BI10" s="75" t="n">
        <v>0.679893854990188</v>
      </c>
      <c r="BJ10" s="75" t="n">
        <v>1.389082164406559</v>
      </c>
      <c r="BK10" s="75" t="n">
        <v>0.1319923362175008</v>
      </c>
      <c r="BL10" s="76" t="n">
        <v>20.71796908570388</v>
      </c>
      <c r="BM10" s="75" t="n">
        <v>0.6796840570358178</v>
      </c>
      <c r="BN10" s="76" t="n">
        <v>2.591372505640614</v>
      </c>
    </row>
    <row r="11" ht="18" customHeight="1" s="57">
      <c r="A11" s="36" t="n">
        <v>1.5</v>
      </c>
      <c r="B11" s="34" t="inlineStr">
        <is>
          <t>UDS @ 1.5</t>
        </is>
      </c>
      <c r="C11" s="33" t="n"/>
      <c r="D11" s="33" t="n"/>
      <c r="E11" s="33" t="n"/>
      <c r="F11" s="34" t="n"/>
      <c r="G11" s="33" t="n"/>
      <c r="H11" s="33" t="n"/>
      <c r="I11" s="36" t="n">
        <v>2.71</v>
      </c>
      <c r="J11" s="36" t="n">
        <v>42.91</v>
      </c>
      <c r="K11" s="36" t="n">
        <v>21.87</v>
      </c>
      <c r="L11" s="36" t="n">
        <v>32.52</v>
      </c>
      <c r="M11" s="32" t="n">
        <v>33.19</v>
      </c>
      <c r="N11" s="32" t="n">
        <v>14.58</v>
      </c>
      <c r="O11" s="32">
        <f>M11-N11</f>
        <v/>
      </c>
      <c r="P11" s="36" t="n"/>
      <c r="Q11" s="35">
        <f>IF((K11+L11)&gt;=50,
    IF(M11&lt;35,
        IF(O11="NP","ML",IF(O11&gt;=0.73*(M11-20),"CL","ML")),
        IF(M11&lt;=50,
            IF(O11="NP","MI",IF(O11&gt;=0.73*(M11-20),"CI","MI")),
            IF(O11="NP","MH",IF(O11&gt;=0.73*(M11-20),"CH","MH"))
        )
    ),
    IF(I11&gt;J11,
        IF((K11+L11)&lt;=5,"GP",
            IF((K11+L11)&lt;12,
                IF(O11="NP","GP-GM",IF(O11&gt;=0.73*(M11-20),"GP-GC","GP-GM")),
                IF(O11="NP","GM",IF(O11&gt;=0.73*(M11-20),"GC","GM"))
            )
        ),
        IF((K11+L11)&lt;=5,"SP",
            IF((K11+L11)&lt;12,
                IF(O11="NP","SP-SM",IF(O11&gt;=0.73*(M11-20),"SP-SC","SP-SM")),
                IF(O11="NP","SM",IF(O11&gt;=0.73*(M11-20),"SC","SM"))
            )
        )
    )
)</f>
        <v/>
      </c>
      <c r="R11" s="36" t="n">
        <v>21.43</v>
      </c>
      <c r="S11" s="36" t="n">
        <v>11.29</v>
      </c>
      <c r="T11" s="36" t="n">
        <v>1.73</v>
      </c>
      <c r="U11" s="36">
        <f>(T11/(1+(S11/100)))</f>
        <v/>
      </c>
      <c r="V11" s="36" t="n">
        <v>2.68</v>
      </c>
      <c r="W11" s="32" t="n"/>
      <c r="X11" s="36" t="n"/>
      <c r="Y11" s="33" t="n"/>
      <c r="Z11" s="33" t="n"/>
      <c r="AA11" s="32" t="n"/>
      <c r="AB11" s="32" t="n"/>
      <c r="AC11" s="32" t="n"/>
      <c r="AD11" s="32" t="n"/>
      <c r="AE11" s="32" t="n"/>
      <c r="AF11" s="32" t="n"/>
      <c r="AG11" s="37" t="n"/>
      <c r="AH11" s="37">
        <f>T11/(1+(S11/100))</f>
        <v/>
      </c>
      <c r="AI11" s="37">
        <f>(((V11*1)/AH11)-1)</f>
        <v/>
      </c>
      <c r="AJ11" s="37">
        <f>((S11*V11)/AI11)</f>
        <v/>
      </c>
      <c r="AU11" s="75" t="n"/>
      <c r="AV11" s="75" t="n"/>
      <c r="AW11" s="75" t="n"/>
      <c r="AX11" s="75" t="n"/>
      <c r="AY11" s="75" t="n"/>
      <c r="AZ11" s="75" t="n"/>
      <c r="BA11" s="75" t="n"/>
      <c r="BB11" s="75" t="n"/>
      <c r="BC11" s="75" t="n"/>
      <c r="BD11" s="75" t="n"/>
      <c r="BE11" s="75" t="n"/>
      <c r="BF11" s="75" t="n"/>
      <c r="BG11" s="75" t="n"/>
      <c r="BH11" s="75" t="n"/>
      <c r="BI11" s="75" t="n"/>
      <c r="BJ11" s="75" t="n"/>
      <c r="BK11" s="75" t="n"/>
      <c r="BL11" s="76" t="n"/>
      <c r="BM11" s="75" t="n"/>
      <c r="BN11" s="76" t="n"/>
    </row>
    <row r="12" ht="18" customHeight="1" s="57">
      <c r="A12" s="36" t="n">
        <v>2</v>
      </c>
      <c r="B12" s="34" t="inlineStr">
        <is>
          <t>SPT @ 2.0</t>
        </is>
      </c>
      <c r="C12" s="33" t="n"/>
      <c r="D12" s="33" t="n">
        <v>3</v>
      </c>
      <c r="E12" s="33" t="n">
        <v>5</v>
      </c>
      <c r="F12" s="34" t="n">
        <v>7</v>
      </c>
      <c r="G12" s="33">
        <f>SUM(E12,F12)</f>
        <v/>
      </c>
      <c r="H12" s="52" t="n"/>
      <c r="I12" s="36" t="n"/>
      <c r="J12" s="36" t="n"/>
      <c r="K12" s="36" t="n"/>
      <c r="L12" s="36" t="n"/>
      <c r="M12" s="32" t="n"/>
      <c r="N12" s="32" t="n"/>
      <c r="O12" s="32" t="n"/>
      <c r="P12" s="36" t="n"/>
      <c r="Q12" s="35" t="n"/>
      <c r="R12" s="36" t="n"/>
      <c r="S12" s="36" t="n"/>
      <c r="T12" s="36" t="n"/>
      <c r="U12" s="36" t="n"/>
      <c r="V12" s="36" t="n"/>
      <c r="W12" s="32" t="n"/>
      <c r="X12" s="36" t="n"/>
      <c r="Y12" s="33" t="n"/>
      <c r="Z12" s="33" t="n"/>
      <c r="AA12" s="32" t="n"/>
      <c r="AB12" s="32" t="n"/>
      <c r="AC12" s="32" t="n"/>
      <c r="AD12" s="32" t="n"/>
      <c r="AE12" s="32" t="n"/>
      <c r="AF12" s="32" t="n"/>
      <c r="AG12" s="37" t="n"/>
      <c r="AH12" s="37" t="n"/>
      <c r="AI12" s="40" t="n"/>
      <c r="AU12" s="75" t="n">
        <v>1.85</v>
      </c>
      <c r="AV12" s="75" t="n">
        <v>0.4172729575</v>
      </c>
      <c r="AW12" s="75" t="n">
        <v>1.0332</v>
      </c>
      <c r="AX12" s="75" t="n">
        <v>1.304991497938887</v>
      </c>
      <c r="AY12" s="75" t="n">
        <v>1.304991497938887</v>
      </c>
      <c r="AZ12" s="75" t="n">
        <v>15.65989797526664</v>
      </c>
      <c r="BA12" s="75" t="n">
        <v>15.65989797526664</v>
      </c>
      <c r="BB12" s="75" t="n">
        <v>0</v>
      </c>
      <c r="BC12" s="75" t="n">
        <v>0</v>
      </c>
      <c r="BD12" s="75" t="n">
        <v>0</v>
      </c>
      <c r="BE12" s="75" t="inlineStr">
        <is>
          <t>Clean Granular Soil</t>
        </is>
      </c>
      <c r="BF12" s="75" t="n">
        <v>6.5</v>
      </c>
      <c r="BG12" s="75" t="n">
        <v>1</v>
      </c>
      <c r="BH12" s="75" t="n">
        <v>1</v>
      </c>
      <c r="BI12" s="75" t="n">
        <v>1.056280120819102</v>
      </c>
      <c r="BJ12" s="75" t="n">
        <v>2.085553758054765</v>
      </c>
      <c r="BK12" s="75" t="n">
        <v>0</v>
      </c>
      <c r="BL12" s="76" t="n">
        <v>33.8979629811953</v>
      </c>
      <c r="BM12" s="75" t="n">
        <v>1.048304140334015</v>
      </c>
      <c r="BN12" s="76" t="n">
        <v>17.97813779320151</v>
      </c>
    </row>
    <row r="13" ht="18" customHeight="1" s="57">
      <c r="A13" s="36" t="n">
        <v>3.5</v>
      </c>
      <c r="B13" s="34" t="inlineStr">
        <is>
          <t>SPT @ 3.5</t>
        </is>
      </c>
      <c r="C13" s="33" t="n"/>
      <c r="D13" s="33" t="n">
        <v>4</v>
      </c>
      <c r="E13" s="33" t="n">
        <v>6</v>
      </c>
      <c r="F13" s="34" t="n">
        <v>9</v>
      </c>
      <c r="G13" s="33">
        <f>SUM(E13,F13)</f>
        <v/>
      </c>
      <c r="H13" s="33" t="n"/>
      <c r="I13" s="36" t="n">
        <v>0</v>
      </c>
      <c r="J13" s="36" t="n">
        <v>15.17</v>
      </c>
      <c r="K13" s="36" t="n">
        <v>38.85</v>
      </c>
      <c r="L13" s="36" t="n">
        <v>45.98</v>
      </c>
      <c r="M13" s="32" t="n">
        <v>35.7</v>
      </c>
      <c r="N13" s="32" t="n">
        <v>16.08</v>
      </c>
      <c r="O13" s="32">
        <f>M13-N13</f>
        <v/>
      </c>
      <c r="P13" s="41" t="n"/>
      <c r="Q13" s="35">
        <f>IF((K13+L13)&gt;=50,
    IF(M13&lt;35,
        IF(O13="NP","ML",IF(O13&gt;=0.73*(M13-20),"CL","ML")),
        IF(M13&lt;=50,
            IF(O13="NP","MI",IF(O13&gt;=0.73*(M13-20),"CI","MI")),
            IF(O13="NP","MH",IF(O13&gt;=0.73*(M13-20),"CH","MH"))
        )
    ),
    IF(I13&gt;J13,
        IF((K13+L13)&lt;=5,"GP",
            IF((K13+L13)&lt;12,
                IF(O13="NP","GP-GM",IF(O13&gt;=0.73*(M13-20),"GP-GC","GP-GM")),
                IF(O13="NP","GM",IF(O13&gt;=0.73*(M13-20),"GC","GM"))
            )
        ),
        IF((K13+L13)&lt;=5,"SP",
            IF((K13+L13)&lt;12,
                IF(O13="NP","SP-SM",IF(O13&gt;=0.73*(M13-20),"SP-SC","SP-SM")),
                IF(O13="NP","SM",IF(O13&gt;=0.73*(M13-20),"SC","SM"))
            )
        )
    )
)</f>
        <v/>
      </c>
      <c r="R13" s="36" t="n">
        <v>31.58</v>
      </c>
      <c r="S13" s="36" t="n"/>
      <c r="T13" s="36" t="n"/>
      <c r="U13" s="36" t="n"/>
      <c r="V13" s="36" t="n">
        <v>2.7</v>
      </c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37" t="n"/>
      <c r="AH13" s="37" t="n"/>
      <c r="AI13" s="40" t="n"/>
      <c r="AU13" s="75" t="n">
        <v>1.85</v>
      </c>
      <c r="AV13" s="75" t="n">
        <v>0.689407495</v>
      </c>
      <c r="AW13" s="75" t="n">
        <v>1.0332</v>
      </c>
      <c r="AX13" s="75" t="n">
        <v>1.13708856227749</v>
      </c>
      <c r="AY13" s="75" t="n">
        <v>1.13708856227749</v>
      </c>
      <c r="AZ13" s="75" t="n">
        <v>17.05632843416234</v>
      </c>
      <c r="BA13" s="75" t="n">
        <v>17.05632843416234</v>
      </c>
      <c r="BB13" s="75" t="n">
        <v>19.62</v>
      </c>
      <c r="BC13" s="75" t="n">
        <v>-0.8195718654434248</v>
      </c>
      <c r="BD13" s="75" t="n">
        <v>0.5420252269244371</v>
      </c>
      <c r="BE13" s="75" t="inlineStr">
        <is>
          <t>Clayey Soil</t>
        </is>
      </c>
      <c r="BF13" s="75" t="n">
        <v>5.575999999999999</v>
      </c>
      <c r="BG13" s="75" t="n">
        <v>1.204892966360856</v>
      </c>
      <c r="BH13" s="75" t="n">
        <v>1.00672403630791</v>
      </c>
      <c r="BI13" s="75" t="n">
        <v>1.117267846256256</v>
      </c>
      <c r="BJ13" s="75" t="n">
        <v>2.280302575689608</v>
      </c>
      <c r="BK13" s="75" t="n">
        <v>0.1647712476794017</v>
      </c>
      <c r="BL13" s="76" t="n">
        <v>20.9101484593257</v>
      </c>
      <c r="BM13" s="75" t="n">
        <v>1.108142165634023</v>
      </c>
      <c r="BN13" s="76" t="n">
        <v>6.449283664085677</v>
      </c>
    </row>
    <row r="14" ht="18" customHeight="1" s="57">
      <c r="A14" s="36" t="n">
        <v>4.5</v>
      </c>
      <c r="B14" s="34" t="inlineStr">
        <is>
          <t>UDS @ 4.5</t>
        </is>
      </c>
      <c r="C14" s="33" t="n"/>
      <c r="D14" s="33" t="n"/>
      <c r="E14" s="33" t="n"/>
      <c r="F14" s="34" t="n"/>
      <c r="G14" s="33" t="n"/>
      <c r="H14" s="33" t="n"/>
      <c r="I14" s="36" t="n">
        <v>0.66</v>
      </c>
      <c r="J14" s="36" t="n">
        <v>48.15</v>
      </c>
      <c r="K14" s="36" t="n">
        <v>19.86</v>
      </c>
      <c r="L14" s="36" t="n">
        <v>31.33</v>
      </c>
      <c r="M14" s="32" t="n">
        <v>31.49</v>
      </c>
      <c r="N14" s="32" t="n">
        <v>13.99</v>
      </c>
      <c r="O14" s="32">
        <f>M14-N14</f>
        <v/>
      </c>
      <c r="P14" s="41" t="n"/>
      <c r="Q14" s="35">
        <f>IF((K14+L14)&gt;=50,
IF(M14&lt;35,
IF(O14="NP","ML",IF(O14&gt;=0.73*(M14-20),"CL","ML")),
IF(M14&lt;=50,
IF(O14="NP","MI",IF(O14&gt;=0.73*(M14-20),"CI","MI")),
IF(O14="NP","MH",IF(O14&gt;=0.73*(M14-20),"CH","MH"))
)
),
IF(I14&gt;J14,
IF((K14+L14)&lt;=5,"GP",
IF((K14+L14)&lt;12,
IF(O14="NP","GP-GM",IF(O14&gt;=0.73*(M14-20),"GP-GC","GP-GM")),
IF(O14="NP","GM",IF(O14&gt;=0.73*(M14-20),"GC","GM"))
)
),
IF((K14+L14)&lt;=5,"SP",
IF((K14+L14)&lt;12,
IF(O14="NP","SP-SM",IF(O14&gt;=0.73*(M14-20),"SP-SC","SP-SM")),
IF(O14="NP","SM",IF(O14&gt;=0.73*(M14-20),"SC","SM"))
)
)
)
)</f>
        <v/>
      </c>
      <c r="R14" s="36" t="n">
        <v>9.09</v>
      </c>
      <c r="S14" s="36" t="n">
        <v>11.47</v>
      </c>
      <c r="T14" s="36" t="n">
        <v>1.79</v>
      </c>
      <c r="U14" s="36">
        <f>(T14/(1+(S14/100)))</f>
        <v/>
      </c>
      <c r="V14" s="36" t="n">
        <v>2.66</v>
      </c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37" t="n"/>
      <c r="AH14" s="37">
        <f>T14/(1+(S14/100))</f>
        <v/>
      </c>
      <c r="AI14" s="37">
        <f>(((V14*1)/AH14)-1)</f>
        <v/>
      </c>
      <c r="AJ14" s="37">
        <f>((S14*V14)/AI14)</f>
        <v/>
      </c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6" t="n"/>
      <c r="BM14" s="75" t="n"/>
      <c r="BN14" s="76" t="n"/>
    </row>
    <row r="15" ht="18" customHeight="1" s="57">
      <c r="A15" s="36" t="n">
        <v>5</v>
      </c>
      <c r="B15" s="34" t="inlineStr">
        <is>
          <t>SPT @ 5.0</t>
        </is>
      </c>
      <c r="C15" s="33" t="n"/>
      <c r="D15" s="33" t="n">
        <v>5</v>
      </c>
      <c r="E15" s="33" t="n">
        <v>7</v>
      </c>
      <c r="F15" s="34" t="n">
        <v>10</v>
      </c>
      <c r="G15" s="33">
        <f>SUM(E15,F15)</f>
        <v/>
      </c>
      <c r="H15" s="33" t="n"/>
      <c r="I15" s="36" t="n"/>
      <c r="J15" s="36" t="n"/>
      <c r="K15" s="56" t="n"/>
      <c r="L15" s="56" t="n"/>
      <c r="M15" s="32" t="n"/>
      <c r="N15" s="32" t="n"/>
      <c r="O15" s="32" t="n"/>
      <c r="P15" s="41" t="n"/>
      <c r="Q15" s="35" t="n"/>
      <c r="R15" s="36" t="n"/>
      <c r="S15" s="36" t="n"/>
      <c r="T15" s="36" t="n"/>
      <c r="U15" s="36" t="n"/>
      <c r="V15" s="36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37" t="n"/>
      <c r="AH15" s="37" t="n"/>
      <c r="AI15" s="40" t="n"/>
      <c r="AU15" s="75" t="n">
        <v>1.85</v>
      </c>
      <c r="AV15" s="75" t="n">
        <v>0.9615420325</v>
      </c>
      <c r="AW15" s="75" t="n">
        <v>1.0332</v>
      </c>
      <c r="AX15" s="75" t="n">
        <v>1.025829512079826</v>
      </c>
      <c r="AY15" s="75" t="n">
        <v>1.025829512079826</v>
      </c>
      <c r="AZ15" s="75" t="n">
        <v>17.43910170535703</v>
      </c>
      <c r="BA15" s="75" t="n">
        <v>17.43910170535703</v>
      </c>
      <c r="BB15" s="75" t="n">
        <v>0</v>
      </c>
      <c r="BC15" s="75" t="n">
        <v>0</v>
      </c>
      <c r="BD15" s="75" t="n">
        <v>0</v>
      </c>
      <c r="BE15" s="75" t="inlineStr">
        <is>
          <t>Clean Granular Soil</t>
        </is>
      </c>
      <c r="BF15" s="75" t="n">
        <v>6.5</v>
      </c>
      <c r="BG15" s="75" t="n">
        <v>1</v>
      </c>
      <c r="BH15" s="75" t="n">
        <v>1</v>
      </c>
      <c r="BI15" s="75" t="n">
        <v>1.182982939078851</v>
      </c>
      <c r="BJ15" s="75" t="n">
        <v>2.242441021134104</v>
      </c>
      <c r="BK15" s="75" t="n">
        <v>0</v>
      </c>
      <c r="BL15" s="76" t="n">
        <v>33.41725863050993</v>
      </c>
      <c r="BM15" s="75" t="n">
        <v>1.18067605291383</v>
      </c>
      <c r="BN15" s="76" t="n">
        <v>17.88968538564783</v>
      </c>
    </row>
    <row r="16" ht="18" customHeight="1" s="57">
      <c r="A16" s="36" t="n">
        <v>6.5</v>
      </c>
      <c r="B16" s="34" t="inlineStr">
        <is>
          <t>SPT @ 6.5</t>
        </is>
      </c>
      <c r="C16" s="33" t="n"/>
      <c r="D16" s="33" t="n">
        <v>7</v>
      </c>
      <c r="E16" s="33" t="n">
        <v>10</v>
      </c>
      <c r="F16" s="34" t="n">
        <v>12</v>
      </c>
      <c r="G16" s="33">
        <f>SUM(E16,F16)</f>
        <v/>
      </c>
      <c r="H16" s="52" t="n"/>
      <c r="I16" s="36" t="n">
        <v>0.11</v>
      </c>
      <c r="J16" s="36" t="n">
        <v>27.83</v>
      </c>
      <c r="K16" s="56" t="n">
        <v>30.76</v>
      </c>
      <c r="L16" s="56" t="n">
        <v>41.3</v>
      </c>
      <c r="M16" s="32" t="n">
        <v>33.72</v>
      </c>
      <c r="N16" s="32" t="n"/>
      <c r="O16" s="32" t="n"/>
      <c r="P16" s="36" t="n"/>
      <c r="Q16" s="35" t="n"/>
      <c r="R16" s="36" t="n">
        <v>15.79</v>
      </c>
      <c r="S16" s="36" t="n"/>
      <c r="T16" s="36" t="n"/>
      <c r="U16" s="36" t="n"/>
      <c r="V16" s="36" t="n">
        <v>2.69</v>
      </c>
      <c r="W16" s="32" t="n"/>
      <c r="X16" s="36" t="n"/>
      <c r="Y16" s="33" t="n"/>
      <c r="Z16" s="33" t="n"/>
      <c r="AA16" s="32" t="n"/>
      <c r="AB16" s="32" t="n"/>
      <c r="AC16" s="32" t="n"/>
      <c r="AD16" s="32" t="n"/>
      <c r="AE16" s="32" t="n"/>
      <c r="AF16" s="32" t="n"/>
      <c r="AG16" s="37" t="n"/>
      <c r="AH16" s="37" t="n"/>
      <c r="AI16" s="40" t="n"/>
      <c r="AU16" s="75" t="n">
        <v>1.85</v>
      </c>
      <c r="AV16" s="75" t="n">
        <v>1.23367657</v>
      </c>
      <c r="AW16" s="75" t="n">
        <v>1.0332</v>
      </c>
      <c r="AX16" s="75" t="n">
        <v>0.9424900688886312</v>
      </c>
      <c r="AY16" s="75" t="n">
        <v>0.9424900688886312</v>
      </c>
      <c r="AZ16" s="75" t="n">
        <v>20.73478151554989</v>
      </c>
      <c r="BA16" s="75" t="n">
        <v>20.73478151554989</v>
      </c>
      <c r="BB16" s="75" t="n">
        <v>33.72</v>
      </c>
      <c r="BC16" s="75" t="n">
        <v>0</v>
      </c>
      <c r="BD16" s="75" t="n">
        <v>0.5731334998612267</v>
      </c>
      <c r="BE16" s="75" t="inlineStr">
        <is>
          <t>Clayey Soil</t>
        </is>
      </c>
      <c r="BF16" s="75" t="n">
        <v>4.462800000000001</v>
      </c>
      <c r="BG16" s="75" t="n">
        <v>1</v>
      </c>
      <c r="BH16" s="75" t="n">
        <v>1.011701359977796</v>
      </c>
      <c r="BI16" s="75" t="n">
        <v>0.8211751065851346</v>
      </c>
      <c r="BJ16" s="75" t="n">
        <v>1.616830075232299</v>
      </c>
      <c r="BK16" s="75" t="n">
        <v>0.1707750797627268</v>
      </c>
      <c r="BL16" s="76" t="n">
        <v>20</v>
      </c>
      <c r="BM16" s="75" t="n">
        <v>0.8147274296182399</v>
      </c>
      <c r="BN16" s="76" t="n">
        <v>6.619700473445549</v>
      </c>
    </row>
    <row r="17" ht="18" customHeight="1" s="57">
      <c r="A17" s="36" t="n">
        <v>7.5</v>
      </c>
      <c r="B17" s="34" t="inlineStr">
        <is>
          <t>UDS @ 7.5</t>
        </is>
      </c>
      <c r="C17" s="33" t="n"/>
      <c r="D17" s="33" t="n"/>
      <c r="E17" s="33" t="n"/>
      <c r="F17" s="34" t="n"/>
      <c r="G17" s="33" t="n"/>
      <c r="H17" s="33" t="n"/>
      <c r="I17" s="36" t="n">
        <v>0.93</v>
      </c>
      <c r="J17" s="36" t="n">
        <v>57.43</v>
      </c>
      <c r="K17" s="56" t="n">
        <v>12.92</v>
      </c>
      <c r="L17" s="56" t="n">
        <v>28.72</v>
      </c>
      <c r="M17" s="32" t="n">
        <v>28.71</v>
      </c>
      <c r="N17" s="32" t="n">
        <v>14.23</v>
      </c>
      <c r="O17" s="32">
        <f>M17-N17</f>
        <v/>
      </c>
      <c r="P17" s="52" t="n"/>
      <c r="Q17" s="35">
        <f>IF((K17+L17)&gt;=50,
    IF(M17&lt;35,
        IF(O17="NP","ML",IF(O17&gt;=0.73*(M17-20),"CL","ML")),
        IF(M17&lt;=50,
            IF(O17="NP","MI",IF(O17&gt;=0.73*(M17-20),"CI","MI")),
            IF(O17="NP","MH",IF(O17&gt;=0.73*(M17-20),"CH","MH"))
        )
    ),
    IF(I17&gt;J17,
        IF((K17+L17)&lt;=5,"GP",
            IF((K17+L17)&lt;12,
                IF(O17="NP","GP-GM",IF(O17&gt;=0.73*(M17-20),"GP-GC","GP-GM")),
                IF(O17="NP","GM",IF(O17&gt;=0.73*(M17-20),"GC","GM"))
            )
        ),
        IF((K17+L17)&lt;=5,"SP",
            IF((K17+L17)&lt;12,
                IF(O17="NP","SP-SM",IF(O17&gt;=0.73*(M17-20),"SP-SC","SP-SM")),
                IF(O17="NP","SM",IF(O17&gt;=0.73*(M17-20),"SC","SM"))
            )
        )
    )
)</f>
        <v/>
      </c>
      <c r="R17" s="36" t="n">
        <v>23.53</v>
      </c>
      <c r="S17" s="36" t="n">
        <v>11.02</v>
      </c>
      <c r="T17" s="36" t="n">
        <v>1.86</v>
      </c>
      <c r="U17" s="36">
        <f>(T17/(1+(S17/100)))</f>
        <v/>
      </c>
      <c r="V17" s="36" t="n">
        <v>2.64</v>
      </c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37" t="n"/>
      <c r="AH17" s="42">
        <f>T17/(1+(S17/100))</f>
        <v/>
      </c>
      <c r="AI17" s="42">
        <f>(((V17*1)/AH17)-1)</f>
        <v/>
      </c>
      <c r="AJ17" s="42">
        <f>((S17*V17)/AI17)</f>
        <v/>
      </c>
      <c r="AU17" s="75" t="n"/>
      <c r="AV17" s="75" t="n"/>
      <c r="AW17" s="75" t="n"/>
      <c r="AX17" s="75" t="n"/>
      <c r="AY17" s="75" t="n"/>
      <c r="AZ17" s="75" t="n"/>
      <c r="BA17" s="75" t="n"/>
      <c r="BB17" s="75" t="n"/>
      <c r="BC17" s="75" t="n"/>
      <c r="BD17" s="75" t="n"/>
      <c r="BE17" s="75" t="n"/>
      <c r="BF17" s="75" t="n"/>
      <c r="BG17" s="75" t="n"/>
      <c r="BH17" s="75" t="n"/>
      <c r="BI17" s="75" t="n"/>
      <c r="BJ17" s="75" t="n"/>
      <c r="BK17" s="75" t="n"/>
      <c r="BL17" s="76" t="n"/>
      <c r="BM17" s="75" t="n"/>
      <c r="BN17" s="76" t="n"/>
    </row>
    <row r="18" ht="18" customHeight="1" s="57">
      <c r="A18" s="36" t="n">
        <v>8</v>
      </c>
      <c r="B18" s="34" t="inlineStr">
        <is>
          <t>SPT @ 8.0</t>
        </is>
      </c>
      <c r="C18" s="33" t="n"/>
      <c r="D18" s="33" t="n">
        <v>8</v>
      </c>
      <c r="E18" s="33" t="n">
        <v>11</v>
      </c>
      <c r="F18" s="34" t="n">
        <v>13</v>
      </c>
      <c r="G18" s="33">
        <f>SUM(E18,F18)</f>
        <v/>
      </c>
      <c r="H18" s="33" t="n"/>
      <c r="I18" s="36" t="n"/>
      <c r="J18" s="36" t="n"/>
      <c r="K18" s="56" t="n"/>
      <c r="L18" s="56" t="n"/>
      <c r="M18" s="32" t="n"/>
      <c r="N18" s="32" t="n"/>
      <c r="O18" s="32" t="n"/>
      <c r="P18" s="52" t="inlineStr">
        <is>
          <t>  </t>
        </is>
      </c>
      <c r="Q18" s="35" t="n"/>
      <c r="R18" s="36" t="n"/>
      <c r="S18" s="36" t="n"/>
      <c r="T18" s="36" t="n"/>
      <c r="U18" s="36" t="n"/>
      <c r="V18" s="36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37" t="n"/>
      <c r="AH18" s="37" t="n"/>
      <c r="AI18" s="40" t="n"/>
      <c r="AU18" s="75" t="n">
        <v>1.85</v>
      </c>
      <c r="AV18" s="75" t="n">
        <v>1.5058111075</v>
      </c>
      <c r="AW18" s="75" t="n">
        <v>1.0332</v>
      </c>
      <c r="AX18" s="75" t="n">
        <v>0.8758318005428563</v>
      </c>
      <c r="AY18" s="75" t="n">
        <v>0.8758318005428563</v>
      </c>
      <c r="AZ18" s="75" t="n">
        <v>21.01996321302855</v>
      </c>
      <c r="BA18" s="75" t="n">
        <v>21.01996321302855</v>
      </c>
      <c r="BB18" s="75" t="n">
        <v>0</v>
      </c>
      <c r="BC18" s="75" t="n">
        <v>0</v>
      </c>
      <c r="BD18" s="75" t="n">
        <v>0</v>
      </c>
      <c r="BE18" s="75" t="inlineStr">
        <is>
          <t>Clean Granular Soil</t>
        </is>
      </c>
      <c r="BF18" s="75" t="n">
        <v>6.5</v>
      </c>
      <c r="BG18" s="75" t="n">
        <v>1</v>
      </c>
      <c r="BH18" s="75" t="n">
        <v>1</v>
      </c>
      <c r="BI18" s="75" t="n">
        <v>1.381060204864417</v>
      </c>
      <c r="BJ18" s="75" t="n">
        <v>2.71817476528384</v>
      </c>
      <c r="BK18" s="75" t="n">
        <v>0</v>
      </c>
      <c r="BL18" s="76" t="n">
        <v>33.69863468808396</v>
      </c>
      <c r="BM18" s="75" t="n">
        <v>1.376659004291467</v>
      </c>
      <c r="BN18" s="76" t="n">
        <v>15.81042820259132</v>
      </c>
    </row>
    <row r="19" ht="18" customHeight="1" s="57">
      <c r="A19" s="36" t="n">
        <v>9.5</v>
      </c>
      <c r="B19" s="34" t="inlineStr">
        <is>
          <t>SPT @ 9.5</t>
        </is>
      </c>
      <c r="C19" s="33" t="n"/>
      <c r="D19" s="33" t="n">
        <v>9</v>
      </c>
      <c r="E19" s="33" t="n">
        <v>11</v>
      </c>
      <c r="F19" s="34" t="n">
        <v>15</v>
      </c>
      <c r="G19" s="33">
        <f>SUM(E19,F19)</f>
        <v/>
      </c>
      <c r="H19" s="52" t="n"/>
      <c r="I19" s="36" t="n"/>
      <c r="J19" s="36" t="n"/>
      <c r="K19" s="56" t="n"/>
      <c r="L19" s="56" t="n"/>
      <c r="M19" s="32" t="n"/>
      <c r="N19" s="32" t="n"/>
      <c r="O19" s="32" t="n"/>
      <c r="P19" s="36" t="n"/>
      <c r="Q19" s="35" t="n"/>
      <c r="R19" s="36" t="n"/>
      <c r="S19" s="36" t="n"/>
      <c r="T19" s="36" t="n"/>
      <c r="U19" s="36" t="n"/>
      <c r="V19" s="36" t="n"/>
      <c r="W19" s="32" t="n"/>
      <c r="X19" s="36" t="n"/>
      <c r="Y19" s="33" t="n"/>
      <c r="Z19" s="33" t="n"/>
      <c r="AA19" s="32" t="n"/>
      <c r="AB19" s="32" t="n"/>
      <c r="AC19" s="32" t="n"/>
      <c r="AD19" s="32" t="n"/>
      <c r="AE19" s="32" t="n"/>
      <c r="AF19" s="32" t="n"/>
      <c r="AG19" s="37" t="n"/>
      <c r="AH19" s="37" t="n"/>
      <c r="AI19" s="40" t="n"/>
      <c r="AU19" s="75" t="n">
        <v>1.85</v>
      </c>
      <c r="AV19" s="75" t="n">
        <v>1.777945645</v>
      </c>
      <c r="AW19" s="75" t="n">
        <v>1.0332</v>
      </c>
      <c r="AX19" s="75" t="n">
        <v>0.8202778533892122</v>
      </c>
      <c r="AY19" s="75" t="n">
        <v>0.8202778533892122</v>
      </c>
      <c r="AZ19" s="75" t="n">
        <v>21.32722418811952</v>
      </c>
      <c r="BA19" s="75" t="n">
        <v>21.32722418811952</v>
      </c>
      <c r="BB19" s="75" t="n">
        <v>0</v>
      </c>
      <c r="BC19" s="75" t="n">
        <v>0</v>
      </c>
      <c r="BD19" s="75" t="n">
        <v>0</v>
      </c>
      <c r="BE19" s="75" t="inlineStr">
        <is>
          <t>Clean Granular Soil</t>
        </is>
      </c>
      <c r="BF19" s="75" t="n">
        <v>6.5</v>
      </c>
      <c r="BG19" s="75" t="n">
        <v>1</v>
      </c>
      <c r="BH19" s="75" t="n">
        <v>1</v>
      </c>
      <c r="BI19" s="75" t="n">
        <v>1.405542678227764</v>
      </c>
      <c r="BJ19" s="75" t="n">
        <v>2.892104233916929</v>
      </c>
      <c r="BK19" s="75" t="n">
        <v>0</v>
      </c>
      <c r="BL19" s="76" t="n">
        <v>34.249799114075</v>
      </c>
      <c r="BM19" s="75" t="n">
        <v>1.410080341007992</v>
      </c>
      <c r="BN19" s="76" t="n">
        <v>18.03153041586557</v>
      </c>
    </row>
    <row r="20" ht="18" customHeight="1" s="57">
      <c r="A20" s="36" t="n">
        <v>10.5</v>
      </c>
      <c r="B20" s="34" t="inlineStr">
        <is>
          <t>UDS @ 10.5</t>
        </is>
      </c>
      <c r="C20" s="33" t="n"/>
      <c r="D20" s="33" t="n"/>
      <c r="E20" s="33" t="n"/>
      <c r="F20" s="34" t="n"/>
      <c r="G20" s="33" t="n"/>
      <c r="H20" s="33" t="n"/>
      <c r="I20" s="36" t="n">
        <v>5.88</v>
      </c>
      <c r="J20" s="36" t="n">
        <v>27.45</v>
      </c>
      <c r="K20" s="56" t="n">
        <v>26.12</v>
      </c>
      <c r="L20" s="56" t="n">
        <v>40.55</v>
      </c>
      <c r="M20" s="32" t="n">
        <v>34.9</v>
      </c>
      <c r="N20" s="32" t="n">
        <v>15.44</v>
      </c>
      <c r="O20" s="32">
        <f>M20-N20</f>
        <v/>
      </c>
      <c r="P20" s="52" t="n"/>
      <c r="Q20" s="35">
        <f>IF((K20+L20)&gt;=50,
    IF(M20&lt;35,
        IF(O20="NP","ML",IF(O20&gt;=0.73*(M20-20),"CL","ML")),
        IF(M20&lt;=50,
            IF(O20="NP","MI",IF(O20&gt;=0.73*(M20-20),"CI","MI")),
            IF(O20="NP","MH",IF(O20&gt;=0.73*(M20-20),"CH","MH"))
        )
    ),
    IF(I20&gt;J20,
        IF((K20+L20)&lt;=5,"GP",
            IF((K20+L20)&lt;12,
                IF(O20="NP","GP-GM",IF(O20&gt;=0.73*(M20-20),"GP-GC","GP-GM")),
                IF(O20="NP","GM",IF(O20&gt;=0.73*(M20-20),"GC","GM"))
            )
        ),
        IF((K20+L20)&lt;=5,"SP",
            IF((K20+L20)&lt;12,
                IF(O20="NP","SP-SM",IF(O20&gt;=0.73*(M20-20),"SP-SC","SP-SM")),
                IF(O20="NP","SM",IF(O20&gt;=0.73*(M20-20),"SC","SM"))
            )
        )
    )
)</f>
        <v/>
      </c>
      <c r="R20" s="36" t="n">
        <v>16.67</v>
      </c>
      <c r="S20" s="36" t="n">
        <v>20.31</v>
      </c>
      <c r="T20" s="36" t="n">
        <v>1.91</v>
      </c>
      <c r="U20" s="36">
        <f>(T20/(1+(S20/100)))</f>
        <v/>
      </c>
      <c r="V20" s="36" t="n">
        <v>2.67</v>
      </c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37" t="n"/>
      <c r="AH20" s="42">
        <f>T20/(1+(S20/100))</f>
        <v/>
      </c>
      <c r="AI20" s="42">
        <f>(((V20*1)/AH20)-1)</f>
        <v/>
      </c>
      <c r="AJ20" s="42">
        <f>((S20*V20)/AI20)</f>
        <v/>
      </c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6" t="n"/>
      <c r="BM20" s="75" t="n"/>
      <c r="BN20" s="76" t="n"/>
    </row>
    <row r="21" ht="18" customHeight="1" s="57">
      <c r="A21" s="36" t="n">
        <v>11</v>
      </c>
      <c r="B21" s="34" t="inlineStr">
        <is>
          <t>SPT @ 11.0</t>
        </is>
      </c>
      <c r="C21" s="33" t="n"/>
      <c r="D21" s="33" t="n">
        <v>13</v>
      </c>
      <c r="E21" s="33" t="n">
        <v>15</v>
      </c>
      <c r="F21" s="34" t="n">
        <v>17</v>
      </c>
      <c r="G21" s="33">
        <f>SUM(E21,F21)</f>
        <v/>
      </c>
      <c r="H21" s="33" t="n"/>
      <c r="I21" s="36" t="n"/>
      <c r="J21" s="36" t="n"/>
      <c r="K21" s="56" t="n"/>
      <c r="L21" s="56" t="n"/>
      <c r="M21" s="32" t="n"/>
      <c r="N21" s="32" t="n"/>
      <c r="O21" s="32" t="n"/>
      <c r="P21" s="52" t="n"/>
      <c r="Q21" s="35" t="n"/>
      <c r="R21" s="36" t="n"/>
      <c r="S21" s="36" t="n"/>
      <c r="T21" s="36" t="n"/>
      <c r="U21" s="36" t="n"/>
      <c r="V21" s="36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37" t="n"/>
      <c r="AH21" s="37" t="n"/>
      <c r="AI21" s="40" t="n"/>
      <c r="AU21" s="75" t="n">
        <v>2</v>
      </c>
      <c r="AV21" s="75" t="n">
        <v>2.06920315</v>
      </c>
      <c r="AW21" s="75" t="n">
        <v>1.0332</v>
      </c>
      <c r="AX21" s="75" t="n">
        <v>0.7695466719635304</v>
      </c>
      <c r="AY21" s="75" t="n">
        <v>0.7695466719635304</v>
      </c>
      <c r="AZ21" s="75" t="n">
        <v>24.62549350283297</v>
      </c>
      <c r="BA21" s="75" t="n">
        <v>24.62549350283297</v>
      </c>
      <c r="BB21" s="75" t="n">
        <v>0</v>
      </c>
      <c r="BC21" s="75" t="n">
        <v>0</v>
      </c>
      <c r="BD21" s="75" t="n">
        <v>0</v>
      </c>
      <c r="BE21" s="75" t="inlineStr">
        <is>
          <t>Clean Granular Soil</t>
        </is>
      </c>
      <c r="BF21" s="75" t="n">
        <v>6.5</v>
      </c>
      <c r="BG21" s="75" t="n">
        <v>1</v>
      </c>
      <c r="BH21" s="75" t="n">
        <v>1</v>
      </c>
      <c r="BI21" s="75" t="n">
        <v>1.659715039168832</v>
      </c>
      <c r="BJ21" s="75" t="n">
        <v>3.302117212935312</v>
      </c>
      <c r="BK21" s="75" t="n">
        <v>0</v>
      </c>
      <c r="BL21" s="76" t="n">
        <v>34.27683761996055</v>
      </c>
      <c r="BM21" s="75" t="n">
        <v>1.66084935185503</v>
      </c>
      <c r="BN21" s="76" t="n">
        <v>15.61006047796628</v>
      </c>
    </row>
    <row r="22" ht="18" customHeight="1" s="57">
      <c r="A22" s="36" t="n">
        <v>12.5</v>
      </c>
      <c r="B22" s="34" t="inlineStr">
        <is>
          <t>SPT @ 12.5</t>
        </is>
      </c>
      <c r="C22" s="33" t="n"/>
      <c r="D22" s="33" t="n">
        <v>15</v>
      </c>
      <c r="E22" s="33" t="n">
        <v>18</v>
      </c>
      <c r="F22" s="34" t="n">
        <v>20</v>
      </c>
      <c r="G22" s="33">
        <f>SUM(E22,F22)</f>
        <v/>
      </c>
      <c r="H22" s="33" t="n"/>
      <c r="I22" s="36" t="n"/>
      <c r="J22" s="36" t="n"/>
      <c r="K22" s="56" t="n"/>
      <c r="L22" s="56" t="n"/>
      <c r="M22" s="32" t="n"/>
      <c r="N22" s="32" t="n"/>
      <c r="O22" s="32" t="n"/>
      <c r="P22" s="36" t="n"/>
      <c r="Q22" s="35" t="n"/>
      <c r="R22" s="36" t="n"/>
      <c r="S22" s="36" t="n"/>
      <c r="T22" s="36" t="n"/>
      <c r="U22" s="36" t="n"/>
      <c r="V22" s="36" t="n"/>
      <c r="W22" s="32" t="n"/>
      <c r="X22" s="36" t="n"/>
      <c r="Y22" s="33" t="n"/>
      <c r="Z22" s="33" t="n"/>
      <c r="AA22" s="32" t="n"/>
      <c r="AB22" s="32" t="n"/>
      <c r="AC22" s="32" t="n"/>
      <c r="AD22" s="32" t="n"/>
      <c r="AE22" s="32" t="n"/>
      <c r="AF22" s="32" t="n"/>
      <c r="AG22" s="37" t="n"/>
      <c r="AH22" s="37" t="n"/>
      <c r="AI22" s="40" t="n"/>
      <c r="AU22" s="75" t="n">
        <v>2</v>
      </c>
      <c r="AV22" s="75" t="n">
        <v>2.36340265</v>
      </c>
      <c r="AW22" s="75" t="n">
        <v>1.0332</v>
      </c>
      <c r="AX22" s="75" t="n">
        <v>0.7250910397601051</v>
      </c>
      <c r="AY22" s="75" t="n">
        <v>0.7250910397601051</v>
      </c>
      <c r="AZ22" s="75" t="n">
        <v>27.553459510884</v>
      </c>
      <c r="BA22" s="75" t="n">
        <v>27.553459510884</v>
      </c>
      <c r="BB22" s="75" t="n">
        <v>0</v>
      </c>
      <c r="BC22" s="75" t="n">
        <v>0</v>
      </c>
      <c r="BD22" s="75" t="n">
        <v>0</v>
      </c>
      <c r="BE22" s="75" t="inlineStr">
        <is>
          <t>Clean Granular Soil</t>
        </is>
      </c>
      <c r="BF22" s="75" t="n">
        <v>6.5</v>
      </c>
      <c r="BG22" s="75" t="n">
        <v>1</v>
      </c>
      <c r="BH22" s="75" t="n">
        <v>1</v>
      </c>
      <c r="BI22" s="75" t="n">
        <v>1.853865288743653</v>
      </c>
      <c r="BJ22" s="75" t="n">
        <v>3.762716978727023</v>
      </c>
      <c r="BK22" s="75" t="n">
        <v>0</v>
      </c>
      <c r="BL22" s="76" t="n">
        <v>34.43707736908888</v>
      </c>
      <c r="BM22" s="75" t="n">
        <v>1.854962978613556</v>
      </c>
      <c r="BN22" s="76" t="n">
        <v>21.25367873901348</v>
      </c>
    </row>
    <row r="23" ht="18" customHeight="1" s="57">
      <c r="A23" s="36" t="n">
        <v>13.5</v>
      </c>
      <c r="B23" s="34" t="inlineStr">
        <is>
          <t>SPT @ 13.5</t>
        </is>
      </c>
      <c r="C23" s="34" t="n"/>
      <c r="D23" s="33" t="inlineStr">
        <is>
          <t>50/14 cm</t>
        </is>
      </c>
      <c r="E23" s="33" t="inlineStr">
        <is>
          <t>-</t>
        </is>
      </c>
      <c r="F23" s="34" t="inlineStr">
        <is>
          <t>-</t>
        </is>
      </c>
      <c r="G23" s="33" t="inlineStr">
        <is>
          <t>&gt;100</t>
        </is>
      </c>
      <c r="H23" s="52" t="n"/>
      <c r="I23" s="36" t="n">
        <v>0.62</v>
      </c>
      <c r="J23" s="36" t="n">
        <v>69.06999999999999</v>
      </c>
      <c r="K23" s="56" t="n">
        <v>4.71</v>
      </c>
      <c r="L23" s="56" t="n">
        <v>25.6</v>
      </c>
      <c r="M23" s="32" t="n">
        <v>23.1</v>
      </c>
      <c r="N23" s="32" t="n">
        <v>12.6</v>
      </c>
      <c r="O23" s="32">
        <f>M23-N23</f>
        <v/>
      </c>
      <c r="P23" s="36" t="n"/>
      <c r="Q23" s="35">
        <f>IF((K23+L23)&gt;=50,
    IF(M23&lt;35,
        IF(O23="NP","ML",IF(O23&gt;=0.73*(M23-20),"CL","ML")),
        IF(M23&lt;=50,
            IF(O23="NP","MI",IF(O23&gt;=0.73*(M23-20),"CI","MI")),
            IF(O23="NP","MH",IF(O23&gt;=0.73*(M23-20),"CH","MH"))
        )
    ),
    IF(I23&gt;J23,
        IF((K23+L23)&lt;=5,"GP",
            IF((K23+L23)&lt;12,
                IF(O23="NP","GP-GM",IF(O23&gt;=0.73*(M23-20),"GP-GC","GP-GM")),
                IF(O23="NP","GM",IF(O23&gt;=0.73*(M23-20),"GC","GM"))
            )
        ),
        IF((K23+L23)&lt;=5,"SP",
            IF((K23+L23)&lt;12,
                IF(O23="NP","SP-SM",IF(O23&gt;=0.73*(M23-20),"SP-SC","SP-SM")),
                IF(O23="NP","SM",IF(O23&gt;=0.73*(M23-20),"SC","SM"))
            )
        )
    )
)</f>
        <v/>
      </c>
      <c r="R23" s="36" t="n">
        <v>8.33</v>
      </c>
      <c r="S23" s="36" t="n"/>
      <c r="T23" s="36" t="n"/>
      <c r="U23" s="36" t="n"/>
      <c r="V23" s="36" t="n">
        <v>2.69</v>
      </c>
      <c r="W23" s="32" t="n"/>
      <c r="X23" s="36" t="n"/>
      <c r="Y23" s="33" t="n"/>
      <c r="Z23" s="33" t="n"/>
      <c r="AA23" s="32" t="n"/>
      <c r="AB23" s="32" t="n"/>
      <c r="AC23" s="32" t="n"/>
      <c r="AD23" s="32" t="n"/>
      <c r="AE23" s="32" t="n"/>
      <c r="AF23" s="32" t="n"/>
      <c r="AG23" s="37" t="n"/>
      <c r="AH23" s="37" t="n"/>
      <c r="AI23" s="40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6" t="n"/>
      <c r="BM23" s="75" t="n"/>
      <c r="BN23" s="76" t="n"/>
    </row>
    <row r="24" ht="18" customHeight="1" s="57">
      <c r="A24" s="36" t="n">
        <v>14</v>
      </c>
      <c r="B24" s="34" t="inlineStr">
        <is>
          <t>SPT @ 14.0</t>
        </is>
      </c>
      <c r="C24" s="34" t="n"/>
      <c r="D24" s="33" t="inlineStr">
        <is>
          <t>50/12 cm</t>
        </is>
      </c>
      <c r="E24" s="33" t="inlineStr">
        <is>
          <t>-</t>
        </is>
      </c>
      <c r="F24" s="34" t="inlineStr">
        <is>
          <t>-</t>
        </is>
      </c>
      <c r="G24" s="33" t="inlineStr">
        <is>
          <t>&gt;100</t>
        </is>
      </c>
      <c r="H24" s="52" t="n"/>
      <c r="I24" s="36" t="n"/>
      <c r="J24" s="36" t="n"/>
      <c r="K24" s="56" t="n"/>
      <c r="L24" s="56" t="n"/>
      <c r="M24" s="32" t="n"/>
      <c r="N24" s="32" t="n"/>
      <c r="O24" s="32" t="n"/>
      <c r="P24" s="36" t="n"/>
      <c r="Q24" s="35" t="n"/>
      <c r="R24" s="36" t="n"/>
      <c r="S24" s="36" t="n"/>
      <c r="T24" s="36" t="n"/>
      <c r="U24" s="36" t="n"/>
      <c r="V24" s="36" t="n"/>
      <c r="W24" s="32" t="n"/>
      <c r="X24" s="36" t="n"/>
      <c r="Y24" s="33" t="n"/>
      <c r="Z24" s="33" t="n"/>
      <c r="AA24" s="32" t="n"/>
      <c r="AB24" s="32" t="n"/>
      <c r="AC24" s="32" t="n"/>
      <c r="AD24" s="32" t="n"/>
      <c r="AE24" s="32" t="n"/>
      <c r="AF24" s="32" t="n"/>
      <c r="AG24" s="37" t="n"/>
      <c r="AH24" s="37" t="n"/>
      <c r="AI24" s="40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6" t="n"/>
      <c r="BM24" s="75" t="n"/>
      <c r="BN24" s="76" t="n"/>
    </row>
    <row r="25" ht="18" customHeight="1" s="57">
      <c r="A25" s="36" t="n">
        <v>15</v>
      </c>
      <c r="B25" s="34" t="inlineStr">
        <is>
          <t>SPT @ 15.0</t>
        </is>
      </c>
      <c r="C25" s="43" t="n"/>
      <c r="D25" s="33" t="inlineStr">
        <is>
          <t>50/10 cm</t>
        </is>
      </c>
      <c r="E25" s="33" t="inlineStr">
        <is>
          <t>-</t>
        </is>
      </c>
      <c r="F25" s="34" t="inlineStr">
        <is>
          <t>-</t>
        </is>
      </c>
      <c r="G25" s="33" t="inlineStr">
        <is>
          <t>&gt;100</t>
        </is>
      </c>
      <c r="H25" s="33" t="n"/>
      <c r="I25" s="36" t="n">
        <v>1.11</v>
      </c>
      <c r="J25" s="36" t="n">
        <v>62.96</v>
      </c>
      <c r="K25" s="36" t="n">
        <v>8.1</v>
      </c>
      <c r="L25" s="36" t="n">
        <v>27.83</v>
      </c>
      <c r="M25" s="32" t="n"/>
      <c r="N25" s="32" t="n"/>
      <c r="O25" s="32" t="n"/>
      <c r="P25" s="41" t="n"/>
      <c r="Q25" s="35" t="n"/>
      <c r="R25" s="36" t="n">
        <v>18.75</v>
      </c>
      <c r="S25" s="36" t="n"/>
      <c r="T25" s="36" t="n"/>
      <c r="U25" s="36" t="n"/>
      <c r="V25" s="36" t="n">
        <v>2.68</v>
      </c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37" t="n"/>
      <c r="AH25" s="37" t="n"/>
      <c r="AI25" s="40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6" t="n"/>
      <c r="BM25" s="75" t="n"/>
      <c r="BN25" s="76" t="n"/>
    </row>
    <row r="26" ht="13.5" customHeight="1" s="57">
      <c r="A26" s="77" t="inlineStr">
        <is>
          <t>Notations: UDS = Undisturbed Sample, DS = Disturbed Sample, RC = Rock Core, F = Fast, S = Slow, UU = Unconsolidated Undrained Tri-axial compression Test, NP = Non Plastic.</t>
        </is>
      </c>
      <c r="B26" s="64" t="n"/>
      <c r="C26" s="64" t="n"/>
      <c r="D26" s="64" t="n"/>
      <c r="E26" s="64" t="n"/>
      <c r="F26" s="64" t="n"/>
      <c r="G26" s="64" t="n"/>
      <c r="H26" s="64" t="n"/>
      <c r="I26" s="64" t="n"/>
      <c r="J26" s="64" t="n"/>
      <c r="K26" s="64" t="n"/>
      <c r="L26" s="64" t="n"/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2" t="n"/>
      <c r="AG26" s="4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6" t="n"/>
      <c r="BM26" s="75" t="n"/>
      <c r="BN26" s="76" t="n"/>
    </row>
    <row r="27" ht="13.5" customHeight="1" s="57">
      <c r="A27" s="67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  <c r="Z27" s="69" t="n"/>
      <c r="AA27" s="69" t="n"/>
      <c r="AB27" s="69" t="n"/>
      <c r="AC27" s="69" t="n"/>
      <c r="AD27" s="69" t="n"/>
      <c r="AE27" s="69" t="n"/>
      <c r="AF27" s="68" t="n"/>
      <c r="AG27" s="4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6" t="n"/>
      <c r="BM27" s="75" t="n"/>
      <c r="BN27" s="76" t="n"/>
    </row>
    <row r="28" ht="21.75" customHeight="1" s="57">
      <c r="A28" s="78" t="inlineStr">
        <is>
          <t>Note: Where only % Silt is reported, it shall be treated as % Fines (% passing 75 µm sieve), as the hydrometer test was not performed or is pending.</t>
        </is>
      </c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60" t="n"/>
      <c r="AG28" s="47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6" t="n"/>
      <c r="BM28" s="75" t="n"/>
      <c r="BN28" s="76" t="n"/>
    </row>
    <row r="29" ht="15.75" customHeight="1" s="57">
      <c r="A29" s="47" t="n"/>
      <c r="B29" s="47" t="n"/>
      <c r="C29" s="45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  <c r="W29" s="47" t="n"/>
      <c r="X29" s="47" t="n"/>
      <c r="Y29" s="47" t="n"/>
      <c r="Z29" s="47" t="n"/>
      <c r="AA29" s="47" t="n"/>
      <c r="AB29" s="47" t="n"/>
      <c r="AC29" s="47" t="n"/>
      <c r="AD29" s="47" t="n"/>
      <c r="AE29" s="47" t="n"/>
      <c r="AF29" s="47" t="n"/>
      <c r="AG29" s="47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6" t="n"/>
      <c r="BM29" s="75" t="n"/>
      <c r="BN29" s="76" t="n"/>
    </row>
    <row r="30" ht="15.75" customHeight="1" s="57">
      <c r="A30" s="48" t="n"/>
      <c r="C30" s="49" t="n"/>
      <c r="D30" s="20" t="n"/>
      <c r="E30" s="20" t="n"/>
      <c r="F30" s="20" t="n"/>
      <c r="G30" s="20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6" t="n"/>
      <c r="BM30" s="75" t="n"/>
      <c r="BN30" s="76" t="n"/>
    </row>
    <row r="31" ht="15.75" customHeight="1" s="57">
      <c r="A31" s="48" t="n"/>
      <c r="C31" s="49" t="n"/>
      <c r="D31" s="20" t="n"/>
      <c r="E31" s="20" t="n"/>
      <c r="F31" s="20" t="n"/>
      <c r="G31" s="20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6" t="n"/>
      <c r="BM31" s="75" t="n"/>
      <c r="BN31" s="76" t="n"/>
    </row>
    <row r="32" ht="15.75" customHeight="1" s="57">
      <c r="A32" s="48" t="n"/>
      <c r="C32" s="49" t="n"/>
      <c r="D32" s="20" t="n"/>
      <c r="E32" s="20" t="n"/>
      <c r="F32" s="20" t="n"/>
      <c r="G32" s="20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6" t="n"/>
      <c r="BM32" s="75" t="n"/>
      <c r="BN32" s="76" t="n"/>
    </row>
    <row r="33" ht="15.75" customHeight="1" s="57">
      <c r="A33" s="48" t="n"/>
      <c r="C33" s="49" t="n"/>
      <c r="D33" s="20" t="n"/>
      <c r="E33" s="20" t="n"/>
      <c r="F33" s="20" t="n"/>
      <c r="G33" s="20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6" t="n"/>
      <c r="BM33" s="75" t="n"/>
      <c r="BN33" s="76" t="n"/>
    </row>
    <row r="34" ht="15.75" customHeight="1" s="57">
      <c r="A34" s="48" t="n"/>
      <c r="C34" s="49" t="n"/>
      <c r="D34" s="20" t="n"/>
      <c r="E34" s="20" t="n"/>
      <c r="F34" s="20" t="n"/>
      <c r="G34" s="20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6" t="n"/>
      <c r="BM34" s="75" t="n"/>
      <c r="BN34" s="76" t="n"/>
    </row>
    <row r="35" ht="15.75" customHeight="1" s="57">
      <c r="C35" s="49" t="n"/>
      <c r="D35" s="20" t="n"/>
      <c r="E35" s="20" t="n"/>
      <c r="F35" s="20" t="n"/>
      <c r="G35" s="20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6" t="n"/>
      <c r="BM35" s="75" t="n"/>
      <c r="BN35" s="76" t="n"/>
    </row>
    <row r="36" ht="15.75" customHeight="1" s="57">
      <c r="C36" s="49" t="n"/>
      <c r="D36" s="20" t="n"/>
      <c r="E36" s="20" t="n"/>
      <c r="F36" s="20" t="n"/>
      <c r="G36" s="20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6" t="n"/>
      <c r="BM36" s="75" t="n"/>
      <c r="BN36" s="76" t="n"/>
    </row>
    <row r="37" ht="15.75" customHeight="1" s="57">
      <c r="C37" s="49" t="n"/>
      <c r="D37" s="20" t="n"/>
      <c r="E37" s="20" t="n"/>
      <c r="F37" s="20" t="n"/>
      <c r="G37" s="20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6" t="n"/>
      <c r="BM37" s="75" t="n"/>
      <c r="BN37" s="76" t="n"/>
    </row>
    <row r="38" ht="15.75" customHeight="1" s="57">
      <c r="C38" s="49" t="n"/>
      <c r="D38" s="20" t="n"/>
      <c r="E38" s="20" t="n"/>
      <c r="F38" s="20" t="n"/>
      <c r="G38" s="20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6" t="n"/>
      <c r="BM38" s="75" t="n"/>
      <c r="BN38" s="76" t="n"/>
    </row>
    <row r="39" ht="15.75" customHeight="1" s="57">
      <c r="C39" s="49" t="n"/>
      <c r="D39" s="20" t="n"/>
      <c r="E39" s="20" t="n"/>
      <c r="F39" s="20" t="n"/>
      <c r="G39" s="20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6" t="n"/>
      <c r="BM39" s="75" t="n"/>
      <c r="BN39" s="76" t="n"/>
    </row>
    <row r="40" ht="15.75" customHeight="1" s="57">
      <c r="C40" s="49" t="n"/>
      <c r="D40" s="20" t="n"/>
      <c r="E40" s="20" t="n"/>
      <c r="F40" s="20" t="n"/>
      <c r="G40" s="20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6" t="n"/>
      <c r="BM40" s="75" t="n"/>
      <c r="BN40" s="76" t="n"/>
    </row>
    <row r="41" ht="15.75" customHeight="1" s="57">
      <c r="C41" s="49" t="n"/>
      <c r="D41" s="20" t="n"/>
      <c r="E41" s="20" t="n"/>
      <c r="F41" s="20" t="n"/>
      <c r="G41" s="20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6" t="n"/>
      <c r="BM41" s="75" t="n"/>
      <c r="BN41" s="76" t="n"/>
    </row>
    <row r="42" ht="15.75" customHeight="1" s="57">
      <c r="C42" s="49" t="n"/>
      <c r="D42" s="20" t="n"/>
      <c r="E42" s="20" t="n"/>
      <c r="F42" s="20" t="n"/>
      <c r="G42" s="20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6" t="n"/>
      <c r="BM42" s="75" t="n"/>
      <c r="BN42" s="76" t="n"/>
    </row>
    <row r="43" ht="15.75" customHeight="1" s="57">
      <c r="C43" s="49" t="n"/>
      <c r="D43" s="20" t="n"/>
      <c r="E43" s="20" t="n"/>
      <c r="F43" s="20" t="n"/>
      <c r="G43" s="20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6" t="n"/>
      <c r="BM43" s="75" t="n"/>
      <c r="BN43" s="76" t="n"/>
    </row>
    <row r="44" ht="15.75" customHeight="1" s="57">
      <c r="C44" s="49" t="n"/>
      <c r="D44" s="20" t="n"/>
      <c r="E44" s="20" t="n"/>
      <c r="F44" s="20" t="n"/>
      <c r="G44" s="20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6" t="n"/>
      <c r="BM44" s="75" t="n"/>
      <c r="BN44" s="76" t="n"/>
    </row>
    <row r="45" ht="15.75" customHeight="1" s="57">
      <c r="C45" s="49" t="n"/>
      <c r="D45" s="20" t="n"/>
      <c r="E45" s="20" t="n"/>
      <c r="F45" s="20" t="n"/>
      <c r="G45" s="20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6" t="n"/>
      <c r="BM45" s="75" t="n"/>
      <c r="BN45" s="76" t="n"/>
    </row>
    <row r="46" ht="15.75" customHeight="1" s="57">
      <c r="C46" s="49" t="n"/>
      <c r="D46" s="20" t="n"/>
      <c r="E46" s="20" t="n"/>
      <c r="F46" s="20" t="n"/>
      <c r="G46" s="20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6" t="n"/>
      <c r="BM46" s="75" t="n"/>
      <c r="BN46" s="76" t="n"/>
    </row>
    <row r="47" ht="15.75" customHeight="1" s="57">
      <c r="C47" s="49" t="n"/>
      <c r="D47" s="20" t="n"/>
      <c r="E47" s="20" t="n"/>
      <c r="F47" s="20" t="n"/>
      <c r="G47" s="20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6" t="n"/>
      <c r="BM47" s="75" t="n"/>
      <c r="BN47" s="76" t="n"/>
    </row>
    <row r="48" ht="15.75" customHeight="1" s="57">
      <c r="C48" s="49" t="n"/>
      <c r="D48" s="20" t="n"/>
      <c r="E48" s="20" t="n"/>
      <c r="F48" s="20" t="n"/>
      <c r="G48" s="20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6" t="n"/>
      <c r="BM48" s="75" t="n"/>
      <c r="BN48" s="76" t="n"/>
    </row>
    <row r="49" ht="15.75" customHeight="1" s="57">
      <c r="C49" s="49" t="n"/>
      <c r="D49" s="20" t="n"/>
      <c r="E49" s="20" t="n"/>
      <c r="F49" s="20" t="n"/>
      <c r="G49" s="20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6" t="n"/>
      <c r="BM49" s="75" t="n"/>
      <c r="BN49" s="76" t="n"/>
    </row>
    <row r="50" ht="15.75" customHeight="1" s="57">
      <c r="C50" s="49" t="n"/>
      <c r="D50" s="20" t="n"/>
      <c r="E50" s="20" t="n"/>
      <c r="F50" s="20" t="n"/>
      <c r="G50" s="20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6" t="n"/>
      <c r="BM50" s="75" t="n"/>
      <c r="BN50" s="76" t="n"/>
    </row>
    <row r="51" ht="15.75" customHeight="1" s="57">
      <c r="C51" s="49" t="n"/>
      <c r="D51" s="20" t="n"/>
      <c r="E51" s="20" t="n"/>
      <c r="F51" s="20" t="n"/>
      <c r="G51" s="20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6" t="n"/>
      <c r="BM51" s="75" t="n"/>
      <c r="BN51" s="76" t="n"/>
    </row>
    <row r="52" ht="15.75" customHeight="1" s="57">
      <c r="C52" s="49" t="n"/>
      <c r="D52" s="20" t="n"/>
      <c r="E52" s="20" t="n"/>
      <c r="F52" s="20" t="n"/>
      <c r="G52" s="20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6" t="n"/>
      <c r="BM52" s="75" t="n"/>
      <c r="BN52" s="76" t="n"/>
    </row>
    <row r="53" ht="15.75" customHeight="1" s="57">
      <c r="C53" s="49" t="n"/>
      <c r="D53" s="20" t="n"/>
      <c r="E53" s="20" t="n"/>
      <c r="F53" s="20" t="n"/>
      <c r="G53" s="20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6" t="n"/>
      <c r="BM53" s="75" t="n"/>
      <c r="BN53" s="76" t="n"/>
    </row>
    <row r="54" ht="15.75" customHeight="1" s="57">
      <c r="C54" s="49" t="n"/>
      <c r="D54" s="20" t="n"/>
      <c r="E54" s="20" t="n"/>
      <c r="F54" s="20" t="n"/>
      <c r="G54" s="20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6" t="n"/>
      <c r="BM54" s="75" t="n"/>
      <c r="BN54" s="76" t="n"/>
    </row>
    <row r="55" ht="15.75" customHeight="1" s="57">
      <c r="C55" s="49" t="n"/>
      <c r="D55" s="20" t="n"/>
      <c r="E55" s="20" t="n"/>
      <c r="F55" s="20" t="n"/>
      <c r="G55" s="20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6" t="n"/>
      <c r="BM55" s="75" t="n"/>
      <c r="BN55" s="76" t="n"/>
    </row>
    <row r="56" ht="15.75" customHeight="1" s="57">
      <c r="C56" s="49" t="n"/>
      <c r="D56" s="20" t="n"/>
      <c r="E56" s="20" t="n"/>
      <c r="F56" s="20" t="n"/>
      <c r="G56" s="20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6" t="n"/>
      <c r="BM56" s="75" t="n"/>
      <c r="BN56" s="76" t="n"/>
    </row>
    <row r="57" ht="15.75" customHeight="1" s="57">
      <c r="C57" s="49" t="n"/>
      <c r="D57" s="20" t="n"/>
      <c r="E57" s="20" t="n"/>
      <c r="F57" s="20" t="n"/>
      <c r="G57" s="20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6" t="n"/>
      <c r="BM57" s="75" t="n"/>
      <c r="BN57" s="76" t="n"/>
    </row>
    <row r="58" ht="15.75" customHeight="1" s="57">
      <c r="C58" s="49" t="n"/>
      <c r="D58" s="20" t="n"/>
      <c r="E58" s="20" t="n"/>
      <c r="F58" s="20" t="n"/>
      <c r="G58" s="20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6" t="n"/>
      <c r="BM58" s="75" t="n"/>
      <c r="BN58" s="76" t="n"/>
    </row>
    <row r="59" ht="15.75" customHeight="1" s="57">
      <c r="C59" s="49" t="n"/>
      <c r="D59" s="20" t="n"/>
      <c r="E59" s="20" t="n"/>
      <c r="F59" s="20" t="n"/>
      <c r="G59" s="20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6" t="n"/>
      <c r="BM59" s="75" t="n"/>
      <c r="BN59" s="76" t="n"/>
    </row>
    <row r="60" ht="15.75" customHeight="1" s="57">
      <c r="C60" s="49" t="n"/>
      <c r="D60" s="20" t="n"/>
      <c r="E60" s="20" t="n"/>
      <c r="F60" s="20" t="n"/>
      <c r="G60" s="20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6" t="n"/>
      <c r="BM60" s="75" t="n"/>
      <c r="BN60" s="76" t="n"/>
    </row>
    <row r="61" ht="15.75" customHeight="1" s="57">
      <c r="C61" s="49" t="n"/>
      <c r="D61" s="20" t="n"/>
      <c r="E61" s="20" t="n"/>
      <c r="F61" s="20" t="n"/>
      <c r="G61" s="20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6" t="n"/>
      <c r="BM61" s="75" t="n"/>
      <c r="BN61" s="76" t="n"/>
    </row>
    <row r="62" ht="15.75" customHeight="1" s="57">
      <c r="C62" s="49" t="n"/>
      <c r="D62" s="20" t="n"/>
      <c r="E62" s="20" t="n"/>
      <c r="F62" s="20" t="n"/>
      <c r="G62" s="20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6" t="n"/>
      <c r="BM62" s="75" t="n"/>
      <c r="BN62" s="76" t="n"/>
    </row>
    <row r="63" ht="15.75" customHeight="1" s="57">
      <c r="C63" s="49" t="n"/>
      <c r="D63" s="20" t="n"/>
      <c r="E63" s="20" t="n"/>
      <c r="F63" s="20" t="n"/>
      <c r="G63" s="20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6" t="n"/>
      <c r="BM63" s="75" t="n"/>
      <c r="BN63" s="76" t="n"/>
    </row>
    <row r="64" ht="15.75" customHeight="1" s="57">
      <c r="C64" s="49" t="n"/>
      <c r="D64" s="20" t="n"/>
      <c r="E64" s="20" t="n"/>
      <c r="F64" s="20" t="n"/>
      <c r="G64" s="20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6" t="n"/>
      <c r="BM64" s="75" t="n"/>
      <c r="BN64" s="76" t="n"/>
    </row>
    <row r="65" ht="15.75" customHeight="1" s="57">
      <c r="C65" s="49" t="n"/>
      <c r="D65" s="20" t="n"/>
      <c r="E65" s="20" t="n"/>
      <c r="F65" s="20" t="n"/>
      <c r="G65" s="20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6" t="n"/>
      <c r="BM65" s="75" t="n"/>
      <c r="BN65" s="76" t="n"/>
    </row>
    <row r="66" ht="15.75" customHeight="1" s="57">
      <c r="C66" s="49" t="n"/>
      <c r="D66" s="20" t="n"/>
      <c r="E66" s="20" t="n"/>
      <c r="F66" s="20" t="n"/>
      <c r="G66" s="20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6" t="n"/>
      <c r="BM66" s="75" t="n"/>
      <c r="BN66" s="76" t="n"/>
    </row>
    <row r="67" ht="15.75" customHeight="1" s="57">
      <c r="C67" s="49" t="n"/>
      <c r="D67" s="20" t="n"/>
      <c r="E67" s="20" t="n"/>
      <c r="F67" s="20" t="n"/>
      <c r="G67" s="20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6" t="n"/>
      <c r="BM67" s="75" t="n"/>
      <c r="BN67" s="76" t="n"/>
    </row>
    <row r="68" ht="15.75" customHeight="1" s="57">
      <c r="C68" s="49" t="n"/>
      <c r="D68" s="20" t="n"/>
      <c r="E68" s="20" t="n"/>
      <c r="F68" s="20" t="n"/>
      <c r="G68" s="20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6" t="n"/>
      <c r="BM68" s="75" t="n"/>
      <c r="BN68" s="76" t="n"/>
    </row>
    <row r="69" ht="15.75" customHeight="1" s="57">
      <c r="C69" s="49" t="n"/>
      <c r="D69" s="20" t="n"/>
      <c r="E69" s="20" t="n"/>
      <c r="F69" s="20" t="n"/>
      <c r="G69" s="20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6" t="n"/>
      <c r="BM69" s="75" t="n"/>
      <c r="BN69" s="76" t="n"/>
    </row>
    <row r="70" ht="15.75" customHeight="1" s="57">
      <c r="C70" s="49" t="n"/>
      <c r="D70" s="20" t="n"/>
      <c r="E70" s="20" t="n"/>
      <c r="F70" s="20" t="n"/>
      <c r="G70" s="20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6" t="n"/>
      <c r="BM70" s="75" t="n"/>
      <c r="BN70" s="76" t="n"/>
    </row>
    <row r="71" ht="15.75" customHeight="1" s="57">
      <c r="C71" s="49" t="n"/>
      <c r="D71" s="20" t="n"/>
      <c r="E71" s="20" t="n"/>
      <c r="F71" s="20" t="n"/>
      <c r="G71" s="20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6" t="n"/>
      <c r="BM71" s="75" t="n"/>
      <c r="BN71" s="76" t="n"/>
    </row>
    <row r="72" ht="15.75" customHeight="1" s="57">
      <c r="C72" s="49" t="n"/>
      <c r="D72" s="20" t="n"/>
      <c r="E72" s="20" t="n"/>
      <c r="F72" s="20" t="n"/>
      <c r="G72" s="20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6" t="n"/>
      <c r="BM72" s="75" t="n"/>
      <c r="BN72" s="76" t="n"/>
    </row>
    <row r="73" ht="15.75" customHeight="1" s="57">
      <c r="C73" s="49" t="n"/>
      <c r="D73" s="20" t="n"/>
      <c r="E73" s="20" t="n"/>
      <c r="F73" s="20" t="n"/>
      <c r="G73" s="20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6" t="n"/>
      <c r="BM73" s="75" t="n"/>
      <c r="BN73" s="76" t="n"/>
    </row>
    <row r="74" ht="15.75" customHeight="1" s="57">
      <c r="C74" s="49" t="n"/>
      <c r="D74" s="20" t="n"/>
      <c r="E74" s="20" t="n"/>
      <c r="F74" s="20" t="n"/>
      <c r="G74" s="20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6" t="n"/>
      <c r="BM74" s="75" t="n"/>
      <c r="BN74" s="76" t="n"/>
    </row>
    <row r="75" ht="15.75" customHeight="1" s="57">
      <c r="C75" s="49" t="n"/>
      <c r="D75" s="20" t="n"/>
      <c r="E75" s="20" t="n"/>
      <c r="F75" s="20" t="n"/>
      <c r="G75" s="20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6" t="n"/>
      <c r="BM75" s="75" t="n"/>
      <c r="BN75" s="76" t="n"/>
    </row>
    <row r="76" ht="15.75" customHeight="1" s="57">
      <c r="C76" s="49" t="n"/>
      <c r="D76" s="20" t="n"/>
      <c r="E76" s="20" t="n"/>
      <c r="F76" s="20" t="n"/>
      <c r="G76" s="20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6" t="n"/>
      <c r="BM76" s="75" t="n"/>
      <c r="BN76" s="76" t="n"/>
    </row>
    <row r="77" ht="15.75" customHeight="1" s="57">
      <c r="C77" s="49" t="n"/>
      <c r="D77" s="20" t="n"/>
      <c r="E77" s="20" t="n"/>
      <c r="F77" s="20" t="n"/>
      <c r="G77" s="20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6" t="n"/>
      <c r="BM77" s="75" t="n"/>
      <c r="BN77" s="76" t="n"/>
    </row>
    <row r="78" ht="15.75" customHeight="1" s="57">
      <c r="C78" s="49" t="n"/>
      <c r="D78" s="20" t="n"/>
      <c r="E78" s="20" t="n"/>
      <c r="F78" s="20" t="n"/>
      <c r="G78" s="20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6" t="n"/>
      <c r="BM78" s="75" t="n"/>
      <c r="BN78" s="76" t="n"/>
    </row>
    <row r="79" ht="15.75" customHeight="1" s="57">
      <c r="C79" s="49" t="n"/>
      <c r="D79" s="20" t="n"/>
      <c r="E79" s="20" t="n"/>
      <c r="F79" s="20" t="n"/>
      <c r="G79" s="20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6" t="n"/>
      <c r="BM79" s="75" t="n"/>
      <c r="BN79" s="76" t="n"/>
    </row>
    <row r="80" ht="15.75" customHeight="1" s="57">
      <c r="C80" s="49" t="n"/>
      <c r="D80" s="20" t="n"/>
      <c r="E80" s="20" t="n"/>
      <c r="F80" s="20" t="n"/>
      <c r="G80" s="20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6" t="n"/>
      <c r="BM80" s="75" t="n"/>
      <c r="BN80" s="76" t="n"/>
    </row>
    <row r="81" ht="15.75" customHeight="1" s="57">
      <c r="C81" s="49" t="n"/>
      <c r="D81" s="20" t="n"/>
      <c r="E81" s="20" t="n"/>
      <c r="F81" s="20" t="n"/>
      <c r="G81" s="20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6" t="n"/>
      <c r="BM81" s="75" t="n"/>
      <c r="BN81" s="76" t="n"/>
    </row>
    <row r="82" ht="15.75" customHeight="1" s="57">
      <c r="C82" s="49" t="n"/>
      <c r="D82" s="20" t="n"/>
      <c r="E82" s="20" t="n"/>
      <c r="F82" s="20" t="n"/>
      <c r="G82" s="20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6" t="n"/>
      <c r="BM82" s="75" t="n"/>
      <c r="BN82" s="76" t="n"/>
    </row>
    <row r="83" ht="15.75" customHeight="1" s="57">
      <c r="C83" s="49" t="n"/>
      <c r="D83" s="20" t="n"/>
      <c r="E83" s="20" t="n"/>
      <c r="F83" s="20" t="n"/>
      <c r="G83" s="20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6" t="n"/>
      <c r="BM83" s="75" t="n"/>
      <c r="BN83" s="76" t="n"/>
    </row>
    <row r="84" ht="15.75" customHeight="1" s="57">
      <c r="C84" s="49" t="n"/>
      <c r="D84" s="20" t="n"/>
      <c r="E84" s="20" t="n"/>
      <c r="F84" s="20" t="n"/>
      <c r="G84" s="20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6" t="n"/>
      <c r="BM84" s="75" t="n"/>
      <c r="BN84" s="76" t="n"/>
    </row>
    <row r="85" ht="15.75" customHeight="1" s="57">
      <c r="C85" s="49" t="n"/>
      <c r="D85" s="20" t="n"/>
      <c r="E85" s="20" t="n"/>
      <c r="F85" s="20" t="n"/>
      <c r="G85" s="20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6" t="n"/>
      <c r="BM85" s="75" t="n"/>
      <c r="BN85" s="76" t="n"/>
    </row>
    <row r="86" ht="15.75" customHeight="1" s="57">
      <c r="C86" s="49" t="n"/>
      <c r="D86" s="20" t="n"/>
      <c r="E86" s="20" t="n"/>
      <c r="F86" s="20" t="n"/>
      <c r="G86" s="20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6" t="n"/>
      <c r="BM86" s="75" t="n"/>
      <c r="BN86" s="76" t="n"/>
    </row>
    <row r="87" ht="15.75" customHeight="1" s="57">
      <c r="C87" s="49" t="n"/>
      <c r="D87" s="20" t="n"/>
      <c r="E87" s="20" t="n"/>
      <c r="F87" s="20" t="n"/>
      <c r="G87" s="20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6" t="n"/>
      <c r="BM87" s="75" t="n"/>
      <c r="BN87" s="76" t="n"/>
    </row>
    <row r="88" ht="15.75" customHeight="1" s="57">
      <c r="C88" s="49" t="n"/>
      <c r="D88" s="20" t="n"/>
      <c r="E88" s="20" t="n"/>
      <c r="F88" s="20" t="n"/>
      <c r="G88" s="20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6" t="n"/>
      <c r="BM88" s="75" t="n"/>
      <c r="BN88" s="76" t="n"/>
    </row>
    <row r="89" ht="15.75" customHeight="1" s="57">
      <c r="C89" s="49" t="n"/>
      <c r="D89" s="20" t="n"/>
      <c r="E89" s="20" t="n"/>
      <c r="F89" s="20" t="n"/>
      <c r="G89" s="20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6" t="n"/>
      <c r="BM89" s="75" t="n"/>
      <c r="BN89" s="76" t="n"/>
    </row>
    <row r="90" ht="15.75" customHeight="1" s="57">
      <c r="C90" s="49" t="n"/>
      <c r="D90" s="20" t="n"/>
      <c r="E90" s="20" t="n"/>
      <c r="F90" s="20" t="n"/>
      <c r="G90" s="20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6" t="n"/>
      <c r="BM90" s="75" t="n"/>
      <c r="BN90" s="76" t="n"/>
    </row>
    <row r="91" ht="15.75" customHeight="1" s="57">
      <c r="C91" s="49" t="n"/>
      <c r="D91" s="20" t="n"/>
      <c r="E91" s="20" t="n"/>
      <c r="F91" s="20" t="n"/>
      <c r="G91" s="20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6" t="n"/>
      <c r="BM91" s="75" t="n"/>
      <c r="BN91" s="76" t="n"/>
    </row>
    <row r="92" ht="15.75" customHeight="1" s="57">
      <c r="C92" s="49" t="n"/>
      <c r="D92" s="20" t="n"/>
      <c r="E92" s="20" t="n"/>
      <c r="F92" s="20" t="n"/>
      <c r="G92" s="20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6" t="n"/>
      <c r="BM92" s="75" t="n"/>
      <c r="BN92" s="76" t="n"/>
    </row>
    <row r="93" ht="15.75" customHeight="1" s="57">
      <c r="C93" s="49" t="n"/>
      <c r="D93" s="20" t="n"/>
      <c r="E93" s="20" t="n"/>
      <c r="F93" s="20" t="n"/>
      <c r="G93" s="20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6" t="n"/>
      <c r="BM93" s="75" t="n"/>
      <c r="BN93" s="76" t="n"/>
    </row>
    <row r="94" ht="15.75" customHeight="1" s="57">
      <c r="C94" s="49" t="n"/>
      <c r="D94" s="20" t="n"/>
      <c r="E94" s="20" t="n"/>
      <c r="F94" s="20" t="n"/>
      <c r="G94" s="20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6" t="n"/>
      <c r="BM94" s="75" t="n"/>
      <c r="BN94" s="76" t="n"/>
    </row>
    <row r="95" ht="15.75" customHeight="1" s="57">
      <c r="C95" s="49" t="n"/>
      <c r="D95" s="20" t="n"/>
      <c r="E95" s="20" t="n"/>
      <c r="F95" s="20" t="n"/>
      <c r="G95" s="20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6" t="n"/>
      <c r="BM95" s="75" t="n"/>
      <c r="BN95" s="76" t="n"/>
    </row>
    <row r="96" ht="15.75" customHeight="1" s="57">
      <c r="C96" s="49" t="n"/>
      <c r="D96" s="20" t="n"/>
      <c r="E96" s="20" t="n"/>
      <c r="F96" s="20" t="n"/>
      <c r="G96" s="20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6" t="n"/>
      <c r="BM96" s="75" t="n"/>
      <c r="BN96" s="76" t="n"/>
    </row>
    <row r="97" ht="15.75" customHeight="1" s="57">
      <c r="C97" s="49" t="n"/>
      <c r="D97" s="20" t="n"/>
      <c r="E97" s="20" t="n"/>
      <c r="F97" s="20" t="n"/>
      <c r="G97" s="20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6" t="n"/>
      <c r="BM97" s="75" t="n"/>
      <c r="BN97" s="76" t="n"/>
    </row>
    <row r="98" ht="15.75" customHeight="1" s="57">
      <c r="C98" s="49" t="n"/>
      <c r="D98" s="20" t="n"/>
      <c r="E98" s="20" t="n"/>
      <c r="F98" s="20" t="n"/>
      <c r="G98" s="20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6" t="n"/>
      <c r="BM98" s="75" t="n"/>
      <c r="BN98" s="76" t="n"/>
    </row>
    <row r="99" ht="15.75" customHeight="1" s="57">
      <c r="C99" s="49" t="n"/>
      <c r="D99" s="20" t="n"/>
      <c r="E99" s="20" t="n"/>
      <c r="F99" s="20" t="n"/>
      <c r="G99" s="20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6" t="n"/>
      <c r="BM99" s="75" t="n"/>
      <c r="BN99" s="76" t="n"/>
    </row>
    <row r="100" ht="15.75" customHeight="1" s="57">
      <c r="C100" s="49" t="n"/>
      <c r="D100" s="20" t="n"/>
      <c r="E100" s="20" t="n"/>
      <c r="F100" s="20" t="n"/>
      <c r="G100" s="20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6" t="n"/>
      <c r="BM100" s="75" t="n"/>
      <c r="BN100" s="76" t="n"/>
    </row>
    <row r="101" ht="15.75" customHeight="1" s="57">
      <c r="C101" s="49" t="n"/>
      <c r="D101" s="20" t="n"/>
      <c r="E101" s="20" t="n"/>
      <c r="F101" s="20" t="n"/>
      <c r="G101" s="20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6" t="n"/>
      <c r="BM101" s="75" t="n"/>
      <c r="BN101" s="76" t="n"/>
    </row>
    <row r="102" ht="15.75" customHeight="1" s="57">
      <c r="C102" s="49" t="n"/>
      <c r="D102" s="20" t="n"/>
      <c r="E102" s="20" t="n"/>
      <c r="F102" s="20" t="n"/>
      <c r="G102" s="20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6" t="n"/>
      <c r="BM102" s="75" t="n"/>
      <c r="BN102" s="76" t="n"/>
    </row>
    <row r="103" ht="15.75" customHeight="1" s="57">
      <c r="C103" s="49" t="n"/>
      <c r="D103" s="20" t="n"/>
      <c r="E103" s="20" t="n"/>
      <c r="F103" s="20" t="n"/>
      <c r="G103" s="20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6" t="n"/>
      <c r="BM103" s="75" t="n"/>
      <c r="BN103" s="76" t="n"/>
    </row>
    <row r="104" ht="15.75" customHeight="1" s="57">
      <c r="C104" s="49" t="n"/>
      <c r="D104" s="20" t="n"/>
      <c r="E104" s="20" t="n"/>
      <c r="F104" s="20" t="n"/>
      <c r="G104" s="20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6" t="n"/>
      <c r="BM104" s="75" t="n"/>
      <c r="BN104" s="76" t="n"/>
    </row>
    <row r="105" ht="15.75" customHeight="1" s="57">
      <c r="C105" s="49" t="n"/>
      <c r="D105" s="20" t="n"/>
      <c r="E105" s="20" t="n"/>
      <c r="F105" s="20" t="n"/>
      <c r="G105" s="20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6" t="n"/>
      <c r="BM105" s="75" t="n"/>
      <c r="BN105" s="76" t="n"/>
    </row>
    <row r="106" ht="15.75" customHeight="1" s="57">
      <c r="C106" s="49" t="n"/>
      <c r="D106" s="20" t="n"/>
      <c r="E106" s="20" t="n"/>
      <c r="F106" s="20" t="n"/>
      <c r="G106" s="20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6" t="n"/>
      <c r="BM106" s="75" t="n"/>
      <c r="BN106" s="76" t="n"/>
    </row>
    <row r="107" ht="15.75" customHeight="1" s="57">
      <c r="C107" s="49" t="n"/>
      <c r="D107" s="20" t="n"/>
      <c r="E107" s="20" t="n"/>
      <c r="F107" s="20" t="n"/>
      <c r="G107" s="20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6" t="n"/>
      <c r="BM107" s="75" t="n"/>
      <c r="BN107" s="76" t="n"/>
    </row>
    <row r="108" ht="15.75" customHeight="1" s="57">
      <c r="C108" s="49" t="n"/>
      <c r="D108" s="20" t="n"/>
      <c r="E108" s="20" t="n"/>
      <c r="F108" s="20" t="n"/>
      <c r="G108" s="20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6" t="n"/>
      <c r="BM108" s="75" t="n"/>
      <c r="BN108" s="76" t="n"/>
    </row>
    <row r="109" ht="15.75" customHeight="1" s="57">
      <c r="C109" s="49" t="n"/>
      <c r="D109" s="20" t="n"/>
      <c r="E109" s="20" t="n"/>
      <c r="F109" s="20" t="n"/>
      <c r="G109" s="20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6" t="n"/>
      <c r="BM109" s="75" t="n"/>
      <c r="BN109" s="76" t="n"/>
    </row>
    <row r="110" ht="15.75" customHeight="1" s="57">
      <c r="C110" s="49" t="n"/>
      <c r="D110" s="20" t="n"/>
      <c r="E110" s="20" t="n"/>
      <c r="F110" s="20" t="n"/>
      <c r="G110" s="20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6" t="n"/>
      <c r="BM110" s="75" t="n"/>
      <c r="BN110" s="76" t="n"/>
    </row>
    <row r="111" ht="15.75" customHeight="1" s="57">
      <c r="C111" s="49" t="n"/>
      <c r="D111" s="20" t="n"/>
      <c r="E111" s="20" t="n"/>
      <c r="F111" s="20" t="n"/>
      <c r="G111" s="20" t="n"/>
      <c r="AU111" s="75" t="n"/>
      <c r="AV111" s="75" t="n"/>
      <c r="AW111" s="75" t="n"/>
      <c r="AX111" s="75" t="n"/>
      <c r="AY111" s="75" t="n"/>
      <c r="AZ111" s="75" t="n"/>
      <c r="BA111" s="75" t="n"/>
      <c r="BB111" s="75" t="n"/>
      <c r="BC111" s="75" t="n"/>
      <c r="BD111" s="75" t="n"/>
      <c r="BE111" s="75" t="n"/>
      <c r="BF111" s="75" t="n"/>
      <c r="BG111" s="75" t="n"/>
      <c r="BH111" s="75" t="n"/>
      <c r="BI111" s="75" t="n"/>
      <c r="BJ111" s="75" t="n"/>
      <c r="BK111" s="75" t="n"/>
      <c r="BL111" s="76" t="n"/>
      <c r="BM111" s="75" t="n"/>
      <c r="BN111" s="76" t="n"/>
    </row>
    <row r="112" ht="15.75" customHeight="1" s="57">
      <c r="C112" s="49" t="n"/>
      <c r="D112" s="20" t="n"/>
      <c r="E112" s="20" t="n"/>
      <c r="F112" s="20" t="n"/>
      <c r="G112" s="20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6" t="n"/>
      <c r="BM112" s="75" t="n"/>
      <c r="BN112" s="76" t="n"/>
    </row>
    <row r="113" ht="15.75" customHeight="1" s="57">
      <c r="C113" s="49" t="n"/>
      <c r="D113" s="20" t="n"/>
      <c r="E113" s="20" t="n"/>
      <c r="F113" s="20" t="n"/>
      <c r="G113" s="20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6" t="n"/>
      <c r="BM113" s="75" t="n"/>
      <c r="BN113" s="76" t="n"/>
    </row>
    <row r="114" ht="15.75" customHeight="1" s="57">
      <c r="C114" s="49" t="n"/>
      <c r="D114" s="20" t="n"/>
      <c r="E114" s="20" t="n"/>
      <c r="F114" s="20" t="n"/>
      <c r="G114" s="20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6" t="n"/>
      <c r="BM114" s="75" t="n"/>
      <c r="BN114" s="76" t="n"/>
    </row>
    <row r="115" ht="15.75" customHeight="1" s="57">
      <c r="C115" s="49" t="n"/>
      <c r="D115" s="20" t="n"/>
      <c r="E115" s="20" t="n"/>
      <c r="F115" s="20" t="n"/>
      <c r="G115" s="20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6" t="n"/>
      <c r="BM115" s="75" t="n"/>
      <c r="BN115" s="76" t="n"/>
    </row>
    <row r="116" ht="15.75" customHeight="1" s="57">
      <c r="C116" s="49" t="n"/>
      <c r="D116" s="20" t="n"/>
      <c r="E116" s="20" t="n"/>
      <c r="F116" s="20" t="n"/>
      <c r="G116" s="20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6" t="n"/>
      <c r="BM116" s="75" t="n"/>
      <c r="BN116" s="76" t="n"/>
    </row>
    <row r="117" ht="15.75" customHeight="1" s="57">
      <c r="C117" s="49" t="n"/>
      <c r="D117" s="20" t="n"/>
      <c r="E117" s="20" t="n"/>
      <c r="F117" s="20" t="n"/>
      <c r="G117" s="20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6" t="n"/>
      <c r="BM117" s="75" t="n"/>
      <c r="BN117" s="76" t="n"/>
    </row>
    <row r="118" ht="15.75" customHeight="1" s="57">
      <c r="C118" s="49" t="n"/>
      <c r="D118" s="20" t="n"/>
      <c r="E118" s="20" t="n"/>
      <c r="F118" s="20" t="n"/>
      <c r="G118" s="20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6" t="n"/>
      <c r="BM118" s="75" t="n"/>
      <c r="BN118" s="76" t="n"/>
    </row>
    <row r="119" ht="15.75" customHeight="1" s="57">
      <c r="C119" s="49" t="n"/>
      <c r="D119" s="20" t="n"/>
      <c r="E119" s="20" t="n"/>
      <c r="F119" s="20" t="n"/>
      <c r="G119" s="20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6" t="n"/>
      <c r="BM119" s="75" t="n"/>
      <c r="BN119" s="76" t="n"/>
    </row>
    <row r="120" ht="15.75" customHeight="1" s="57">
      <c r="C120" s="49" t="n"/>
      <c r="D120" s="20" t="n"/>
      <c r="E120" s="20" t="n"/>
      <c r="F120" s="20" t="n"/>
      <c r="G120" s="20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6" t="n"/>
      <c r="BM120" s="75" t="n"/>
      <c r="BN120" s="76" t="n"/>
    </row>
    <row r="121" ht="15.75" customHeight="1" s="57">
      <c r="C121" s="49" t="n"/>
      <c r="D121" s="20" t="n"/>
      <c r="E121" s="20" t="n"/>
      <c r="F121" s="20" t="n"/>
      <c r="G121" s="20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6" t="n"/>
      <c r="BM121" s="75" t="n"/>
      <c r="BN121" s="76" t="n"/>
    </row>
    <row r="122" ht="15.75" customHeight="1" s="57">
      <c r="C122" s="49" t="n"/>
      <c r="D122" s="20" t="n"/>
      <c r="E122" s="20" t="n"/>
      <c r="F122" s="20" t="n"/>
      <c r="G122" s="20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6" t="n"/>
      <c r="BM122" s="75" t="n"/>
      <c r="BN122" s="76" t="n"/>
    </row>
    <row r="123" ht="15.75" customHeight="1" s="57">
      <c r="C123" s="49" t="n"/>
      <c r="D123" s="20" t="n"/>
      <c r="E123" s="20" t="n"/>
      <c r="F123" s="20" t="n"/>
      <c r="G123" s="20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6" t="n"/>
      <c r="BM123" s="75" t="n"/>
      <c r="BN123" s="76" t="n"/>
    </row>
    <row r="124" ht="15.75" customHeight="1" s="57">
      <c r="C124" s="49" t="n"/>
      <c r="D124" s="20" t="n"/>
      <c r="E124" s="20" t="n"/>
      <c r="F124" s="20" t="n"/>
      <c r="G124" s="20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6" t="n"/>
      <c r="BM124" s="75" t="n"/>
      <c r="BN124" s="76" t="n"/>
    </row>
    <row r="125" ht="15.75" customHeight="1" s="57">
      <c r="C125" s="49" t="n"/>
      <c r="D125" s="20" t="n"/>
      <c r="E125" s="20" t="n"/>
      <c r="F125" s="20" t="n"/>
      <c r="G125" s="20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6" t="n"/>
      <c r="BM125" s="75" t="n"/>
      <c r="BN125" s="76" t="n"/>
    </row>
    <row r="126" ht="15.75" customHeight="1" s="57">
      <c r="C126" s="49" t="n"/>
      <c r="D126" s="20" t="n"/>
      <c r="E126" s="20" t="n"/>
      <c r="F126" s="20" t="n"/>
      <c r="G126" s="20" t="n"/>
      <c r="AU126" s="75" t="n"/>
      <c r="AV126" s="75" t="n"/>
      <c r="AW126" s="75" t="n"/>
      <c r="AX126" s="75" t="n"/>
      <c r="AY126" s="75" t="n"/>
      <c r="AZ126" s="75" t="n"/>
      <c r="BA126" s="75" t="n"/>
      <c r="BB126" s="75" t="n"/>
      <c r="BC126" s="75" t="n"/>
      <c r="BD126" s="75" t="n"/>
      <c r="BE126" s="75" t="n"/>
      <c r="BF126" s="75" t="n"/>
      <c r="BG126" s="75" t="n"/>
      <c r="BH126" s="75" t="n"/>
      <c r="BI126" s="75" t="n"/>
      <c r="BJ126" s="75" t="n"/>
      <c r="BK126" s="75" t="n"/>
      <c r="BL126" s="76" t="n"/>
      <c r="BM126" s="75" t="n"/>
      <c r="BN126" s="76" t="n"/>
    </row>
    <row r="127" ht="15.75" customHeight="1" s="57">
      <c r="C127" s="49" t="n"/>
      <c r="D127" s="20" t="n"/>
      <c r="E127" s="20" t="n"/>
      <c r="F127" s="20" t="n"/>
      <c r="G127" s="20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6" t="n"/>
      <c r="BM127" s="75" t="n"/>
      <c r="BN127" s="76" t="n"/>
    </row>
    <row r="128" ht="15.75" customHeight="1" s="57">
      <c r="C128" s="49" t="n"/>
      <c r="D128" s="20" t="n"/>
      <c r="E128" s="20" t="n"/>
      <c r="F128" s="20" t="n"/>
      <c r="G128" s="20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6" t="n"/>
      <c r="BM128" s="75" t="n"/>
      <c r="BN128" s="76" t="n"/>
    </row>
    <row r="129" ht="15.75" customHeight="1" s="57">
      <c r="C129" s="49" t="n"/>
      <c r="D129" s="20" t="n"/>
      <c r="E129" s="20" t="n"/>
      <c r="F129" s="20" t="n"/>
      <c r="G129" s="20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6" t="n"/>
      <c r="BM129" s="75" t="n"/>
      <c r="BN129" s="76" t="n"/>
    </row>
    <row r="130" ht="15.75" customHeight="1" s="57">
      <c r="C130" s="49" t="n"/>
      <c r="D130" s="20" t="n"/>
      <c r="E130" s="20" t="n"/>
      <c r="F130" s="20" t="n"/>
      <c r="G130" s="20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6" t="n"/>
      <c r="BM130" s="75" t="n"/>
      <c r="BN130" s="76" t="n"/>
    </row>
    <row r="131" ht="15.75" customHeight="1" s="57">
      <c r="C131" s="49" t="n"/>
      <c r="D131" s="20" t="n"/>
      <c r="E131" s="20" t="n"/>
      <c r="F131" s="20" t="n"/>
      <c r="G131" s="20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6" t="n"/>
      <c r="BM131" s="75" t="n"/>
      <c r="BN131" s="76" t="n"/>
    </row>
    <row r="132" ht="15.75" customHeight="1" s="57">
      <c r="C132" s="49" t="n"/>
      <c r="D132" s="20" t="n"/>
      <c r="E132" s="20" t="n"/>
      <c r="F132" s="20" t="n"/>
      <c r="G132" s="20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6" t="n"/>
      <c r="BM132" s="75" t="n"/>
      <c r="BN132" s="76" t="n"/>
    </row>
    <row r="133" ht="15.75" customHeight="1" s="57">
      <c r="C133" s="49" t="n"/>
      <c r="D133" s="20" t="n"/>
      <c r="E133" s="20" t="n"/>
      <c r="F133" s="20" t="n"/>
      <c r="G133" s="20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6" t="n"/>
      <c r="BM133" s="75" t="n"/>
      <c r="BN133" s="76" t="n"/>
    </row>
    <row r="134" ht="15.75" customHeight="1" s="57">
      <c r="C134" s="49" t="n"/>
      <c r="D134" s="20" t="n"/>
      <c r="E134" s="20" t="n"/>
      <c r="F134" s="20" t="n"/>
      <c r="G134" s="20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6" t="n"/>
      <c r="BM134" s="75" t="n"/>
      <c r="BN134" s="76" t="n"/>
    </row>
    <row r="135" ht="15.75" customHeight="1" s="57">
      <c r="C135" s="49" t="n"/>
      <c r="D135" s="20" t="n"/>
      <c r="E135" s="20" t="n"/>
      <c r="F135" s="20" t="n"/>
      <c r="G135" s="20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6" t="n"/>
      <c r="BM135" s="75" t="n"/>
      <c r="BN135" s="76" t="n"/>
    </row>
    <row r="136" ht="15.75" customHeight="1" s="57">
      <c r="C136" s="49" t="n"/>
      <c r="D136" s="20" t="n"/>
      <c r="E136" s="20" t="n"/>
      <c r="F136" s="20" t="n"/>
      <c r="G136" s="20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6" t="n"/>
      <c r="BM136" s="75" t="n"/>
      <c r="BN136" s="76" t="n"/>
    </row>
    <row r="137" ht="15.75" customHeight="1" s="57">
      <c r="C137" s="49" t="n"/>
      <c r="D137" s="20" t="n"/>
      <c r="E137" s="20" t="n"/>
      <c r="F137" s="20" t="n"/>
      <c r="G137" s="20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6" t="n"/>
      <c r="BM137" s="75" t="n"/>
      <c r="BN137" s="76" t="n"/>
    </row>
    <row r="138" ht="15.75" customHeight="1" s="57">
      <c r="C138" s="49" t="n"/>
      <c r="D138" s="20" t="n"/>
      <c r="E138" s="20" t="n"/>
      <c r="F138" s="20" t="n"/>
      <c r="G138" s="20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6" t="n"/>
      <c r="BM138" s="75" t="n"/>
      <c r="BN138" s="76" t="n"/>
    </row>
    <row r="139" ht="15.75" customHeight="1" s="57">
      <c r="C139" s="49" t="n"/>
      <c r="D139" s="20" t="n"/>
      <c r="E139" s="20" t="n"/>
      <c r="F139" s="20" t="n"/>
      <c r="G139" s="20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6" t="n"/>
      <c r="BM139" s="75" t="n"/>
      <c r="BN139" s="76" t="n"/>
    </row>
    <row r="140" ht="15.75" customHeight="1" s="57">
      <c r="C140" s="49" t="n"/>
      <c r="D140" s="20" t="n"/>
      <c r="E140" s="20" t="n"/>
      <c r="F140" s="20" t="n"/>
      <c r="G140" s="20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6" t="n"/>
      <c r="BM140" s="75" t="n"/>
      <c r="BN140" s="76" t="n"/>
    </row>
    <row r="141" ht="15.75" customHeight="1" s="57">
      <c r="C141" s="49" t="n"/>
      <c r="D141" s="20" t="n"/>
      <c r="E141" s="20" t="n"/>
      <c r="F141" s="20" t="n"/>
      <c r="G141" s="20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6" t="n"/>
      <c r="BM141" s="75" t="n"/>
      <c r="BN141" s="76" t="n"/>
    </row>
    <row r="142" ht="15.75" customHeight="1" s="57">
      <c r="C142" s="49" t="n"/>
      <c r="D142" s="20" t="n"/>
      <c r="E142" s="20" t="n"/>
      <c r="F142" s="20" t="n"/>
      <c r="G142" s="20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6" t="n"/>
      <c r="BM142" s="75" t="n"/>
      <c r="BN142" s="76" t="n"/>
    </row>
    <row r="143" ht="15.75" customHeight="1" s="57">
      <c r="C143" s="49" t="n"/>
      <c r="D143" s="20" t="n"/>
      <c r="E143" s="20" t="n"/>
      <c r="F143" s="20" t="n"/>
      <c r="G143" s="20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6" t="n"/>
      <c r="BM143" s="75" t="n"/>
      <c r="BN143" s="76" t="n"/>
    </row>
    <row r="144" ht="15.75" customHeight="1" s="57">
      <c r="C144" s="49" t="n"/>
      <c r="D144" s="20" t="n"/>
      <c r="E144" s="20" t="n"/>
      <c r="F144" s="20" t="n"/>
      <c r="G144" s="20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6" t="n"/>
      <c r="BM144" s="75" t="n"/>
      <c r="BN144" s="76" t="n"/>
    </row>
    <row r="145" ht="15.75" customHeight="1" s="57">
      <c r="C145" s="49" t="n"/>
      <c r="D145" s="20" t="n"/>
      <c r="E145" s="20" t="n"/>
      <c r="F145" s="20" t="n"/>
      <c r="G145" s="20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6" t="n"/>
      <c r="BM145" s="75" t="n"/>
      <c r="BN145" s="76" t="n"/>
    </row>
    <row r="146" ht="15.75" customHeight="1" s="57">
      <c r="C146" s="49" t="n"/>
      <c r="D146" s="20" t="n"/>
      <c r="E146" s="20" t="n"/>
      <c r="F146" s="20" t="n"/>
      <c r="G146" s="20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6" t="n"/>
      <c r="BM146" s="75" t="n"/>
      <c r="BN146" s="76" t="n"/>
    </row>
    <row r="147" ht="15.75" customHeight="1" s="57">
      <c r="C147" s="49" t="n"/>
      <c r="D147" s="20" t="n"/>
      <c r="E147" s="20" t="n"/>
      <c r="F147" s="20" t="n"/>
      <c r="G147" s="20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6" t="n"/>
      <c r="BM147" s="75" t="n"/>
      <c r="BN147" s="76" t="n"/>
    </row>
    <row r="148" ht="15.75" customHeight="1" s="57">
      <c r="C148" s="49" t="n"/>
      <c r="D148" s="20" t="n"/>
      <c r="E148" s="20" t="n"/>
      <c r="F148" s="20" t="n"/>
      <c r="G148" s="20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6" t="n"/>
      <c r="BM148" s="75" t="n"/>
      <c r="BN148" s="76" t="n"/>
    </row>
    <row r="149" ht="15.75" customHeight="1" s="57">
      <c r="C149" s="49" t="n"/>
      <c r="D149" s="20" t="n"/>
      <c r="E149" s="20" t="n"/>
      <c r="F149" s="20" t="n"/>
      <c r="G149" s="20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6" t="n"/>
      <c r="BM149" s="75" t="n"/>
      <c r="BN149" s="76" t="n"/>
    </row>
    <row r="150" ht="15.75" customHeight="1" s="57">
      <c r="C150" s="49" t="n"/>
      <c r="D150" s="20" t="n"/>
      <c r="E150" s="20" t="n"/>
      <c r="F150" s="20" t="n"/>
      <c r="G150" s="20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6" t="n"/>
      <c r="BM150" s="75" t="n"/>
      <c r="BN150" s="76" t="n"/>
    </row>
    <row r="151" ht="15.75" customHeight="1" s="57">
      <c r="C151" s="49" t="n"/>
      <c r="D151" s="20" t="n"/>
      <c r="E151" s="20" t="n"/>
      <c r="F151" s="20" t="n"/>
      <c r="G151" s="20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6" t="n"/>
      <c r="BM151" s="75" t="n"/>
      <c r="BN151" s="76" t="n"/>
    </row>
    <row r="152" ht="15.75" customHeight="1" s="57">
      <c r="C152" s="49" t="n"/>
      <c r="D152" s="20" t="n"/>
      <c r="E152" s="20" t="n"/>
      <c r="F152" s="20" t="n"/>
      <c r="G152" s="20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6" t="n"/>
      <c r="BM152" s="75" t="n"/>
      <c r="BN152" s="76" t="n"/>
    </row>
    <row r="153" ht="15.75" customHeight="1" s="57">
      <c r="C153" s="49" t="n"/>
      <c r="D153" s="20" t="n"/>
      <c r="E153" s="20" t="n"/>
      <c r="F153" s="20" t="n"/>
      <c r="G153" s="20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6" t="n"/>
      <c r="BM153" s="75" t="n"/>
      <c r="BN153" s="76" t="n"/>
    </row>
    <row r="154" ht="15.75" customHeight="1" s="57">
      <c r="C154" s="49" t="n"/>
      <c r="D154" s="20" t="n"/>
      <c r="E154" s="20" t="n"/>
      <c r="F154" s="20" t="n"/>
      <c r="G154" s="20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6" t="n"/>
      <c r="BM154" s="75" t="n"/>
      <c r="BN154" s="76" t="n"/>
    </row>
    <row r="155" ht="15.75" customHeight="1" s="57">
      <c r="C155" s="49" t="n"/>
      <c r="D155" s="20" t="n"/>
      <c r="E155" s="20" t="n"/>
      <c r="F155" s="20" t="n"/>
      <c r="G155" s="20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6" t="n"/>
      <c r="BM155" s="75" t="n"/>
      <c r="BN155" s="76" t="n"/>
    </row>
    <row r="156" ht="15.75" customHeight="1" s="57">
      <c r="C156" s="49" t="n"/>
      <c r="D156" s="20" t="n"/>
      <c r="E156" s="20" t="n"/>
      <c r="F156" s="20" t="n"/>
      <c r="G156" s="20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6" t="n"/>
      <c r="BM156" s="75" t="n"/>
      <c r="BN156" s="76" t="n"/>
    </row>
    <row r="157" ht="15.75" customHeight="1" s="57">
      <c r="C157" s="49" t="n"/>
      <c r="D157" s="20" t="n"/>
      <c r="E157" s="20" t="n"/>
      <c r="F157" s="20" t="n"/>
      <c r="G157" s="20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6" t="n"/>
      <c r="BM157" s="75" t="n"/>
      <c r="BN157" s="76" t="n"/>
    </row>
    <row r="158" ht="15.75" customHeight="1" s="57">
      <c r="C158" s="49" t="n"/>
      <c r="D158" s="20" t="n"/>
      <c r="E158" s="20" t="n"/>
      <c r="F158" s="20" t="n"/>
      <c r="G158" s="20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6" t="n"/>
      <c r="BM158" s="75" t="n"/>
      <c r="BN158" s="76" t="n"/>
    </row>
    <row r="159" ht="15.75" customHeight="1" s="57">
      <c r="C159" s="49" t="n"/>
      <c r="D159" s="20" t="n"/>
      <c r="E159" s="20" t="n"/>
      <c r="F159" s="20" t="n"/>
      <c r="G159" s="20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6" t="n"/>
      <c r="BM159" s="75" t="n"/>
      <c r="BN159" s="76" t="n"/>
    </row>
    <row r="160" ht="15.75" customHeight="1" s="57">
      <c r="C160" s="49" t="n"/>
      <c r="D160" s="20" t="n"/>
      <c r="E160" s="20" t="n"/>
      <c r="F160" s="20" t="n"/>
      <c r="G160" s="20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6" t="n"/>
      <c r="BM160" s="75" t="n"/>
      <c r="BN160" s="76" t="n"/>
    </row>
    <row r="161" ht="15.75" customHeight="1" s="57">
      <c r="C161" s="49" t="n"/>
      <c r="D161" s="20" t="n"/>
      <c r="E161" s="20" t="n"/>
      <c r="F161" s="20" t="n"/>
      <c r="G161" s="20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6" t="n"/>
      <c r="BM161" s="75" t="n"/>
      <c r="BN161" s="76" t="n"/>
    </row>
    <row r="162" ht="15.75" customHeight="1" s="57">
      <c r="C162" s="49" t="n"/>
      <c r="D162" s="20" t="n"/>
      <c r="E162" s="20" t="n"/>
      <c r="F162" s="20" t="n"/>
      <c r="G162" s="20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6" t="n"/>
      <c r="BM162" s="75" t="n"/>
      <c r="BN162" s="76" t="n"/>
    </row>
    <row r="163" ht="15.75" customHeight="1" s="57">
      <c r="C163" s="49" t="n"/>
      <c r="D163" s="20" t="n"/>
      <c r="E163" s="20" t="n"/>
      <c r="F163" s="20" t="n"/>
      <c r="G163" s="20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6" t="n"/>
      <c r="BM163" s="75" t="n"/>
      <c r="BN163" s="76" t="n"/>
    </row>
    <row r="164" ht="15.75" customHeight="1" s="57">
      <c r="C164" s="49" t="n"/>
      <c r="D164" s="20" t="n"/>
      <c r="E164" s="20" t="n"/>
      <c r="F164" s="20" t="n"/>
      <c r="G164" s="20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6" t="n"/>
      <c r="BM164" s="75" t="n"/>
      <c r="BN164" s="76" t="n"/>
    </row>
    <row r="165" ht="15.75" customHeight="1" s="57">
      <c r="C165" s="49" t="n"/>
      <c r="D165" s="20" t="n"/>
      <c r="E165" s="20" t="n"/>
      <c r="F165" s="20" t="n"/>
      <c r="G165" s="20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6" t="n"/>
      <c r="BM165" s="75" t="n"/>
      <c r="BN165" s="76" t="n"/>
    </row>
    <row r="166" ht="15.75" customHeight="1" s="57">
      <c r="C166" s="49" t="n"/>
      <c r="D166" s="20" t="n"/>
      <c r="E166" s="20" t="n"/>
      <c r="F166" s="20" t="n"/>
      <c r="G166" s="20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6" t="n"/>
      <c r="BM166" s="75" t="n"/>
      <c r="BN166" s="76" t="n"/>
    </row>
    <row r="167" ht="15.75" customHeight="1" s="57">
      <c r="C167" s="49" t="n"/>
      <c r="D167" s="20" t="n"/>
      <c r="E167" s="20" t="n"/>
      <c r="F167" s="20" t="n"/>
      <c r="G167" s="20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6" t="n"/>
      <c r="BM167" s="75" t="n"/>
      <c r="BN167" s="76" t="n"/>
    </row>
    <row r="168" ht="15.75" customHeight="1" s="57">
      <c r="C168" s="49" t="n"/>
      <c r="D168" s="20" t="n"/>
      <c r="E168" s="20" t="n"/>
      <c r="F168" s="20" t="n"/>
      <c r="G168" s="20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6" t="n"/>
      <c r="BM168" s="75" t="n"/>
      <c r="BN168" s="76" t="n"/>
    </row>
    <row r="169" ht="15.75" customHeight="1" s="57">
      <c r="C169" s="49" t="n"/>
      <c r="D169" s="20" t="n"/>
      <c r="E169" s="20" t="n"/>
      <c r="F169" s="20" t="n"/>
      <c r="G169" s="20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6" t="n"/>
      <c r="BM169" s="75" t="n"/>
      <c r="BN169" s="76" t="n"/>
    </row>
    <row r="170" ht="15.75" customHeight="1" s="57">
      <c r="C170" s="49" t="n"/>
      <c r="D170" s="20" t="n"/>
      <c r="E170" s="20" t="n"/>
      <c r="F170" s="20" t="n"/>
      <c r="G170" s="20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6" t="n"/>
      <c r="BM170" s="75" t="n"/>
      <c r="BN170" s="76" t="n"/>
    </row>
    <row r="171" ht="15.75" customHeight="1" s="57">
      <c r="C171" s="49" t="n"/>
      <c r="D171" s="20" t="n"/>
      <c r="E171" s="20" t="n"/>
      <c r="F171" s="20" t="n"/>
      <c r="G171" s="20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6" t="n"/>
      <c r="BM171" s="75" t="n"/>
      <c r="BN171" s="76" t="n"/>
    </row>
    <row r="172" ht="15.75" customHeight="1" s="57">
      <c r="C172" s="49" t="n"/>
      <c r="D172" s="20" t="n"/>
      <c r="E172" s="20" t="n"/>
      <c r="F172" s="20" t="n"/>
      <c r="G172" s="20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6" t="n"/>
      <c r="BM172" s="75" t="n"/>
      <c r="BN172" s="76" t="n"/>
    </row>
    <row r="173" ht="15.75" customHeight="1" s="57">
      <c r="C173" s="49" t="n"/>
      <c r="D173" s="20" t="n"/>
      <c r="E173" s="20" t="n"/>
      <c r="F173" s="20" t="n"/>
      <c r="G173" s="20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6" t="n"/>
      <c r="BM173" s="75" t="n"/>
      <c r="BN173" s="76" t="n"/>
    </row>
    <row r="174" ht="15.75" customHeight="1" s="57">
      <c r="C174" s="49" t="n"/>
      <c r="D174" s="20" t="n"/>
      <c r="E174" s="20" t="n"/>
      <c r="F174" s="20" t="n"/>
      <c r="G174" s="20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6" t="n"/>
      <c r="BM174" s="75" t="n"/>
      <c r="BN174" s="76" t="n"/>
    </row>
    <row r="175" ht="15.75" customHeight="1" s="57">
      <c r="C175" s="49" t="n"/>
      <c r="D175" s="20" t="n"/>
      <c r="E175" s="20" t="n"/>
      <c r="F175" s="20" t="n"/>
      <c r="G175" s="20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6" t="n"/>
      <c r="BM175" s="75" t="n"/>
      <c r="BN175" s="76" t="n"/>
    </row>
    <row r="176" ht="15.75" customHeight="1" s="57">
      <c r="C176" s="49" t="n"/>
      <c r="D176" s="20" t="n"/>
      <c r="E176" s="20" t="n"/>
      <c r="F176" s="20" t="n"/>
      <c r="G176" s="20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6" t="n"/>
      <c r="BM176" s="75" t="n"/>
      <c r="BN176" s="76" t="n"/>
    </row>
    <row r="177" ht="15.75" customHeight="1" s="57">
      <c r="C177" s="49" t="n"/>
      <c r="D177" s="20" t="n"/>
      <c r="E177" s="20" t="n"/>
      <c r="F177" s="20" t="n"/>
      <c r="G177" s="20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6" t="n"/>
      <c r="BM177" s="75" t="n"/>
      <c r="BN177" s="76" t="n"/>
    </row>
    <row r="178" ht="15.75" customHeight="1" s="57">
      <c r="C178" s="49" t="n"/>
      <c r="D178" s="20" t="n"/>
      <c r="E178" s="20" t="n"/>
      <c r="F178" s="20" t="n"/>
      <c r="G178" s="20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6" t="n"/>
      <c r="BM178" s="75" t="n"/>
      <c r="BN178" s="76" t="n"/>
    </row>
    <row r="179" ht="15.75" customHeight="1" s="57">
      <c r="C179" s="49" t="n"/>
      <c r="D179" s="20" t="n"/>
      <c r="E179" s="20" t="n"/>
      <c r="F179" s="20" t="n"/>
      <c r="G179" s="20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6" t="n"/>
      <c r="BM179" s="75" t="n"/>
      <c r="BN179" s="76" t="n"/>
    </row>
    <row r="180" ht="15.75" customHeight="1" s="57">
      <c r="C180" s="49" t="n"/>
      <c r="D180" s="20" t="n"/>
      <c r="E180" s="20" t="n"/>
      <c r="F180" s="20" t="n"/>
      <c r="G180" s="20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6" t="n"/>
      <c r="BM180" s="75" t="n"/>
      <c r="BN180" s="76" t="n"/>
    </row>
    <row r="181" ht="15.75" customHeight="1" s="57">
      <c r="C181" s="49" t="n"/>
      <c r="D181" s="20" t="n"/>
      <c r="E181" s="20" t="n"/>
      <c r="F181" s="20" t="n"/>
      <c r="G181" s="20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6" t="n"/>
      <c r="BM181" s="75" t="n"/>
      <c r="BN181" s="76" t="n"/>
    </row>
    <row r="182" ht="15.75" customHeight="1" s="57">
      <c r="C182" s="49" t="n"/>
      <c r="D182" s="20" t="n"/>
      <c r="E182" s="20" t="n"/>
      <c r="F182" s="20" t="n"/>
      <c r="G182" s="20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6" t="n"/>
      <c r="BM182" s="75" t="n"/>
      <c r="BN182" s="76" t="n"/>
    </row>
    <row r="183" ht="15.75" customHeight="1" s="57">
      <c r="C183" s="49" t="n"/>
      <c r="D183" s="20" t="n"/>
      <c r="E183" s="20" t="n"/>
      <c r="F183" s="20" t="n"/>
      <c r="G183" s="20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6" t="n"/>
      <c r="BM183" s="75" t="n"/>
      <c r="BN183" s="76" t="n"/>
    </row>
    <row r="184" ht="15.75" customHeight="1" s="57">
      <c r="C184" s="49" t="n"/>
      <c r="D184" s="20" t="n"/>
      <c r="E184" s="20" t="n"/>
      <c r="F184" s="20" t="n"/>
      <c r="G184" s="20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6" t="n"/>
      <c r="BM184" s="75" t="n"/>
      <c r="BN184" s="76" t="n"/>
    </row>
    <row r="185" ht="15.75" customHeight="1" s="57">
      <c r="C185" s="49" t="n"/>
      <c r="D185" s="20" t="n"/>
      <c r="E185" s="20" t="n"/>
      <c r="F185" s="20" t="n"/>
      <c r="G185" s="20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6" t="n"/>
      <c r="BM185" s="75" t="n"/>
      <c r="BN185" s="76" t="n"/>
    </row>
    <row r="186" ht="15.75" customHeight="1" s="57">
      <c r="C186" s="49" t="n"/>
      <c r="D186" s="20" t="n"/>
      <c r="E186" s="20" t="n"/>
      <c r="F186" s="20" t="n"/>
      <c r="G186" s="20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6" t="n"/>
      <c r="BM186" s="75" t="n"/>
      <c r="BN186" s="76" t="n"/>
    </row>
    <row r="187" ht="15.75" customHeight="1" s="57">
      <c r="C187" s="49" t="n"/>
      <c r="D187" s="20" t="n"/>
      <c r="E187" s="20" t="n"/>
      <c r="F187" s="20" t="n"/>
      <c r="G187" s="20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6" t="n"/>
      <c r="BM187" s="75" t="n"/>
      <c r="BN187" s="76" t="n"/>
    </row>
    <row r="188" ht="15.75" customHeight="1" s="57">
      <c r="C188" s="49" t="n"/>
      <c r="D188" s="20" t="n"/>
      <c r="E188" s="20" t="n"/>
      <c r="F188" s="20" t="n"/>
      <c r="G188" s="20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6" t="n"/>
      <c r="BM188" s="75" t="n"/>
      <c r="BN188" s="76" t="n"/>
    </row>
    <row r="189" ht="15.75" customHeight="1" s="57">
      <c r="C189" s="49" t="n"/>
      <c r="D189" s="20" t="n"/>
      <c r="E189" s="20" t="n"/>
      <c r="F189" s="20" t="n"/>
      <c r="G189" s="20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6" t="n"/>
      <c r="BM189" s="75" t="n"/>
      <c r="BN189" s="76" t="n"/>
    </row>
    <row r="190" ht="15.75" customHeight="1" s="57">
      <c r="C190" s="49" t="n"/>
      <c r="D190" s="20" t="n"/>
      <c r="E190" s="20" t="n"/>
      <c r="F190" s="20" t="n"/>
      <c r="G190" s="20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6" t="n"/>
      <c r="BM190" s="75" t="n"/>
      <c r="BN190" s="76" t="n"/>
    </row>
    <row r="191" ht="15.75" customHeight="1" s="57">
      <c r="C191" s="49" t="n"/>
      <c r="D191" s="20" t="n"/>
      <c r="E191" s="20" t="n"/>
      <c r="F191" s="20" t="n"/>
      <c r="G191" s="20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6" t="n"/>
      <c r="BM191" s="75" t="n"/>
      <c r="BN191" s="76" t="n"/>
    </row>
    <row r="192" ht="15.75" customHeight="1" s="57">
      <c r="C192" s="49" t="n"/>
      <c r="D192" s="20" t="n"/>
      <c r="E192" s="20" t="n"/>
      <c r="F192" s="20" t="n"/>
      <c r="G192" s="20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6" t="n"/>
      <c r="BM192" s="75" t="n"/>
      <c r="BN192" s="76" t="n"/>
    </row>
    <row r="193" ht="15.75" customHeight="1" s="57">
      <c r="C193" s="49" t="n"/>
      <c r="D193" s="20" t="n"/>
      <c r="E193" s="20" t="n"/>
      <c r="F193" s="20" t="n"/>
      <c r="G193" s="20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6" t="n"/>
      <c r="BM193" s="75" t="n"/>
      <c r="BN193" s="76" t="n"/>
    </row>
    <row r="194" ht="15.75" customHeight="1" s="57">
      <c r="C194" s="49" t="n"/>
      <c r="D194" s="20" t="n"/>
      <c r="E194" s="20" t="n"/>
      <c r="F194" s="20" t="n"/>
      <c r="G194" s="20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6" t="n"/>
      <c r="BM194" s="75" t="n"/>
      <c r="BN194" s="76" t="n"/>
    </row>
    <row r="195" ht="15.75" customHeight="1" s="57">
      <c r="C195" s="49" t="n"/>
      <c r="D195" s="20" t="n"/>
      <c r="E195" s="20" t="n"/>
      <c r="F195" s="20" t="n"/>
      <c r="G195" s="20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6" t="n"/>
      <c r="BM195" s="75" t="n"/>
      <c r="BN195" s="76" t="n"/>
    </row>
    <row r="196" ht="15.75" customHeight="1" s="57">
      <c r="C196" s="49" t="n"/>
      <c r="D196" s="20" t="n"/>
      <c r="E196" s="20" t="n"/>
      <c r="F196" s="20" t="n"/>
      <c r="G196" s="20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6" t="n"/>
      <c r="BM196" s="75" t="n"/>
      <c r="BN196" s="76" t="n"/>
    </row>
    <row r="197" ht="15.75" customHeight="1" s="57">
      <c r="C197" s="49" t="n"/>
      <c r="D197" s="20" t="n"/>
      <c r="E197" s="20" t="n"/>
      <c r="F197" s="20" t="n"/>
      <c r="G197" s="20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6" t="n"/>
      <c r="BM197" s="75" t="n"/>
      <c r="BN197" s="76" t="n"/>
    </row>
    <row r="198" ht="15.75" customHeight="1" s="57">
      <c r="C198" s="49" t="n"/>
      <c r="D198" s="20" t="n"/>
      <c r="E198" s="20" t="n"/>
      <c r="F198" s="20" t="n"/>
      <c r="G198" s="20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6" t="n"/>
      <c r="BM198" s="75" t="n"/>
      <c r="BN198" s="76" t="n"/>
    </row>
    <row r="199" ht="15.75" customHeight="1" s="57">
      <c r="C199" s="49" t="n"/>
      <c r="D199" s="20" t="n"/>
      <c r="E199" s="20" t="n"/>
      <c r="F199" s="20" t="n"/>
      <c r="G199" s="20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6" t="n"/>
      <c r="BM199" s="75" t="n"/>
      <c r="BN199" s="76" t="n"/>
    </row>
    <row r="200" ht="15.75" customHeight="1" s="57">
      <c r="C200" s="49" t="n"/>
      <c r="D200" s="20" t="n"/>
      <c r="E200" s="20" t="n"/>
      <c r="F200" s="20" t="n"/>
      <c r="G200" s="20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6" t="n"/>
      <c r="BM200" s="75" t="n"/>
      <c r="BN200" s="76" t="n"/>
    </row>
    <row r="201" ht="15.75" customHeight="1" s="57">
      <c r="C201" s="49" t="n"/>
      <c r="D201" s="20" t="n"/>
      <c r="E201" s="20" t="n"/>
      <c r="F201" s="20" t="n"/>
      <c r="G201" s="20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6" t="n"/>
      <c r="BM201" s="75" t="n"/>
      <c r="BN201" s="76" t="n"/>
    </row>
    <row r="202" ht="15.75" customHeight="1" s="57">
      <c r="C202" s="49" t="n"/>
      <c r="D202" s="20" t="n"/>
      <c r="E202" s="20" t="n"/>
      <c r="F202" s="20" t="n"/>
      <c r="G202" s="20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6" t="n"/>
      <c r="BM202" s="75" t="n"/>
      <c r="BN202" s="76" t="n"/>
    </row>
    <row r="203" ht="15.75" customHeight="1" s="57">
      <c r="C203" s="49" t="n"/>
      <c r="D203" s="20" t="n"/>
      <c r="E203" s="20" t="n"/>
      <c r="F203" s="20" t="n"/>
      <c r="G203" s="20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6" t="n"/>
      <c r="BM203" s="75" t="n"/>
      <c r="BN203" s="76" t="n"/>
    </row>
    <row r="204" ht="15.75" customHeight="1" s="57">
      <c r="C204" s="49" t="n"/>
      <c r="D204" s="20" t="n"/>
      <c r="E204" s="20" t="n"/>
      <c r="F204" s="20" t="n"/>
      <c r="G204" s="20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6" t="n"/>
      <c r="BM204" s="75" t="n"/>
      <c r="BN204" s="76" t="n"/>
    </row>
    <row r="205" ht="15.75" customHeight="1" s="57">
      <c r="C205" s="49" t="n"/>
      <c r="D205" s="20" t="n"/>
      <c r="E205" s="20" t="n"/>
      <c r="F205" s="20" t="n"/>
      <c r="G205" s="20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6" t="n"/>
      <c r="BM205" s="75" t="n"/>
      <c r="BN205" s="76" t="n"/>
    </row>
    <row r="206" ht="15.75" customHeight="1" s="57">
      <c r="C206" s="49" t="n"/>
      <c r="D206" s="20" t="n"/>
      <c r="E206" s="20" t="n"/>
      <c r="F206" s="20" t="n"/>
      <c r="G206" s="20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6" t="n"/>
      <c r="BM206" s="75" t="n"/>
      <c r="BN206" s="76" t="n"/>
    </row>
    <row r="207" ht="15.75" customHeight="1" s="57">
      <c r="C207" s="49" t="n"/>
      <c r="D207" s="20" t="n"/>
      <c r="E207" s="20" t="n"/>
      <c r="F207" s="20" t="n"/>
      <c r="G207" s="20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6" t="n"/>
      <c r="BM207" s="75" t="n"/>
      <c r="BN207" s="76" t="n"/>
    </row>
    <row r="208" ht="15.75" customHeight="1" s="57">
      <c r="C208" s="49" t="n"/>
      <c r="D208" s="20" t="n"/>
      <c r="E208" s="20" t="n"/>
      <c r="F208" s="20" t="n"/>
      <c r="G208" s="20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6" t="n"/>
      <c r="BM208" s="75" t="n"/>
      <c r="BN208" s="76" t="n"/>
    </row>
    <row r="209" ht="15.75" customHeight="1" s="57">
      <c r="C209" s="49" t="n"/>
      <c r="D209" s="20" t="n"/>
      <c r="E209" s="20" t="n"/>
      <c r="F209" s="20" t="n"/>
      <c r="G209" s="20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6" t="n"/>
      <c r="BM209" s="75" t="n"/>
      <c r="BN209" s="76" t="n"/>
    </row>
    <row r="210" ht="15.75" customHeight="1" s="57">
      <c r="C210" s="49" t="n"/>
      <c r="D210" s="20" t="n"/>
      <c r="E210" s="20" t="n"/>
      <c r="F210" s="20" t="n"/>
      <c r="G210" s="20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6" t="n"/>
      <c r="BM210" s="75" t="n"/>
      <c r="BN210" s="76" t="n"/>
    </row>
    <row r="211" ht="15.75" customHeight="1" s="57">
      <c r="C211" s="49" t="n"/>
      <c r="D211" s="20" t="n"/>
      <c r="E211" s="20" t="n"/>
      <c r="F211" s="20" t="n"/>
      <c r="G211" s="20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6" t="n"/>
      <c r="BM211" s="75" t="n"/>
      <c r="BN211" s="76" t="n"/>
    </row>
    <row r="212" ht="15.75" customHeight="1" s="57">
      <c r="C212" s="49" t="n"/>
      <c r="D212" s="20" t="n"/>
      <c r="E212" s="20" t="n"/>
      <c r="F212" s="20" t="n"/>
      <c r="G212" s="20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6" t="n"/>
      <c r="BM212" s="75" t="n"/>
      <c r="BN212" s="76" t="n"/>
    </row>
    <row r="213" ht="15.75" customHeight="1" s="57">
      <c r="C213" s="49" t="n"/>
      <c r="D213" s="20" t="n"/>
      <c r="E213" s="20" t="n"/>
      <c r="F213" s="20" t="n"/>
      <c r="G213" s="20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6" t="n"/>
      <c r="BM213" s="75" t="n"/>
      <c r="BN213" s="76" t="n"/>
    </row>
    <row r="214" ht="15.75" customHeight="1" s="57">
      <c r="C214" s="49" t="n"/>
      <c r="D214" s="20" t="n"/>
      <c r="E214" s="20" t="n"/>
      <c r="F214" s="20" t="n"/>
      <c r="G214" s="20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6" t="n"/>
      <c r="BM214" s="75" t="n"/>
      <c r="BN214" s="76" t="n"/>
    </row>
    <row r="215" ht="15.75" customHeight="1" s="57">
      <c r="C215" s="49" t="n"/>
      <c r="D215" s="20" t="n"/>
      <c r="E215" s="20" t="n"/>
      <c r="F215" s="20" t="n"/>
      <c r="G215" s="20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6" t="n"/>
      <c r="BM215" s="75" t="n"/>
      <c r="BN215" s="76" t="n"/>
    </row>
    <row r="216" ht="15.75" customHeight="1" s="57">
      <c r="C216" s="49" t="n"/>
      <c r="D216" s="20" t="n"/>
      <c r="E216" s="20" t="n"/>
      <c r="F216" s="20" t="n"/>
      <c r="G216" s="20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6" t="n"/>
      <c r="BM216" s="75" t="n"/>
      <c r="BN216" s="76" t="n"/>
    </row>
    <row r="217" ht="15.75" customHeight="1" s="57">
      <c r="C217" s="49" t="n"/>
      <c r="D217" s="20" t="n"/>
      <c r="E217" s="20" t="n"/>
      <c r="F217" s="20" t="n"/>
      <c r="G217" s="20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6" t="n"/>
      <c r="BM217" s="75" t="n"/>
      <c r="BN217" s="76" t="n"/>
    </row>
    <row r="218" ht="15.75" customHeight="1" s="57">
      <c r="C218" s="49" t="n"/>
      <c r="D218" s="20" t="n"/>
      <c r="E218" s="20" t="n"/>
      <c r="F218" s="20" t="n"/>
      <c r="G218" s="20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6" t="n"/>
      <c r="BM218" s="75" t="n"/>
      <c r="BN218" s="76" t="n"/>
    </row>
    <row r="219" ht="15.75" customHeight="1" s="57">
      <c r="C219" s="49" t="n"/>
      <c r="D219" s="20" t="n"/>
      <c r="E219" s="20" t="n"/>
      <c r="F219" s="20" t="n"/>
      <c r="G219" s="20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6" t="n"/>
      <c r="BM219" s="75" t="n"/>
      <c r="BN219" s="76" t="n"/>
    </row>
    <row r="220" ht="15.75" customHeight="1" s="57">
      <c r="C220" s="49" t="n"/>
      <c r="D220" s="20" t="n"/>
      <c r="E220" s="20" t="n"/>
      <c r="F220" s="20" t="n"/>
      <c r="G220" s="20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6" t="n"/>
      <c r="BM220" s="75" t="n"/>
      <c r="BN220" s="76" t="n"/>
    </row>
    <row r="221" ht="15.75" customHeight="1" s="57">
      <c r="C221" s="49" t="n"/>
      <c r="D221" s="20" t="n"/>
      <c r="E221" s="20" t="n"/>
      <c r="F221" s="20" t="n"/>
      <c r="G221" s="20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6" t="n"/>
      <c r="BM221" s="75" t="n"/>
      <c r="BN221" s="76" t="n"/>
    </row>
    <row r="222" ht="15.75" customHeight="1" s="57">
      <c r="C222" s="49" t="n"/>
      <c r="D222" s="20" t="n"/>
      <c r="E222" s="20" t="n"/>
      <c r="F222" s="20" t="n"/>
      <c r="G222" s="20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6" t="n"/>
      <c r="BM222" s="75" t="n"/>
      <c r="BN222" s="76" t="n"/>
    </row>
    <row r="223" ht="15.75" customHeight="1" s="57">
      <c r="C223" s="49" t="n"/>
      <c r="D223" s="20" t="n"/>
      <c r="E223" s="20" t="n"/>
      <c r="F223" s="20" t="n"/>
      <c r="G223" s="20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6" t="n"/>
      <c r="BM223" s="75" t="n"/>
      <c r="BN223" s="76" t="n"/>
    </row>
    <row r="224" ht="15.75" customHeight="1" s="57">
      <c r="C224" s="49" t="n"/>
      <c r="D224" s="20" t="n"/>
      <c r="E224" s="20" t="n"/>
      <c r="F224" s="20" t="n"/>
      <c r="G224" s="20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6" t="n"/>
      <c r="BM224" s="75" t="n"/>
      <c r="BN224" s="76" t="n"/>
    </row>
    <row r="225" ht="15.75" customHeight="1" s="57">
      <c r="C225" s="49" t="n"/>
      <c r="D225" s="20" t="n"/>
      <c r="E225" s="20" t="n"/>
      <c r="F225" s="20" t="n"/>
      <c r="G225" s="20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6" t="n"/>
      <c r="BM225" s="75" t="n"/>
      <c r="BN225" s="76" t="n"/>
    </row>
    <row r="226" ht="15.75" customHeight="1" s="57">
      <c r="C226" s="49" t="n"/>
      <c r="D226" s="20" t="n"/>
      <c r="E226" s="20" t="n"/>
      <c r="F226" s="20" t="n"/>
      <c r="G226" s="20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6" t="n"/>
      <c r="BM226" s="75" t="n"/>
      <c r="BN226" s="76" t="n"/>
    </row>
    <row r="227" ht="15.75" customHeight="1" s="57">
      <c r="C227" s="49" t="n"/>
      <c r="D227" s="20" t="n"/>
      <c r="E227" s="20" t="n"/>
      <c r="F227" s="20" t="n"/>
      <c r="G227" s="20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6" t="n"/>
      <c r="BM227" s="75" t="n"/>
      <c r="BN227" s="76" t="n"/>
    </row>
    <row r="228" ht="15.75" customHeight="1" s="57">
      <c r="C228" s="49" t="n"/>
      <c r="D228" s="20" t="n"/>
      <c r="E228" s="20" t="n"/>
      <c r="F228" s="20" t="n"/>
      <c r="G228" s="20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6" t="n"/>
      <c r="BM228" s="75" t="n"/>
      <c r="BN228" s="76" t="n"/>
    </row>
    <row r="229" ht="15.75" customHeight="1" s="57">
      <c r="C229" s="49" t="n"/>
      <c r="D229" s="20" t="n"/>
      <c r="E229" s="20" t="n"/>
      <c r="F229" s="20" t="n"/>
      <c r="G229" s="20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6" t="n"/>
      <c r="BM229" s="75" t="n"/>
      <c r="BN229" s="76" t="n"/>
    </row>
    <row r="230" ht="15.75" customHeight="1" s="57">
      <c r="C230" s="49" t="n"/>
      <c r="D230" s="20" t="n"/>
      <c r="E230" s="20" t="n"/>
      <c r="F230" s="20" t="n"/>
      <c r="G230" s="20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6" t="n"/>
      <c r="BM230" s="75" t="n"/>
      <c r="BN230" s="76" t="n"/>
    </row>
    <row r="231" ht="15.75" customHeight="1" s="57">
      <c r="C231" s="49" t="n"/>
      <c r="D231" s="20" t="n"/>
      <c r="E231" s="20" t="n"/>
      <c r="F231" s="20" t="n"/>
      <c r="G231" s="20" t="n"/>
      <c r="AU231" s="75" t="n"/>
      <c r="AV231" s="75" t="n"/>
      <c r="AW231" s="75" t="n"/>
      <c r="AX231" s="75" t="n"/>
      <c r="AY231" s="75" t="n"/>
      <c r="AZ231" s="75" t="n"/>
      <c r="BA231" s="75" t="n"/>
      <c r="BB231" s="75" t="n"/>
      <c r="BC231" s="75" t="n"/>
      <c r="BD231" s="75" t="n"/>
      <c r="BE231" s="75" t="n"/>
      <c r="BF231" s="75" t="n"/>
      <c r="BG231" s="75" t="n"/>
      <c r="BH231" s="75" t="n"/>
      <c r="BI231" s="75" t="n"/>
      <c r="BJ231" s="75" t="n"/>
      <c r="BK231" s="75" t="n"/>
      <c r="BL231" s="76" t="n"/>
      <c r="BM231" s="75" t="n"/>
      <c r="BN231" s="76" t="n"/>
    </row>
    <row r="232" ht="15.75" customHeight="1" s="57">
      <c r="C232" s="49" t="n"/>
      <c r="D232" s="20" t="n"/>
      <c r="E232" s="20" t="n"/>
      <c r="F232" s="20" t="n"/>
      <c r="G232" s="20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6" t="n"/>
      <c r="BM232" s="75" t="n"/>
      <c r="BN232" s="76" t="n"/>
    </row>
    <row r="233" ht="15.75" customHeight="1" s="57">
      <c r="C233" s="49" t="n"/>
      <c r="D233" s="20" t="n"/>
      <c r="E233" s="20" t="n"/>
      <c r="F233" s="20" t="n"/>
      <c r="G233" s="20" t="n"/>
      <c r="AU233" s="75" t="n"/>
      <c r="AV233" s="75" t="n"/>
      <c r="AW233" s="75" t="n"/>
      <c r="AX233" s="75" t="n"/>
      <c r="AY233" s="75" t="n"/>
      <c r="AZ233" s="75" t="n"/>
      <c r="BA233" s="75" t="n"/>
      <c r="BB233" s="75" t="n"/>
      <c r="BC233" s="75" t="n"/>
      <c r="BD233" s="75" t="n"/>
      <c r="BE233" s="75" t="n"/>
      <c r="BF233" s="75" t="n"/>
      <c r="BG233" s="75" t="n"/>
      <c r="BH233" s="75" t="n"/>
      <c r="BI233" s="75" t="n"/>
      <c r="BJ233" s="75" t="n"/>
      <c r="BK233" s="75" t="n"/>
      <c r="BL233" s="76" t="n"/>
      <c r="BM233" s="75" t="n"/>
      <c r="BN233" s="76" t="n"/>
    </row>
    <row r="234" ht="15.75" customHeight="1" s="57">
      <c r="C234" s="49" t="n"/>
      <c r="D234" s="20" t="n"/>
      <c r="E234" s="20" t="n"/>
      <c r="F234" s="20" t="n"/>
      <c r="G234" s="20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6" t="n"/>
      <c r="BM234" s="75" t="n"/>
      <c r="BN234" s="76" t="n"/>
    </row>
    <row r="235" ht="15.75" customHeight="1" s="57">
      <c r="C235" s="49" t="n"/>
      <c r="D235" s="20" t="n"/>
      <c r="E235" s="20" t="n"/>
      <c r="F235" s="20" t="n"/>
      <c r="G235" s="20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6" t="n"/>
      <c r="BM235" s="75" t="n"/>
      <c r="BN235" s="76" t="n"/>
    </row>
    <row r="236" ht="15.75" customHeight="1" s="57">
      <c r="C236" s="49" t="n"/>
      <c r="D236" s="20" t="n"/>
      <c r="E236" s="20" t="n"/>
      <c r="F236" s="20" t="n"/>
      <c r="G236" s="20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6" t="n"/>
      <c r="BM236" s="75" t="n"/>
      <c r="BN236" s="76" t="n"/>
    </row>
    <row r="237" ht="15.75" customHeight="1" s="57">
      <c r="C237" s="49" t="n"/>
      <c r="D237" s="20" t="n"/>
      <c r="E237" s="20" t="n"/>
      <c r="F237" s="20" t="n"/>
      <c r="G237" s="20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6" t="n"/>
      <c r="BM237" s="75" t="n"/>
      <c r="BN237" s="76" t="n"/>
    </row>
    <row r="238" ht="15.75" customHeight="1" s="57">
      <c r="C238" s="49" t="n"/>
      <c r="D238" s="20" t="n"/>
      <c r="E238" s="20" t="n"/>
      <c r="F238" s="20" t="n"/>
      <c r="G238" s="20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6" t="n"/>
      <c r="BM238" s="75" t="n"/>
      <c r="BN238" s="76" t="n"/>
    </row>
    <row r="239" ht="15.75" customHeight="1" s="57">
      <c r="C239" s="49" t="n"/>
      <c r="D239" s="20" t="n"/>
      <c r="E239" s="20" t="n"/>
      <c r="F239" s="20" t="n"/>
      <c r="G239" s="20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6" t="n"/>
      <c r="BM239" s="75" t="n"/>
      <c r="BN239" s="76" t="n"/>
    </row>
    <row r="240" ht="15.75" customHeight="1" s="57">
      <c r="C240" s="49" t="n"/>
      <c r="D240" s="20" t="n"/>
      <c r="E240" s="20" t="n"/>
      <c r="F240" s="20" t="n"/>
      <c r="G240" s="20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6" t="n"/>
      <c r="BM240" s="75" t="n"/>
      <c r="BN240" s="76" t="n"/>
    </row>
    <row r="241" ht="15.75" customHeight="1" s="57">
      <c r="C241" s="49" t="n"/>
      <c r="D241" s="20" t="n"/>
      <c r="E241" s="20" t="n"/>
      <c r="F241" s="20" t="n"/>
      <c r="G241" s="20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6" t="n"/>
      <c r="BM241" s="75" t="n"/>
      <c r="BN241" s="76" t="n"/>
    </row>
    <row r="242" ht="15.75" customHeight="1" s="57">
      <c r="C242" s="49" t="n"/>
      <c r="D242" s="20" t="n"/>
      <c r="E242" s="20" t="n"/>
      <c r="F242" s="20" t="n"/>
      <c r="G242" s="20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6" t="n"/>
      <c r="BM242" s="75" t="n"/>
      <c r="BN242" s="76" t="n"/>
    </row>
    <row r="243" ht="15.75" customHeight="1" s="57">
      <c r="C243" s="49" t="n"/>
      <c r="D243" s="20" t="n"/>
      <c r="E243" s="20" t="n"/>
      <c r="F243" s="20" t="n"/>
      <c r="G243" s="20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6" t="n"/>
      <c r="BM243" s="75" t="n"/>
      <c r="BN243" s="76" t="n"/>
    </row>
    <row r="244" ht="15.75" customHeight="1" s="57">
      <c r="C244" s="49" t="n"/>
      <c r="D244" s="20" t="n"/>
      <c r="E244" s="20" t="n"/>
      <c r="F244" s="20" t="n"/>
      <c r="G244" s="20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6" t="n"/>
      <c r="BM244" s="75" t="n"/>
      <c r="BN244" s="76" t="n"/>
    </row>
    <row r="245" ht="15.75" customHeight="1" s="57">
      <c r="C245" s="49" t="n"/>
      <c r="D245" s="20" t="n"/>
      <c r="E245" s="20" t="n"/>
      <c r="F245" s="20" t="n"/>
      <c r="G245" s="20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6" t="n"/>
      <c r="BM245" s="75" t="n"/>
      <c r="BN245" s="76" t="n"/>
    </row>
    <row r="246" ht="15.75" customHeight="1" s="57">
      <c r="C246" s="49" t="n"/>
      <c r="D246" s="20" t="n"/>
      <c r="E246" s="20" t="n"/>
      <c r="F246" s="20" t="n"/>
      <c r="G246" s="20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6" t="n"/>
      <c r="BM246" s="75" t="n"/>
      <c r="BN246" s="76" t="n"/>
    </row>
    <row r="247" ht="15.75" customHeight="1" s="57">
      <c r="C247" s="49" t="n"/>
      <c r="D247" s="20" t="n"/>
      <c r="E247" s="20" t="n"/>
      <c r="F247" s="20" t="n"/>
      <c r="G247" s="20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6" t="n"/>
      <c r="BM247" s="75" t="n"/>
      <c r="BN247" s="76" t="n"/>
    </row>
    <row r="248" ht="15.75" customHeight="1" s="57">
      <c r="C248" s="49" t="n"/>
      <c r="D248" s="20" t="n"/>
      <c r="E248" s="20" t="n"/>
      <c r="F248" s="20" t="n"/>
      <c r="G248" s="20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6" t="n"/>
      <c r="BM248" s="75" t="n"/>
      <c r="BN248" s="76" t="n"/>
    </row>
    <row r="249" ht="15.75" customHeight="1" s="57">
      <c r="C249" s="49" t="n"/>
      <c r="D249" s="20" t="n"/>
      <c r="E249" s="20" t="n"/>
      <c r="F249" s="20" t="n"/>
      <c r="G249" s="20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6" t="n"/>
      <c r="BM249" s="75" t="n"/>
      <c r="BN249" s="76" t="n"/>
    </row>
    <row r="250" ht="15.75" customHeight="1" s="57">
      <c r="C250" s="49" t="n"/>
      <c r="D250" s="20" t="n"/>
      <c r="E250" s="20" t="n"/>
      <c r="F250" s="20" t="n"/>
      <c r="G250" s="20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6" t="n"/>
      <c r="BM250" s="75" t="n"/>
      <c r="BN250" s="76" t="n"/>
    </row>
    <row r="251" ht="15.75" customHeight="1" s="57">
      <c r="C251" s="49" t="n"/>
      <c r="D251" s="20" t="n"/>
      <c r="E251" s="20" t="n"/>
      <c r="F251" s="20" t="n"/>
      <c r="G251" s="20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6" t="n"/>
      <c r="BM251" s="75" t="n"/>
      <c r="BN251" s="76" t="n"/>
    </row>
    <row r="252" ht="15.75" customHeight="1" s="57">
      <c r="C252" s="49" t="n"/>
      <c r="D252" s="20" t="n"/>
      <c r="E252" s="20" t="n"/>
      <c r="F252" s="20" t="n"/>
      <c r="G252" s="20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6" t="n"/>
      <c r="BM252" s="75" t="n"/>
      <c r="BN252" s="76" t="n"/>
    </row>
    <row r="253" ht="15.75" customHeight="1" s="57">
      <c r="C253" s="49" t="n"/>
      <c r="D253" s="20" t="n"/>
      <c r="E253" s="20" t="n"/>
      <c r="F253" s="20" t="n"/>
      <c r="G253" s="20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6" t="n"/>
      <c r="BM253" s="75" t="n"/>
      <c r="BN253" s="76" t="n"/>
    </row>
    <row r="254" ht="15.75" customHeight="1" s="57">
      <c r="C254" s="49" t="n"/>
      <c r="D254" s="20" t="n"/>
      <c r="E254" s="20" t="n"/>
      <c r="F254" s="20" t="n"/>
      <c r="G254" s="20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6" t="n"/>
      <c r="BM254" s="75" t="n"/>
      <c r="BN254" s="76" t="n"/>
    </row>
    <row r="255" ht="15.75" customHeight="1" s="57">
      <c r="C255" s="49" t="n"/>
      <c r="D255" s="20" t="n"/>
      <c r="E255" s="20" t="n"/>
      <c r="F255" s="20" t="n"/>
      <c r="G255" s="20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6" t="n"/>
      <c r="BM255" s="75" t="n"/>
      <c r="BN255" s="76" t="n"/>
    </row>
    <row r="256" ht="15.75" customHeight="1" s="57">
      <c r="C256" s="49" t="n"/>
      <c r="D256" s="20" t="n"/>
      <c r="E256" s="20" t="n"/>
      <c r="F256" s="20" t="n"/>
      <c r="G256" s="20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6" t="n"/>
      <c r="BM256" s="75" t="n"/>
      <c r="BN256" s="76" t="n"/>
    </row>
    <row r="257" ht="15.75" customHeight="1" s="57">
      <c r="C257" s="49" t="n"/>
      <c r="D257" s="20" t="n"/>
      <c r="E257" s="20" t="n"/>
      <c r="F257" s="20" t="n"/>
      <c r="G257" s="20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6" t="n"/>
      <c r="BM257" s="75" t="n"/>
      <c r="BN257" s="76" t="n"/>
    </row>
    <row r="258" ht="15.75" customHeight="1" s="57">
      <c r="C258" s="49" t="n"/>
      <c r="D258" s="20" t="n"/>
      <c r="E258" s="20" t="n"/>
      <c r="F258" s="20" t="n"/>
      <c r="G258" s="20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6" t="n"/>
      <c r="BM258" s="75" t="n"/>
      <c r="BN258" s="76" t="n"/>
    </row>
    <row r="259" ht="15.75" customHeight="1" s="57">
      <c r="C259" s="49" t="n"/>
      <c r="D259" s="20" t="n"/>
      <c r="E259" s="20" t="n"/>
      <c r="F259" s="20" t="n"/>
      <c r="G259" s="20" t="n"/>
      <c r="AU259" s="75" t="n"/>
      <c r="AV259" s="75" t="n"/>
      <c r="AW259" s="75" t="n"/>
      <c r="AX259" s="75" t="n"/>
      <c r="AY259" s="75" t="n"/>
      <c r="AZ259" s="75" t="n"/>
      <c r="BA259" s="75" t="n"/>
      <c r="BB259" s="75" t="n"/>
      <c r="BC259" s="75" t="n"/>
      <c r="BD259" s="75" t="n"/>
      <c r="BE259" s="75" t="n"/>
      <c r="BF259" s="75" t="n"/>
      <c r="BG259" s="75" t="n"/>
      <c r="BH259" s="75" t="n"/>
      <c r="BI259" s="75" t="n"/>
      <c r="BJ259" s="75" t="n"/>
      <c r="BK259" s="75" t="n"/>
      <c r="BL259" s="76" t="n"/>
      <c r="BM259" s="75" t="n"/>
      <c r="BN259" s="76" t="n"/>
    </row>
    <row r="260" ht="15.75" customHeight="1" s="57">
      <c r="C260" s="49" t="n"/>
      <c r="D260" s="20" t="n"/>
      <c r="E260" s="20" t="n"/>
      <c r="F260" s="20" t="n"/>
      <c r="G260" s="20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6" t="n"/>
      <c r="BM260" s="75" t="n"/>
      <c r="BN260" s="76" t="n"/>
    </row>
    <row r="261" ht="15.75" customHeight="1" s="57">
      <c r="C261" s="49" t="n"/>
      <c r="D261" s="20" t="n"/>
      <c r="E261" s="20" t="n"/>
      <c r="F261" s="20" t="n"/>
      <c r="G261" s="20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6" t="n"/>
      <c r="BM261" s="75" t="n"/>
      <c r="BN261" s="76" t="n"/>
    </row>
    <row r="262" ht="15.75" customHeight="1" s="57">
      <c r="C262" s="49" t="n"/>
      <c r="D262" s="20" t="n"/>
      <c r="E262" s="20" t="n"/>
      <c r="F262" s="20" t="n"/>
      <c r="G262" s="20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6" t="n"/>
      <c r="BM262" s="75" t="n"/>
      <c r="BN262" s="76" t="n"/>
    </row>
    <row r="263" ht="15.75" customHeight="1" s="57">
      <c r="C263" s="49" t="n"/>
      <c r="D263" s="20" t="n"/>
      <c r="E263" s="20" t="n"/>
      <c r="F263" s="20" t="n"/>
      <c r="G263" s="20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6" t="n"/>
      <c r="BM263" s="75" t="n"/>
      <c r="BN263" s="76" t="n"/>
    </row>
    <row r="264" ht="15.75" customHeight="1" s="57">
      <c r="C264" s="49" t="n"/>
      <c r="D264" s="20" t="n"/>
      <c r="E264" s="20" t="n"/>
      <c r="F264" s="20" t="n"/>
      <c r="G264" s="20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6" t="n"/>
      <c r="BM264" s="75" t="n"/>
      <c r="BN264" s="76" t="n"/>
    </row>
    <row r="265" ht="15.75" customHeight="1" s="57">
      <c r="C265" s="49" t="n"/>
      <c r="D265" s="20" t="n"/>
      <c r="E265" s="20" t="n"/>
      <c r="F265" s="20" t="n"/>
      <c r="G265" s="20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6" t="n"/>
      <c r="BM265" s="75" t="n"/>
      <c r="BN265" s="76" t="n"/>
    </row>
    <row r="266" ht="15.75" customHeight="1" s="57">
      <c r="C266" s="49" t="n"/>
      <c r="D266" s="20" t="n"/>
      <c r="E266" s="20" t="n"/>
      <c r="F266" s="20" t="n"/>
      <c r="G266" s="20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6" t="n"/>
      <c r="BM266" s="75" t="n"/>
      <c r="BN266" s="76" t="n"/>
    </row>
    <row r="267" ht="15.75" customHeight="1" s="57">
      <c r="C267" s="49" t="n"/>
      <c r="D267" s="20" t="n"/>
      <c r="E267" s="20" t="n"/>
      <c r="F267" s="20" t="n"/>
      <c r="G267" s="20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6" t="n"/>
      <c r="BM267" s="75" t="n"/>
      <c r="BN267" s="76" t="n"/>
    </row>
    <row r="268" ht="15.75" customHeight="1" s="57">
      <c r="C268" s="49" t="n"/>
      <c r="D268" s="20" t="n"/>
      <c r="E268" s="20" t="n"/>
      <c r="F268" s="20" t="n"/>
      <c r="G268" s="20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6" t="n"/>
      <c r="BM268" s="75" t="n"/>
      <c r="BN268" s="76" t="n"/>
    </row>
    <row r="269" ht="15.75" customHeight="1" s="57">
      <c r="C269" s="49" t="n"/>
      <c r="D269" s="20" t="n"/>
      <c r="E269" s="20" t="n"/>
      <c r="F269" s="20" t="n"/>
      <c r="G269" s="20" t="n"/>
      <c r="AU269" s="75" t="n"/>
      <c r="AV269" s="75" t="n"/>
      <c r="AW269" s="75" t="n"/>
      <c r="AX269" s="75" t="n"/>
      <c r="AY269" s="75" t="n"/>
      <c r="AZ269" s="75" t="n"/>
      <c r="BA269" s="75" t="n"/>
      <c r="BB269" s="75" t="n"/>
      <c r="BC269" s="75" t="n"/>
      <c r="BD269" s="75" t="n"/>
      <c r="BE269" s="75" t="n"/>
      <c r="BF269" s="75" t="n"/>
      <c r="BG269" s="75" t="n"/>
      <c r="BH269" s="75" t="n"/>
      <c r="BI269" s="75" t="n"/>
      <c r="BJ269" s="75" t="n"/>
      <c r="BK269" s="75" t="n"/>
      <c r="BL269" s="76" t="n"/>
      <c r="BM269" s="75" t="n"/>
      <c r="BN269" s="76" t="n"/>
    </row>
    <row r="270" ht="15.75" customHeight="1" s="57">
      <c r="C270" s="49" t="n"/>
      <c r="D270" s="20" t="n"/>
      <c r="E270" s="20" t="n"/>
      <c r="F270" s="20" t="n"/>
      <c r="G270" s="20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6" t="n"/>
      <c r="BM270" s="75" t="n"/>
      <c r="BN270" s="76" t="n"/>
    </row>
    <row r="271" ht="15.75" customHeight="1" s="57">
      <c r="C271" s="49" t="n"/>
      <c r="D271" s="20" t="n"/>
      <c r="E271" s="20" t="n"/>
      <c r="F271" s="20" t="n"/>
      <c r="G271" s="20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6" t="n"/>
      <c r="BM271" s="75" t="n"/>
      <c r="BN271" s="76" t="n"/>
    </row>
    <row r="272" ht="15.75" customHeight="1" s="57">
      <c r="C272" s="49" t="n"/>
      <c r="D272" s="20" t="n"/>
      <c r="E272" s="20" t="n"/>
      <c r="F272" s="20" t="n"/>
      <c r="G272" s="20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6" t="n"/>
      <c r="BM272" s="75" t="n"/>
      <c r="BN272" s="76" t="n"/>
    </row>
    <row r="273" ht="15.75" customHeight="1" s="57">
      <c r="C273" s="49" t="n"/>
      <c r="D273" s="20" t="n"/>
      <c r="E273" s="20" t="n"/>
      <c r="F273" s="20" t="n"/>
      <c r="G273" s="20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6" t="n"/>
      <c r="BM273" s="75" t="n"/>
      <c r="BN273" s="76" t="n"/>
    </row>
    <row r="274" ht="15.75" customHeight="1" s="57">
      <c r="C274" s="49" t="n"/>
      <c r="D274" s="20" t="n"/>
      <c r="E274" s="20" t="n"/>
      <c r="F274" s="20" t="n"/>
      <c r="G274" s="20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6" t="n"/>
      <c r="BM274" s="75" t="n"/>
      <c r="BN274" s="76" t="n"/>
    </row>
    <row r="275" ht="15.75" customHeight="1" s="57">
      <c r="C275" s="49" t="n"/>
      <c r="D275" s="20" t="n"/>
      <c r="E275" s="20" t="n"/>
      <c r="F275" s="20" t="n"/>
      <c r="G275" s="20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6" t="n"/>
      <c r="BM275" s="75" t="n"/>
      <c r="BN275" s="76" t="n"/>
    </row>
    <row r="276" ht="15.75" customHeight="1" s="57">
      <c r="C276" s="49" t="n"/>
      <c r="D276" s="20" t="n"/>
      <c r="E276" s="20" t="n"/>
      <c r="F276" s="20" t="n"/>
      <c r="G276" s="20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6" t="n"/>
      <c r="BM276" s="75" t="n"/>
      <c r="BN276" s="76" t="n"/>
    </row>
    <row r="277" ht="15.75" customHeight="1" s="57">
      <c r="C277" s="49" t="n"/>
      <c r="D277" s="20" t="n"/>
      <c r="E277" s="20" t="n"/>
      <c r="F277" s="20" t="n"/>
      <c r="G277" s="20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6" t="n"/>
      <c r="BM277" s="75" t="n"/>
      <c r="BN277" s="76" t="n"/>
    </row>
    <row r="278" ht="15.75" customHeight="1" s="57">
      <c r="C278" s="49" t="n"/>
      <c r="D278" s="20" t="n"/>
      <c r="E278" s="20" t="n"/>
      <c r="F278" s="20" t="n"/>
      <c r="G278" s="20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6" t="n"/>
      <c r="BM278" s="75" t="n"/>
      <c r="BN278" s="76" t="n"/>
    </row>
    <row r="279" ht="15.75" customHeight="1" s="57">
      <c r="C279" s="49" t="n"/>
      <c r="D279" s="20" t="n"/>
      <c r="E279" s="20" t="n"/>
      <c r="F279" s="20" t="n"/>
      <c r="G279" s="20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6" t="n"/>
      <c r="BM279" s="75" t="n"/>
      <c r="BN279" s="76" t="n"/>
    </row>
    <row r="280" ht="15.75" customHeight="1" s="57">
      <c r="C280" s="49" t="n"/>
      <c r="D280" s="20" t="n"/>
      <c r="E280" s="20" t="n"/>
      <c r="F280" s="20" t="n"/>
      <c r="G280" s="20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6" t="n"/>
      <c r="BM280" s="75" t="n"/>
      <c r="BN280" s="76" t="n"/>
    </row>
    <row r="281" ht="15.75" customHeight="1" s="57">
      <c r="C281" s="49" t="n"/>
      <c r="D281" s="20" t="n"/>
      <c r="E281" s="20" t="n"/>
      <c r="F281" s="20" t="n"/>
      <c r="G281" s="20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6" t="n"/>
      <c r="BM281" s="75" t="n"/>
      <c r="BN281" s="76" t="n"/>
    </row>
    <row r="282" ht="15.75" customHeight="1" s="57">
      <c r="C282" s="49" t="n"/>
      <c r="D282" s="20" t="n"/>
      <c r="E282" s="20" t="n"/>
      <c r="F282" s="20" t="n"/>
      <c r="G282" s="20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6" t="n"/>
      <c r="BM282" s="75" t="n"/>
      <c r="BN282" s="76" t="n"/>
    </row>
    <row r="283" ht="15.75" customHeight="1" s="57">
      <c r="C283" s="49" t="n"/>
      <c r="D283" s="20" t="n"/>
      <c r="E283" s="20" t="n"/>
      <c r="F283" s="20" t="n"/>
      <c r="G283" s="20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6" t="n"/>
      <c r="BM283" s="75" t="n"/>
      <c r="BN283" s="76" t="n"/>
    </row>
    <row r="284" ht="15.75" customHeight="1" s="57">
      <c r="C284" s="49" t="n"/>
      <c r="D284" s="20" t="n"/>
      <c r="E284" s="20" t="n"/>
      <c r="F284" s="20" t="n"/>
      <c r="G284" s="20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6" t="n"/>
      <c r="BM284" s="75" t="n"/>
      <c r="BN284" s="76" t="n"/>
    </row>
    <row r="285" ht="15.75" customHeight="1" s="57">
      <c r="C285" s="49" t="n"/>
      <c r="D285" s="20" t="n"/>
      <c r="E285" s="20" t="n"/>
      <c r="F285" s="20" t="n"/>
      <c r="G285" s="20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6" t="n"/>
      <c r="BM285" s="75" t="n"/>
      <c r="BN285" s="76" t="n"/>
    </row>
    <row r="286" ht="15.75" customHeight="1" s="57">
      <c r="C286" s="49" t="n"/>
      <c r="D286" s="20" t="n"/>
      <c r="E286" s="20" t="n"/>
      <c r="F286" s="20" t="n"/>
      <c r="G286" s="20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6" t="n"/>
      <c r="BM286" s="75" t="n"/>
      <c r="BN286" s="76" t="n"/>
    </row>
    <row r="287" ht="15.75" customHeight="1" s="57">
      <c r="C287" s="49" t="n"/>
      <c r="D287" s="20" t="n"/>
      <c r="E287" s="20" t="n"/>
      <c r="F287" s="20" t="n"/>
      <c r="G287" s="20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6" t="n"/>
      <c r="BM287" s="75" t="n"/>
      <c r="BN287" s="76" t="n"/>
    </row>
    <row r="288" ht="15.75" customHeight="1" s="57">
      <c r="C288" s="49" t="n"/>
      <c r="D288" s="20" t="n"/>
      <c r="E288" s="20" t="n"/>
      <c r="F288" s="20" t="n"/>
      <c r="G288" s="20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6" t="n"/>
      <c r="BM288" s="75" t="n"/>
      <c r="BN288" s="76" t="n"/>
    </row>
    <row r="289" ht="15.75" customHeight="1" s="57">
      <c r="C289" s="49" t="n"/>
      <c r="D289" s="20" t="n"/>
      <c r="E289" s="20" t="n"/>
      <c r="F289" s="20" t="n"/>
      <c r="G289" s="20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6" t="n"/>
      <c r="BM289" s="75" t="n"/>
      <c r="BN289" s="76" t="n"/>
    </row>
    <row r="290" ht="15.75" customHeight="1" s="57">
      <c r="C290" s="49" t="n"/>
      <c r="D290" s="20" t="n"/>
      <c r="E290" s="20" t="n"/>
      <c r="F290" s="20" t="n"/>
      <c r="G290" s="20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6" t="n"/>
      <c r="BM290" s="75" t="n"/>
      <c r="BN290" s="76" t="n"/>
    </row>
    <row r="291" ht="15.75" customHeight="1" s="57">
      <c r="C291" s="49" t="n"/>
      <c r="D291" s="20" t="n"/>
      <c r="E291" s="20" t="n"/>
      <c r="F291" s="20" t="n"/>
      <c r="G291" s="20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6" t="n"/>
      <c r="BM291" s="75" t="n"/>
      <c r="BN291" s="76" t="n"/>
    </row>
    <row r="292" ht="15.75" customHeight="1" s="57">
      <c r="C292" s="49" t="n"/>
      <c r="D292" s="20" t="n"/>
      <c r="E292" s="20" t="n"/>
      <c r="F292" s="20" t="n"/>
      <c r="G292" s="20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6" t="n"/>
      <c r="BM292" s="75" t="n"/>
      <c r="BN292" s="76" t="n"/>
    </row>
    <row r="293" ht="15.75" customHeight="1" s="57">
      <c r="C293" s="49" t="n"/>
      <c r="D293" s="20" t="n"/>
      <c r="E293" s="20" t="n"/>
      <c r="F293" s="20" t="n"/>
      <c r="G293" s="20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6" t="n"/>
      <c r="BM293" s="75" t="n"/>
      <c r="BN293" s="76" t="n"/>
    </row>
    <row r="294" ht="15.75" customHeight="1" s="57">
      <c r="C294" s="49" t="n"/>
      <c r="D294" s="20" t="n"/>
      <c r="E294" s="20" t="n"/>
      <c r="F294" s="20" t="n"/>
      <c r="G294" s="20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6" t="n"/>
      <c r="BM294" s="75" t="n"/>
      <c r="BN294" s="76" t="n"/>
    </row>
    <row r="295" ht="15.75" customHeight="1" s="57">
      <c r="C295" s="49" t="n"/>
      <c r="D295" s="20" t="n"/>
      <c r="E295" s="20" t="n"/>
      <c r="F295" s="20" t="n"/>
      <c r="G295" s="20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6" t="n"/>
      <c r="BM295" s="75" t="n"/>
      <c r="BN295" s="76" t="n"/>
    </row>
    <row r="296" ht="15.75" customHeight="1" s="57">
      <c r="C296" s="49" t="n"/>
      <c r="D296" s="20" t="n"/>
      <c r="E296" s="20" t="n"/>
      <c r="F296" s="20" t="n"/>
      <c r="G296" s="20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6" t="n"/>
      <c r="BM296" s="75" t="n"/>
      <c r="BN296" s="76" t="n"/>
    </row>
    <row r="297" ht="15.75" customHeight="1" s="57">
      <c r="C297" s="49" t="n"/>
      <c r="D297" s="20" t="n"/>
      <c r="E297" s="20" t="n"/>
      <c r="F297" s="20" t="n"/>
      <c r="G297" s="20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6" t="n"/>
      <c r="BM297" s="75" t="n"/>
      <c r="BN297" s="76" t="n"/>
    </row>
    <row r="298" ht="15.75" customHeight="1" s="57">
      <c r="C298" s="49" t="n"/>
      <c r="D298" s="20" t="n"/>
      <c r="E298" s="20" t="n"/>
      <c r="F298" s="20" t="n"/>
      <c r="G298" s="20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6" t="n"/>
      <c r="BM298" s="75" t="n"/>
      <c r="BN298" s="76" t="n"/>
    </row>
    <row r="299" ht="15.75" customHeight="1" s="57">
      <c r="C299" s="49" t="n"/>
      <c r="D299" s="20" t="n"/>
      <c r="E299" s="20" t="n"/>
      <c r="F299" s="20" t="n"/>
      <c r="G299" s="20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6" t="n"/>
      <c r="BM299" s="75" t="n"/>
      <c r="BN299" s="76" t="n"/>
    </row>
    <row r="300" ht="15.75" customHeight="1" s="57">
      <c r="C300" s="49" t="n"/>
      <c r="D300" s="20" t="n"/>
      <c r="E300" s="20" t="n"/>
      <c r="F300" s="20" t="n"/>
      <c r="G300" s="20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6" t="n"/>
      <c r="BM300" s="75" t="n"/>
      <c r="BN300" s="76" t="n"/>
    </row>
    <row r="301" ht="15.75" customHeight="1" s="57">
      <c r="C301" s="49" t="n"/>
      <c r="D301" s="20" t="n"/>
      <c r="E301" s="20" t="n"/>
      <c r="F301" s="20" t="n"/>
      <c r="G301" s="20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6" t="n"/>
      <c r="BM301" s="75" t="n"/>
      <c r="BN301" s="76" t="n"/>
    </row>
    <row r="302" ht="15.75" customHeight="1" s="57">
      <c r="C302" s="49" t="n"/>
      <c r="D302" s="20" t="n"/>
      <c r="E302" s="20" t="n"/>
      <c r="F302" s="20" t="n"/>
      <c r="G302" s="20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6" t="n"/>
      <c r="BM302" s="75" t="n"/>
      <c r="BN302" s="76" t="n"/>
    </row>
    <row r="303" ht="15.75" customHeight="1" s="57">
      <c r="C303" s="49" t="n"/>
      <c r="D303" s="20" t="n"/>
      <c r="E303" s="20" t="n"/>
      <c r="F303" s="20" t="n"/>
      <c r="G303" s="20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6" t="n"/>
      <c r="BM303" s="75" t="n"/>
      <c r="BN303" s="76" t="n"/>
    </row>
    <row r="304" ht="15.75" customHeight="1" s="57">
      <c r="C304" s="49" t="n"/>
      <c r="D304" s="20" t="n"/>
      <c r="E304" s="20" t="n"/>
      <c r="F304" s="20" t="n"/>
      <c r="G304" s="20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6" t="n"/>
      <c r="BM304" s="75" t="n"/>
      <c r="BN304" s="76" t="n"/>
    </row>
    <row r="305" ht="15.75" customHeight="1" s="57">
      <c r="C305" s="49" t="n"/>
      <c r="D305" s="20" t="n"/>
      <c r="E305" s="20" t="n"/>
      <c r="F305" s="20" t="n"/>
      <c r="G305" s="20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6" t="n"/>
      <c r="BM305" s="75" t="n"/>
      <c r="BN305" s="76" t="n"/>
    </row>
    <row r="306" ht="15.75" customHeight="1" s="57">
      <c r="C306" s="49" t="n"/>
      <c r="D306" s="20" t="n"/>
      <c r="E306" s="20" t="n"/>
      <c r="F306" s="20" t="n"/>
      <c r="G306" s="20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6" t="n"/>
      <c r="BM306" s="75" t="n"/>
      <c r="BN306" s="76" t="n"/>
    </row>
    <row r="307" ht="15.75" customHeight="1" s="57">
      <c r="C307" s="49" t="n"/>
      <c r="D307" s="20" t="n"/>
      <c r="E307" s="20" t="n"/>
      <c r="F307" s="20" t="n"/>
      <c r="G307" s="20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6" t="n"/>
      <c r="BM307" s="75" t="n"/>
      <c r="BN307" s="76" t="n"/>
    </row>
    <row r="308" ht="15.75" customHeight="1" s="57">
      <c r="C308" s="49" t="n"/>
      <c r="D308" s="20" t="n"/>
      <c r="E308" s="20" t="n"/>
      <c r="F308" s="20" t="n"/>
      <c r="G308" s="20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6" t="n"/>
      <c r="BM308" s="75" t="n"/>
      <c r="BN308" s="76" t="n"/>
    </row>
    <row r="309" ht="15.75" customHeight="1" s="57">
      <c r="C309" s="49" t="n"/>
      <c r="D309" s="20" t="n"/>
      <c r="E309" s="20" t="n"/>
      <c r="F309" s="20" t="n"/>
      <c r="G309" s="20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6" t="n"/>
      <c r="BM309" s="75" t="n"/>
      <c r="BN309" s="76" t="n"/>
    </row>
    <row r="310" ht="15.75" customHeight="1" s="57">
      <c r="C310" s="49" t="n"/>
      <c r="D310" s="20" t="n"/>
      <c r="E310" s="20" t="n"/>
      <c r="F310" s="20" t="n"/>
      <c r="G310" s="20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6" t="n"/>
      <c r="BM310" s="75" t="n"/>
      <c r="BN310" s="76" t="n"/>
    </row>
    <row r="311" ht="15.75" customHeight="1" s="57">
      <c r="C311" s="49" t="n"/>
      <c r="D311" s="20" t="n"/>
      <c r="E311" s="20" t="n"/>
      <c r="F311" s="20" t="n"/>
      <c r="G311" s="20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6" t="n"/>
      <c r="BM311" s="75" t="n"/>
      <c r="BN311" s="76" t="n"/>
    </row>
    <row r="312" ht="15.75" customHeight="1" s="57">
      <c r="C312" s="49" t="n"/>
      <c r="D312" s="20" t="n"/>
      <c r="E312" s="20" t="n"/>
      <c r="F312" s="20" t="n"/>
      <c r="G312" s="20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6" t="n"/>
      <c r="BM312" s="75" t="n"/>
      <c r="BN312" s="76" t="n"/>
    </row>
    <row r="313" ht="15.75" customHeight="1" s="57">
      <c r="C313" s="49" t="n"/>
      <c r="D313" s="20" t="n"/>
      <c r="E313" s="20" t="n"/>
      <c r="F313" s="20" t="n"/>
      <c r="G313" s="20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6" t="n"/>
      <c r="BM313" s="75" t="n"/>
      <c r="BN313" s="76" t="n"/>
    </row>
    <row r="314" ht="15.75" customHeight="1" s="57">
      <c r="C314" s="49" t="n"/>
      <c r="D314" s="20" t="n"/>
      <c r="E314" s="20" t="n"/>
      <c r="F314" s="20" t="n"/>
      <c r="G314" s="20" t="n"/>
      <c r="AU314" s="75" t="n"/>
      <c r="AV314" s="75" t="n"/>
      <c r="AW314" s="75" t="n"/>
      <c r="AX314" s="75" t="n"/>
      <c r="AY314" s="75" t="n"/>
      <c r="AZ314" s="75" t="n"/>
      <c r="BA314" s="75" t="n"/>
      <c r="BB314" s="75" t="n"/>
      <c r="BC314" s="75" t="n"/>
      <c r="BD314" s="75" t="n"/>
      <c r="BE314" s="75" t="n"/>
      <c r="BF314" s="75" t="n"/>
      <c r="BG314" s="75" t="n"/>
      <c r="BH314" s="75" t="n"/>
      <c r="BI314" s="75" t="n"/>
      <c r="BJ314" s="75" t="n"/>
      <c r="BK314" s="75" t="n"/>
      <c r="BL314" s="76" t="n"/>
      <c r="BM314" s="75" t="n"/>
      <c r="BN314" s="76" t="n"/>
    </row>
    <row r="315" ht="15.75" customHeight="1" s="57">
      <c r="C315" s="49" t="n"/>
      <c r="D315" s="20" t="n"/>
      <c r="E315" s="20" t="n"/>
      <c r="F315" s="20" t="n"/>
      <c r="G315" s="20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6" t="n"/>
      <c r="BM315" s="75" t="n"/>
      <c r="BN315" s="76" t="n"/>
    </row>
    <row r="316" ht="15.75" customHeight="1" s="57">
      <c r="C316" s="49" t="n"/>
      <c r="D316" s="20" t="n"/>
      <c r="E316" s="20" t="n"/>
      <c r="F316" s="20" t="n"/>
      <c r="G316" s="20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6" t="n"/>
      <c r="BM316" s="75" t="n"/>
      <c r="BN316" s="76" t="n"/>
    </row>
    <row r="317" ht="15.75" customHeight="1" s="57">
      <c r="C317" s="49" t="n"/>
      <c r="D317" s="20" t="n"/>
      <c r="E317" s="20" t="n"/>
      <c r="F317" s="20" t="n"/>
      <c r="G317" s="20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6" t="n"/>
      <c r="BM317" s="75" t="n"/>
      <c r="BN317" s="76" t="n"/>
    </row>
    <row r="318" ht="15.75" customHeight="1" s="57">
      <c r="C318" s="49" t="n"/>
      <c r="D318" s="20" t="n"/>
      <c r="E318" s="20" t="n"/>
      <c r="F318" s="20" t="n"/>
      <c r="G318" s="20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6" t="n"/>
      <c r="BM318" s="75" t="n"/>
      <c r="BN318" s="76" t="n"/>
    </row>
    <row r="319" ht="15.75" customHeight="1" s="57">
      <c r="C319" s="49" t="n"/>
      <c r="D319" s="20" t="n"/>
      <c r="E319" s="20" t="n"/>
      <c r="F319" s="20" t="n"/>
      <c r="G319" s="20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6" t="n"/>
      <c r="BM319" s="75" t="n"/>
      <c r="BN319" s="76" t="n"/>
    </row>
    <row r="320" ht="15.75" customHeight="1" s="57">
      <c r="C320" s="49" t="n"/>
      <c r="D320" s="20" t="n"/>
      <c r="E320" s="20" t="n"/>
      <c r="F320" s="20" t="n"/>
      <c r="G320" s="20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6" t="n"/>
      <c r="BM320" s="75" t="n"/>
      <c r="BN320" s="76" t="n"/>
    </row>
    <row r="321" ht="15.75" customHeight="1" s="57">
      <c r="C321" s="49" t="n"/>
      <c r="D321" s="20" t="n"/>
      <c r="E321" s="20" t="n"/>
      <c r="F321" s="20" t="n"/>
      <c r="G321" s="20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6" t="n"/>
      <c r="BM321" s="75" t="n"/>
      <c r="BN321" s="76" t="n"/>
    </row>
    <row r="322" ht="15.75" customHeight="1" s="57">
      <c r="C322" s="49" t="n"/>
      <c r="D322" s="20" t="n"/>
      <c r="E322" s="20" t="n"/>
      <c r="F322" s="20" t="n"/>
      <c r="G322" s="20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6" t="n"/>
      <c r="BM322" s="75" t="n"/>
      <c r="BN322" s="76" t="n"/>
    </row>
    <row r="323" ht="15.75" customHeight="1" s="57">
      <c r="C323" s="49" t="n"/>
      <c r="D323" s="20" t="n"/>
      <c r="E323" s="20" t="n"/>
      <c r="F323" s="20" t="n"/>
      <c r="G323" s="20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6" t="n"/>
      <c r="BM323" s="75" t="n"/>
      <c r="BN323" s="76" t="n"/>
    </row>
    <row r="324" ht="15.75" customHeight="1" s="57">
      <c r="C324" s="49" t="n"/>
      <c r="D324" s="20" t="n"/>
      <c r="E324" s="20" t="n"/>
      <c r="F324" s="20" t="n"/>
      <c r="G324" s="20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6" t="n"/>
      <c r="BM324" s="75" t="n"/>
      <c r="BN324" s="76" t="n"/>
    </row>
    <row r="325" ht="15.75" customHeight="1" s="57">
      <c r="C325" s="49" t="n"/>
      <c r="D325" s="20" t="n"/>
      <c r="E325" s="20" t="n"/>
      <c r="F325" s="20" t="n"/>
      <c r="G325" s="20" t="n"/>
      <c r="AU325" s="75" t="n"/>
      <c r="AV325" s="75" t="n"/>
      <c r="AW325" s="75" t="n"/>
      <c r="AX325" s="75" t="n"/>
      <c r="AY325" s="75" t="n"/>
      <c r="AZ325" s="75" t="n"/>
      <c r="BA325" s="75" t="n"/>
      <c r="BB325" s="75" t="n"/>
      <c r="BC325" s="75" t="n"/>
      <c r="BD325" s="75" t="n"/>
      <c r="BE325" s="75" t="n"/>
      <c r="BF325" s="75" t="n"/>
      <c r="BG325" s="75" t="n"/>
      <c r="BH325" s="75" t="n"/>
      <c r="BI325" s="75" t="n"/>
      <c r="BJ325" s="75" t="n"/>
      <c r="BK325" s="75" t="n"/>
      <c r="BL325" s="76" t="n"/>
      <c r="BM325" s="75" t="n"/>
      <c r="BN325" s="76" t="n"/>
    </row>
    <row r="326" ht="15.75" customHeight="1" s="57">
      <c r="C326" s="49" t="n"/>
      <c r="D326" s="20" t="n"/>
      <c r="E326" s="20" t="n"/>
      <c r="F326" s="20" t="n"/>
      <c r="G326" s="20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6" t="n"/>
      <c r="BM326" s="75" t="n"/>
      <c r="BN326" s="76" t="n"/>
    </row>
    <row r="327" ht="15.75" customHeight="1" s="57">
      <c r="C327" s="49" t="n"/>
      <c r="D327" s="20" t="n"/>
      <c r="E327" s="20" t="n"/>
      <c r="F327" s="20" t="n"/>
      <c r="G327" s="20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6" t="n"/>
      <c r="BM327" s="75" t="n"/>
      <c r="BN327" s="76" t="n"/>
    </row>
    <row r="328" ht="15.75" customHeight="1" s="57">
      <c r="C328" s="49" t="n"/>
      <c r="D328" s="20" t="n"/>
      <c r="E328" s="20" t="n"/>
      <c r="F328" s="20" t="n"/>
      <c r="G328" s="20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6" t="n"/>
      <c r="BM328" s="75" t="n"/>
      <c r="BN328" s="76" t="n"/>
    </row>
    <row r="329" ht="15.75" customHeight="1" s="57">
      <c r="C329" s="49" t="n"/>
      <c r="D329" s="20" t="n"/>
      <c r="E329" s="20" t="n"/>
      <c r="F329" s="20" t="n"/>
      <c r="G329" s="20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6" t="n"/>
      <c r="BM329" s="75" t="n"/>
      <c r="BN329" s="76" t="n"/>
    </row>
    <row r="330" ht="15.75" customHeight="1" s="57">
      <c r="C330" s="49" t="n"/>
      <c r="D330" s="20" t="n"/>
      <c r="E330" s="20" t="n"/>
      <c r="F330" s="20" t="n"/>
      <c r="G330" s="20" t="n"/>
      <c r="AU330" s="75" t="n"/>
      <c r="AV330" s="75" t="n"/>
      <c r="AW330" s="75" t="n"/>
      <c r="AX330" s="75" t="n"/>
      <c r="AY330" s="75" t="n"/>
      <c r="AZ330" s="75" t="n"/>
      <c r="BA330" s="75" t="n"/>
      <c r="BB330" s="75" t="n"/>
      <c r="BC330" s="75" t="n"/>
      <c r="BD330" s="75" t="n"/>
      <c r="BE330" s="75" t="n"/>
      <c r="BF330" s="75" t="n"/>
      <c r="BG330" s="75" t="n"/>
      <c r="BH330" s="75" t="n"/>
      <c r="BI330" s="75" t="n"/>
      <c r="BJ330" s="75" t="n"/>
      <c r="BK330" s="75" t="n"/>
      <c r="BL330" s="76" t="n"/>
      <c r="BM330" s="75" t="n"/>
      <c r="BN330" s="76" t="n"/>
    </row>
    <row r="331" ht="15.75" customHeight="1" s="57">
      <c r="C331" s="49" t="n"/>
      <c r="D331" s="20" t="n"/>
      <c r="E331" s="20" t="n"/>
      <c r="F331" s="20" t="n"/>
      <c r="G331" s="20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6" t="n"/>
      <c r="BM331" s="75" t="n"/>
      <c r="BN331" s="76" t="n"/>
    </row>
    <row r="332" ht="15.75" customHeight="1" s="57">
      <c r="C332" s="49" t="n"/>
      <c r="D332" s="20" t="n"/>
      <c r="E332" s="20" t="n"/>
      <c r="F332" s="20" t="n"/>
      <c r="G332" s="20" t="n"/>
      <c r="AU332" s="75" t="n"/>
      <c r="AV332" s="75" t="n"/>
      <c r="AW332" s="75" t="n"/>
      <c r="AX332" s="75" t="n"/>
      <c r="AY332" s="75" t="n"/>
      <c r="AZ332" s="75" t="n"/>
      <c r="BA332" s="75" t="n"/>
      <c r="BB332" s="75" t="n"/>
      <c r="BC332" s="75" t="n"/>
      <c r="BD332" s="75" t="n"/>
      <c r="BE332" s="75" t="n"/>
      <c r="BF332" s="75" t="n"/>
      <c r="BG332" s="75" t="n"/>
      <c r="BH332" s="75" t="n"/>
      <c r="BI332" s="75" t="n"/>
      <c r="BJ332" s="75" t="n"/>
      <c r="BK332" s="75" t="n"/>
      <c r="BL332" s="76" t="n"/>
      <c r="BM332" s="75" t="n"/>
      <c r="BN332" s="76" t="n"/>
    </row>
    <row r="333" ht="15.75" customHeight="1" s="57">
      <c r="C333" s="49" t="n"/>
      <c r="D333" s="20" t="n"/>
      <c r="E333" s="20" t="n"/>
      <c r="F333" s="20" t="n"/>
      <c r="G333" s="20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6" t="n"/>
      <c r="BM333" s="75" t="n"/>
      <c r="BN333" s="76" t="n"/>
    </row>
    <row r="334" ht="15.75" customHeight="1" s="57">
      <c r="C334" s="49" t="n"/>
      <c r="D334" s="20" t="n"/>
      <c r="E334" s="20" t="n"/>
      <c r="F334" s="20" t="n"/>
      <c r="G334" s="20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6" t="n"/>
      <c r="BM334" s="75" t="n"/>
      <c r="BN334" s="76" t="n"/>
    </row>
    <row r="335" ht="15.75" customHeight="1" s="57">
      <c r="C335" s="49" t="n"/>
      <c r="D335" s="20" t="n"/>
      <c r="E335" s="20" t="n"/>
      <c r="F335" s="20" t="n"/>
      <c r="G335" s="20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6" t="n"/>
      <c r="BM335" s="75" t="n"/>
      <c r="BN335" s="76" t="n"/>
    </row>
    <row r="336" ht="15.75" customHeight="1" s="57">
      <c r="C336" s="49" t="n"/>
      <c r="D336" s="20" t="n"/>
      <c r="E336" s="20" t="n"/>
      <c r="F336" s="20" t="n"/>
      <c r="G336" s="20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6" t="n"/>
      <c r="BM336" s="75" t="n"/>
      <c r="BN336" s="76" t="n"/>
    </row>
    <row r="337" ht="15.75" customHeight="1" s="57">
      <c r="C337" s="49" t="n"/>
      <c r="D337" s="20" t="n"/>
      <c r="E337" s="20" t="n"/>
      <c r="F337" s="20" t="n"/>
      <c r="G337" s="20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6" t="n"/>
      <c r="BM337" s="75" t="n"/>
      <c r="BN337" s="76" t="n"/>
    </row>
    <row r="338" ht="15.75" customHeight="1" s="57">
      <c r="C338" s="49" t="n"/>
      <c r="D338" s="20" t="n"/>
      <c r="E338" s="20" t="n"/>
      <c r="F338" s="20" t="n"/>
      <c r="G338" s="20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6" t="n"/>
      <c r="BM338" s="75" t="n"/>
      <c r="BN338" s="76" t="n"/>
    </row>
    <row r="339" ht="15.75" customHeight="1" s="57">
      <c r="C339" s="49" t="n"/>
      <c r="D339" s="20" t="n"/>
      <c r="E339" s="20" t="n"/>
      <c r="F339" s="20" t="n"/>
      <c r="G339" s="20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6" t="n"/>
      <c r="BM339" s="75" t="n"/>
      <c r="BN339" s="76" t="n"/>
    </row>
    <row r="340" ht="15.75" customHeight="1" s="57">
      <c r="C340" s="49" t="n"/>
      <c r="D340" s="20" t="n"/>
      <c r="E340" s="20" t="n"/>
      <c r="F340" s="20" t="n"/>
      <c r="G340" s="20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6" t="n"/>
      <c r="BM340" s="75" t="n"/>
      <c r="BN340" s="76" t="n"/>
    </row>
    <row r="341" ht="15.75" customHeight="1" s="57">
      <c r="C341" s="49" t="n"/>
      <c r="D341" s="20" t="n"/>
      <c r="E341" s="20" t="n"/>
      <c r="F341" s="20" t="n"/>
      <c r="G341" s="20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6" t="n"/>
      <c r="BM341" s="75" t="n"/>
      <c r="BN341" s="76" t="n"/>
    </row>
    <row r="342" ht="15.75" customHeight="1" s="57">
      <c r="C342" s="49" t="n"/>
      <c r="D342" s="20" t="n"/>
      <c r="E342" s="20" t="n"/>
      <c r="F342" s="20" t="n"/>
      <c r="G342" s="20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6" t="n"/>
      <c r="BM342" s="75" t="n"/>
      <c r="BN342" s="76" t="n"/>
    </row>
    <row r="343" ht="15.75" customHeight="1" s="57">
      <c r="C343" s="49" t="n"/>
      <c r="D343" s="20" t="n"/>
      <c r="E343" s="20" t="n"/>
      <c r="F343" s="20" t="n"/>
      <c r="G343" s="20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6" t="n"/>
      <c r="BM343" s="75" t="n"/>
      <c r="BN343" s="76" t="n"/>
    </row>
    <row r="344" ht="15.75" customHeight="1" s="57">
      <c r="C344" s="49" t="n"/>
      <c r="D344" s="20" t="n"/>
      <c r="E344" s="20" t="n"/>
      <c r="F344" s="20" t="n"/>
      <c r="G344" s="20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6" t="n"/>
      <c r="BM344" s="75" t="n"/>
      <c r="BN344" s="76" t="n"/>
    </row>
    <row r="345" ht="15.75" customHeight="1" s="57">
      <c r="C345" s="49" t="n"/>
      <c r="D345" s="20" t="n"/>
      <c r="E345" s="20" t="n"/>
      <c r="F345" s="20" t="n"/>
      <c r="G345" s="20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6" t="n"/>
      <c r="BM345" s="75" t="n"/>
      <c r="BN345" s="76" t="n"/>
    </row>
    <row r="346" ht="15.75" customHeight="1" s="57">
      <c r="C346" s="49" t="n"/>
      <c r="D346" s="20" t="n"/>
      <c r="E346" s="20" t="n"/>
      <c r="F346" s="20" t="n"/>
      <c r="G346" s="20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6" t="n"/>
      <c r="BM346" s="75" t="n"/>
      <c r="BN346" s="76" t="n"/>
    </row>
    <row r="347" ht="15.75" customHeight="1" s="57">
      <c r="C347" s="49" t="n"/>
      <c r="D347" s="20" t="n"/>
      <c r="E347" s="20" t="n"/>
      <c r="F347" s="20" t="n"/>
      <c r="G347" s="20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6" t="n"/>
      <c r="BM347" s="75" t="n"/>
      <c r="BN347" s="76" t="n"/>
    </row>
    <row r="348" ht="15.75" customHeight="1" s="57">
      <c r="C348" s="49" t="n"/>
      <c r="D348" s="20" t="n"/>
      <c r="E348" s="20" t="n"/>
      <c r="F348" s="20" t="n"/>
      <c r="G348" s="20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6" t="n"/>
      <c r="BM348" s="75" t="n"/>
      <c r="BN348" s="76" t="n"/>
    </row>
    <row r="349" ht="15.75" customHeight="1" s="57">
      <c r="C349" s="49" t="n"/>
      <c r="D349" s="20" t="n"/>
      <c r="E349" s="20" t="n"/>
      <c r="F349" s="20" t="n"/>
      <c r="G349" s="20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6" t="n"/>
      <c r="BM349" s="75" t="n"/>
      <c r="BN349" s="76" t="n"/>
    </row>
    <row r="350" ht="15.75" customHeight="1" s="57">
      <c r="C350" s="49" t="n"/>
      <c r="D350" s="20" t="n"/>
      <c r="E350" s="20" t="n"/>
      <c r="F350" s="20" t="n"/>
      <c r="G350" s="20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6" t="n"/>
      <c r="BM350" s="75" t="n"/>
      <c r="BN350" s="76" t="n"/>
    </row>
    <row r="351" ht="15.75" customHeight="1" s="57">
      <c r="C351" s="49" t="n"/>
      <c r="D351" s="20" t="n"/>
      <c r="E351" s="20" t="n"/>
      <c r="F351" s="20" t="n"/>
      <c r="G351" s="20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6" t="n"/>
      <c r="BM351" s="75" t="n"/>
      <c r="BN351" s="76" t="n"/>
    </row>
    <row r="352" ht="15.75" customHeight="1" s="57">
      <c r="C352" s="49" t="n"/>
      <c r="D352" s="20" t="n"/>
      <c r="E352" s="20" t="n"/>
      <c r="F352" s="20" t="n"/>
      <c r="G352" s="20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6" t="n"/>
      <c r="BM352" s="75" t="n"/>
      <c r="BN352" s="76" t="n"/>
    </row>
    <row r="353" ht="15.75" customHeight="1" s="57">
      <c r="C353" s="49" t="n"/>
      <c r="D353" s="20" t="n"/>
      <c r="E353" s="20" t="n"/>
      <c r="F353" s="20" t="n"/>
      <c r="G353" s="20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6" t="n"/>
      <c r="BM353" s="75" t="n"/>
      <c r="BN353" s="76" t="n"/>
    </row>
    <row r="354" ht="15.75" customHeight="1" s="57">
      <c r="C354" s="49" t="n"/>
      <c r="D354" s="20" t="n"/>
      <c r="E354" s="20" t="n"/>
      <c r="F354" s="20" t="n"/>
      <c r="G354" s="20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6" t="n"/>
      <c r="BM354" s="75" t="n"/>
      <c r="BN354" s="76" t="n"/>
    </row>
    <row r="355" ht="15.75" customHeight="1" s="57">
      <c r="C355" s="49" t="n"/>
      <c r="D355" s="20" t="n"/>
      <c r="E355" s="20" t="n"/>
      <c r="F355" s="20" t="n"/>
      <c r="G355" s="20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6" t="n"/>
      <c r="BM355" s="75" t="n"/>
      <c r="BN355" s="76" t="n"/>
    </row>
    <row r="356" ht="15.75" customHeight="1" s="57">
      <c r="C356" s="49" t="n"/>
      <c r="D356" s="20" t="n"/>
      <c r="E356" s="20" t="n"/>
      <c r="F356" s="20" t="n"/>
      <c r="G356" s="20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6" t="n"/>
      <c r="BM356" s="75" t="n"/>
      <c r="BN356" s="76" t="n"/>
    </row>
    <row r="357" ht="15.75" customHeight="1" s="57">
      <c r="C357" s="49" t="n"/>
      <c r="D357" s="20" t="n"/>
      <c r="E357" s="20" t="n"/>
      <c r="F357" s="20" t="n"/>
      <c r="G357" s="20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6" t="n"/>
      <c r="BM357" s="75" t="n"/>
      <c r="BN357" s="76" t="n"/>
    </row>
    <row r="358" ht="15.75" customHeight="1" s="57">
      <c r="C358" s="49" t="n"/>
      <c r="D358" s="20" t="n"/>
      <c r="E358" s="20" t="n"/>
      <c r="F358" s="20" t="n"/>
      <c r="G358" s="20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6" t="n"/>
      <c r="BM358" s="75" t="n"/>
      <c r="BN358" s="76" t="n"/>
    </row>
    <row r="359" ht="15.75" customHeight="1" s="57">
      <c r="C359" s="49" t="n"/>
      <c r="D359" s="20" t="n"/>
      <c r="E359" s="20" t="n"/>
      <c r="F359" s="20" t="n"/>
      <c r="G359" s="20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6" t="n"/>
      <c r="BM359" s="75" t="n"/>
      <c r="BN359" s="76" t="n"/>
    </row>
    <row r="360" ht="15.75" customHeight="1" s="57">
      <c r="C360" s="49" t="n"/>
      <c r="D360" s="20" t="n"/>
      <c r="E360" s="20" t="n"/>
      <c r="F360" s="20" t="n"/>
      <c r="G360" s="20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6" t="n"/>
      <c r="BM360" s="75" t="n"/>
      <c r="BN360" s="76" t="n"/>
    </row>
    <row r="361" ht="15.75" customHeight="1" s="57">
      <c r="C361" s="49" t="n"/>
      <c r="D361" s="20" t="n"/>
      <c r="E361" s="20" t="n"/>
      <c r="F361" s="20" t="n"/>
      <c r="G361" s="20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6" t="n"/>
      <c r="BM361" s="75" t="n"/>
      <c r="BN361" s="76" t="n"/>
    </row>
    <row r="362" ht="15.75" customHeight="1" s="57">
      <c r="C362" s="49" t="n"/>
      <c r="D362" s="20" t="n"/>
      <c r="E362" s="20" t="n"/>
      <c r="F362" s="20" t="n"/>
      <c r="G362" s="20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6" t="n"/>
      <c r="BM362" s="75" t="n"/>
      <c r="BN362" s="76" t="n"/>
    </row>
    <row r="363" ht="15.75" customHeight="1" s="57">
      <c r="C363" s="49" t="n"/>
      <c r="D363" s="20" t="n"/>
      <c r="E363" s="20" t="n"/>
      <c r="F363" s="20" t="n"/>
      <c r="G363" s="20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6" t="n"/>
      <c r="BM363" s="75" t="n"/>
      <c r="BN363" s="76" t="n"/>
    </row>
    <row r="364" ht="15.75" customHeight="1" s="57">
      <c r="C364" s="49" t="n"/>
      <c r="D364" s="20" t="n"/>
      <c r="E364" s="20" t="n"/>
      <c r="F364" s="20" t="n"/>
      <c r="G364" s="20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6" t="n"/>
      <c r="BM364" s="75" t="n"/>
      <c r="BN364" s="76" t="n"/>
    </row>
    <row r="365" ht="15.75" customHeight="1" s="57">
      <c r="C365" s="49" t="n"/>
      <c r="D365" s="20" t="n"/>
      <c r="E365" s="20" t="n"/>
      <c r="F365" s="20" t="n"/>
      <c r="G365" s="20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6" t="n"/>
      <c r="BM365" s="75" t="n"/>
      <c r="BN365" s="76" t="n"/>
    </row>
    <row r="366" ht="15.75" customHeight="1" s="57">
      <c r="C366" s="49" t="n"/>
      <c r="D366" s="20" t="n"/>
      <c r="E366" s="20" t="n"/>
      <c r="F366" s="20" t="n"/>
      <c r="G366" s="20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6" t="n"/>
      <c r="BM366" s="75" t="n"/>
      <c r="BN366" s="76" t="n"/>
    </row>
    <row r="367" ht="15.75" customHeight="1" s="57">
      <c r="C367" s="49" t="n"/>
      <c r="D367" s="20" t="n"/>
      <c r="E367" s="20" t="n"/>
      <c r="F367" s="20" t="n"/>
      <c r="G367" s="20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6" t="n"/>
      <c r="BM367" s="75" t="n"/>
      <c r="BN367" s="76" t="n"/>
    </row>
    <row r="368" ht="15.75" customHeight="1" s="57">
      <c r="C368" s="49" t="n"/>
      <c r="D368" s="20" t="n"/>
      <c r="E368" s="20" t="n"/>
      <c r="F368" s="20" t="n"/>
      <c r="G368" s="20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6" t="n"/>
      <c r="BM368" s="75" t="n"/>
      <c r="BN368" s="76" t="n"/>
    </row>
    <row r="369" ht="15.75" customHeight="1" s="57">
      <c r="C369" s="49" t="n"/>
      <c r="D369" s="20" t="n"/>
      <c r="E369" s="20" t="n"/>
      <c r="F369" s="20" t="n"/>
      <c r="G369" s="20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6" t="n"/>
      <c r="BM369" s="75" t="n"/>
      <c r="BN369" s="76" t="n"/>
    </row>
    <row r="370" ht="15.75" customHeight="1" s="57">
      <c r="C370" s="49" t="n"/>
      <c r="D370" s="20" t="n"/>
      <c r="E370" s="20" t="n"/>
      <c r="F370" s="20" t="n"/>
      <c r="G370" s="20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6" t="n"/>
      <c r="BM370" s="75" t="n"/>
      <c r="BN370" s="76" t="n"/>
    </row>
    <row r="371" ht="15.75" customHeight="1" s="57">
      <c r="C371" s="49" t="n"/>
      <c r="D371" s="20" t="n"/>
      <c r="E371" s="20" t="n"/>
      <c r="F371" s="20" t="n"/>
      <c r="G371" s="20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6" t="n"/>
      <c r="BM371" s="75" t="n"/>
      <c r="BN371" s="76" t="n"/>
    </row>
    <row r="372" ht="15.75" customHeight="1" s="57">
      <c r="C372" s="49" t="n"/>
      <c r="D372" s="20" t="n"/>
      <c r="E372" s="20" t="n"/>
      <c r="F372" s="20" t="n"/>
      <c r="G372" s="20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6" t="n"/>
      <c r="BM372" s="75" t="n"/>
      <c r="BN372" s="76" t="n"/>
    </row>
    <row r="373" ht="15.75" customHeight="1" s="57">
      <c r="C373" s="49" t="n"/>
      <c r="D373" s="20" t="n"/>
      <c r="E373" s="20" t="n"/>
      <c r="F373" s="20" t="n"/>
      <c r="G373" s="20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6" t="n"/>
      <c r="BM373" s="75" t="n"/>
      <c r="BN373" s="76" t="n"/>
    </row>
    <row r="374" ht="15.75" customHeight="1" s="57">
      <c r="C374" s="49" t="n"/>
      <c r="D374" s="20" t="n"/>
      <c r="E374" s="20" t="n"/>
      <c r="F374" s="20" t="n"/>
      <c r="G374" s="20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6" t="n"/>
      <c r="BM374" s="75" t="n"/>
      <c r="BN374" s="76" t="n"/>
    </row>
    <row r="375" ht="15.75" customHeight="1" s="57">
      <c r="C375" s="49" t="n"/>
      <c r="D375" s="20" t="n"/>
      <c r="E375" s="20" t="n"/>
      <c r="F375" s="20" t="n"/>
      <c r="G375" s="20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6" t="n"/>
      <c r="BM375" s="75" t="n"/>
      <c r="BN375" s="76" t="n"/>
    </row>
    <row r="376" ht="15.75" customHeight="1" s="57">
      <c r="C376" s="49" t="n"/>
      <c r="D376" s="20" t="n"/>
      <c r="E376" s="20" t="n"/>
      <c r="F376" s="20" t="n"/>
      <c r="G376" s="20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6" t="n"/>
      <c r="BM376" s="75" t="n"/>
      <c r="BN376" s="76" t="n"/>
    </row>
    <row r="377" ht="15.75" customHeight="1" s="57">
      <c r="C377" s="49" t="n"/>
      <c r="D377" s="20" t="n"/>
      <c r="E377" s="20" t="n"/>
      <c r="F377" s="20" t="n"/>
      <c r="G377" s="20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6" t="n"/>
      <c r="BM377" s="75" t="n"/>
      <c r="BN377" s="76" t="n"/>
    </row>
    <row r="378" ht="15.75" customHeight="1" s="57">
      <c r="C378" s="49" t="n"/>
      <c r="D378" s="20" t="n"/>
      <c r="E378" s="20" t="n"/>
      <c r="F378" s="20" t="n"/>
      <c r="G378" s="20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6" t="n"/>
      <c r="BM378" s="75" t="n"/>
      <c r="BN378" s="76" t="n"/>
    </row>
    <row r="379" ht="15.75" customHeight="1" s="57">
      <c r="C379" s="49" t="n"/>
      <c r="D379" s="20" t="n"/>
      <c r="E379" s="20" t="n"/>
      <c r="F379" s="20" t="n"/>
      <c r="G379" s="20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6" t="n"/>
      <c r="BM379" s="75" t="n"/>
      <c r="BN379" s="76" t="n"/>
    </row>
    <row r="380" ht="15.75" customHeight="1" s="57">
      <c r="C380" s="49" t="n"/>
      <c r="D380" s="20" t="n"/>
      <c r="E380" s="20" t="n"/>
      <c r="F380" s="20" t="n"/>
      <c r="G380" s="20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6" t="n"/>
      <c r="BM380" s="75" t="n"/>
      <c r="BN380" s="76" t="n"/>
    </row>
    <row r="381" ht="15.75" customHeight="1" s="57">
      <c r="C381" s="49" t="n"/>
      <c r="D381" s="20" t="n"/>
      <c r="E381" s="20" t="n"/>
      <c r="F381" s="20" t="n"/>
      <c r="G381" s="20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6" t="n"/>
      <c r="BM381" s="75" t="n"/>
      <c r="BN381" s="76" t="n"/>
    </row>
    <row r="382" ht="15.75" customHeight="1" s="57">
      <c r="C382" s="49" t="n"/>
      <c r="D382" s="20" t="n"/>
      <c r="E382" s="20" t="n"/>
      <c r="F382" s="20" t="n"/>
      <c r="G382" s="20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6" t="n"/>
      <c r="BM382" s="75" t="n"/>
      <c r="BN382" s="76" t="n"/>
    </row>
    <row r="383" ht="15.75" customHeight="1" s="57">
      <c r="C383" s="49" t="n"/>
      <c r="D383" s="20" t="n"/>
      <c r="E383" s="20" t="n"/>
      <c r="F383" s="20" t="n"/>
      <c r="G383" s="20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6" t="n"/>
      <c r="BM383" s="75" t="n"/>
      <c r="BN383" s="76" t="n"/>
    </row>
    <row r="384" ht="15.75" customHeight="1" s="57">
      <c r="C384" s="49" t="n"/>
      <c r="D384" s="20" t="n"/>
      <c r="E384" s="20" t="n"/>
      <c r="F384" s="20" t="n"/>
      <c r="G384" s="20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6" t="n"/>
      <c r="BM384" s="75" t="n"/>
      <c r="BN384" s="76" t="n"/>
    </row>
    <row r="385" ht="15.75" customHeight="1" s="57">
      <c r="C385" s="49" t="n"/>
      <c r="D385" s="20" t="n"/>
      <c r="E385" s="20" t="n"/>
      <c r="F385" s="20" t="n"/>
      <c r="G385" s="20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6" t="n"/>
      <c r="BM385" s="75" t="n"/>
      <c r="BN385" s="76" t="n"/>
    </row>
    <row r="386" ht="15.75" customHeight="1" s="57">
      <c r="C386" s="49" t="n"/>
      <c r="D386" s="20" t="n"/>
      <c r="E386" s="20" t="n"/>
      <c r="F386" s="20" t="n"/>
      <c r="G386" s="20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6" t="n"/>
      <c r="BM386" s="75" t="n"/>
      <c r="BN386" s="76" t="n"/>
    </row>
    <row r="387" ht="15.75" customHeight="1" s="57">
      <c r="C387" s="49" t="n"/>
      <c r="D387" s="20" t="n"/>
      <c r="E387" s="20" t="n"/>
      <c r="F387" s="20" t="n"/>
      <c r="G387" s="20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6" t="n"/>
      <c r="BM387" s="75" t="n"/>
      <c r="BN387" s="76" t="n"/>
    </row>
    <row r="388" ht="15.75" customHeight="1" s="57">
      <c r="C388" s="49" t="n"/>
      <c r="D388" s="20" t="n"/>
      <c r="E388" s="20" t="n"/>
      <c r="F388" s="20" t="n"/>
      <c r="G388" s="20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6" t="n"/>
      <c r="BM388" s="75" t="n"/>
      <c r="BN388" s="76" t="n"/>
    </row>
    <row r="389" ht="15.75" customHeight="1" s="57">
      <c r="C389" s="49" t="n"/>
      <c r="D389" s="20" t="n"/>
      <c r="E389" s="20" t="n"/>
      <c r="F389" s="20" t="n"/>
      <c r="G389" s="20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6" t="n"/>
      <c r="BM389" s="75" t="n"/>
      <c r="BN389" s="76" t="n"/>
    </row>
    <row r="390" ht="15.75" customHeight="1" s="57">
      <c r="C390" s="49" t="n"/>
      <c r="D390" s="20" t="n"/>
      <c r="E390" s="20" t="n"/>
      <c r="F390" s="20" t="n"/>
      <c r="G390" s="20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6" t="n"/>
      <c r="BM390" s="75" t="n"/>
      <c r="BN390" s="76" t="n"/>
    </row>
    <row r="391" ht="15.75" customHeight="1" s="57">
      <c r="C391" s="49" t="n"/>
      <c r="D391" s="20" t="n"/>
      <c r="E391" s="20" t="n"/>
      <c r="F391" s="20" t="n"/>
      <c r="G391" s="20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6" t="n"/>
      <c r="BM391" s="75" t="n"/>
      <c r="BN391" s="76" t="n"/>
    </row>
    <row r="392" ht="15.75" customHeight="1" s="57">
      <c r="C392" s="49" t="n"/>
      <c r="D392" s="20" t="n"/>
      <c r="E392" s="20" t="n"/>
      <c r="F392" s="20" t="n"/>
      <c r="G392" s="20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6" t="n"/>
      <c r="BM392" s="75" t="n"/>
      <c r="BN392" s="76" t="n"/>
    </row>
    <row r="393" ht="15.75" customHeight="1" s="57">
      <c r="C393" s="49" t="n"/>
      <c r="D393" s="20" t="n"/>
      <c r="E393" s="20" t="n"/>
      <c r="F393" s="20" t="n"/>
      <c r="G393" s="20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6" t="n"/>
      <c r="BM393" s="75" t="n"/>
      <c r="BN393" s="76" t="n"/>
    </row>
    <row r="394" ht="15.75" customHeight="1" s="57">
      <c r="C394" s="49" t="n"/>
      <c r="D394" s="20" t="n"/>
      <c r="E394" s="20" t="n"/>
      <c r="F394" s="20" t="n"/>
      <c r="G394" s="20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6" t="n"/>
      <c r="BM394" s="75" t="n"/>
      <c r="BN394" s="76" t="n"/>
    </row>
    <row r="395" ht="15.75" customHeight="1" s="57">
      <c r="C395" s="49" t="n"/>
      <c r="D395" s="20" t="n"/>
      <c r="E395" s="20" t="n"/>
      <c r="F395" s="20" t="n"/>
      <c r="G395" s="20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6" t="n"/>
      <c r="BM395" s="75" t="n"/>
      <c r="BN395" s="76" t="n"/>
    </row>
    <row r="396" ht="15.75" customHeight="1" s="57">
      <c r="C396" s="49" t="n"/>
      <c r="D396" s="20" t="n"/>
      <c r="E396" s="20" t="n"/>
      <c r="F396" s="20" t="n"/>
      <c r="G396" s="20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6" t="n"/>
      <c r="BM396" s="75" t="n"/>
      <c r="BN396" s="76" t="n"/>
    </row>
    <row r="397" ht="15.75" customHeight="1" s="57">
      <c r="C397" s="49" t="n"/>
      <c r="D397" s="20" t="n"/>
      <c r="E397" s="20" t="n"/>
      <c r="F397" s="20" t="n"/>
      <c r="G397" s="20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6" t="n"/>
      <c r="BM397" s="75" t="n"/>
      <c r="BN397" s="76" t="n"/>
    </row>
    <row r="398" ht="15.75" customHeight="1" s="57">
      <c r="C398" s="49" t="n"/>
      <c r="D398" s="20" t="n"/>
      <c r="E398" s="20" t="n"/>
      <c r="F398" s="20" t="n"/>
      <c r="G398" s="20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6" t="n"/>
      <c r="BM398" s="75" t="n"/>
      <c r="BN398" s="76" t="n"/>
    </row>
    <row r="399" ht="15.75" customHeight="1" s="57">
      <c r="C399" s="49" t="n"/>
      <c r="D399" s="20" t="n"/>
      <c r="E399" s="20" t="n"/>
      <c r="F399" s="20" t="n"/>
      <c r="G399" s="20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6" t="n"/>
      <c r="BM399" s="75" t="n"/>
      <c r="BN399" s="76" t="n"/>
    </row>
    <row r="400" ht="15.75" customHeight="1" s="57">
      <c r="C400" s="49" t="n"/>
      <c r="D400" s="20" t="n"/>
      <c r="E400" s="20" t="n"/>
      <c r="F400" s="20" t="n"/>
      <c r="G400" s="20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6" t="n"/>
      <c r="BM400" s="75" t="n"/>
      <c r="BN400" s="76" t="n"/>
    </row>
    <row r="401" ht="15.75" customHeight="1" s="57">
      <c r="C401" s="49" t="n"/>
      <c r="D401" s="20" t="n"/>
      <c r="E401" s="20" t="n"/>
      <c r="F401" s="20" t="n"/>
      <c r="G401" s="20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6" t="n"/>
      <c r="BM401" s="75" t="n"/>
      <c r="BN401" s="76" t="n"/>
    </row>
    <row r="402" ht="15.75" customHeight="1" s="57">
      <c r="C402" s="49" t="n"/>
      <c r="D402" s="20" t="n"/>
      <c r="E402" s="20" t="n"/>
      <c r="F402" s="20" t="n"/>
      <c r="G402" s="20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6" t="n"/>
      <c r="BM402" s="75" t="n"/>
      <c r="BN402" s="76" t="n"/>
    </row>
    <row r="403" ht="15.75" customHeight="1" s="57">
      <c r="C403" s="49" t="n"/>
      <c r="D403" s="20" t="n"/>
      <c r="E403" s="20" t="n"/>
      <c r="F403" s="20" t="n"/>
      <c r="G403" s="20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6" t="n"/>
      <c r="BM403" s="75" t="n"/>
      <c r="BN403" s="76" t="n"/>
    </row>
    <row r="404" ht="15.75" customHeight="1" s="57">
      <c r="C404" s="49" t="n"/>
      <c r="D404" s="20" t="n"/>
      <c r="E404" s="20" t="n"/>
      <c r="F404" s="20" t="n"/>
      <c r="G404" s="20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6" t="n"/>
      <c r="BM404" s="75" t="n"/>
      <c r="BN404" s="76" t="n"/>
    </row>
    <row r="405" ht="15.75" customHeight="1" s="57">
      <c r="C405" s="49" t="n"/>
      <c r="D405" s="20" t="n"/>
      <c r="E405" s="20" t="n"/>
      <c r="F405" s="20" t="n"/>
      <c r="G405" s="20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6" t="n"/>
      <c r="BM405" s="75" t="n"/>
      <c r="BN405" s="76" t="n"/>
    </row>
    <row r="406" ht="15.75" customHeight="1" s="57">
      <c r="C406" s="49" t="n"/>
      <c r="D406" s="20" t="n"/>
      <c r="E406" s="20" t="n"/>
      <c r="F406" s="20" t="n"/>
      <c r="G406" s="20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6" t="n"/>
      <c r="BM406" s="75" t="n"/>
      <c r="BN406" s="76" t="n"/>
    </row>
    <row r="407" ht="15.75" customHeight="1" s="57">
      <c r="C407" s="49" t="n"/>
      <c r="D407" s="20" t="n"/>
      <c r="E407" s="20" t="n"/>
      <c r="F407" s="20" t="n"/>
      <c r="G407" s="20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6" t="n"/>
      <c r="BM407" s="75" t="n"/>
      <c r="BN407" s="76" t="n"/>
    </row>
    <row r="408" ht="15.75" customHeight="1" s="57">
      <c r="C408" s="49" t="n"/>
      <c r="D408" s="20" t="n"/>
      <c r="E408" s="20" t="n"/>
      <c r="F408" s="20" t="n"/>
      <c r="G408" s="20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6" t="n"/>
      <c r="BM408" s="75" t="n"/>
      <c r="BN408" s="76" t="n"/>
    </row>
    <row r="409" ht="15.75" customHeight="1" s="57">
      <c r="C409" s="49" t="n"/>
      <c r="D409" s="20" t="n"/>
      <c r="E409" s="20" t="n"/>
      <c r="F409" s="20" t="n"/>
      <c r="G409" s="20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6" t="n"/>
      <c r="BM409" s="75" t="n"/>
      <c r="BN409" s="76" t="n"/>
    </row>
    <row r="410" ht="15.75" customHeight="1" s="57">
      <c r="C410" s="49" t="n"/>
      <c r="D410" s="20" t="n"/>
      <c r="E410" s="20" t="n"/>
      <c r="F410" s="20" t="n"/>
      <c r="G410" s="20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6" t="n"/>
      <c r="BM410" s="75" t="n"/>
      <c r="BN410" s="76" t="n"/>
    </row>
    <row r="411" ht="15.75" customHeight="1" s="57">
      <c r="C411" s="49" t="n"/>
      <c r="D411" s="20" t="n"/>
      <c r="E411" s="20" t="n"/>
      <c r="F411" s="20" t="n"/>
      <c r="G411" s="20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6" t="n"/>
      <c r="BM411" s="75" t="n"/>
      <c r="BN411" s="76" t="n"/>
    </row>
    <row r="412" ht="15.75" customHeight="1" s="57">
      <c r="C412" s="49" t="n"/>
      <c r="D412" s="20" t="n"/>
      <c r="E412" s="20" t="n"/>
      <c r="F412" s="20" t="n"/>
      <c r="G412" s="20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6" t="n"/>
      <c r="BM412" s="75" t="n"/>
      <c r="BN412" s="76" t="n"/>
    </row>
    <row r="413" ht="15.75" customHeight="1" s="57">
      <c r="C413" s="49" t="n"/>
      <c r="D413" s="20" t="n"/>
      <c r="E413" s="20" t="n"/>
      <c r="F413" s="20" t="n"/>
      <c r="G413" s="20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6" t="n"/>
      <c r="BM413" s="75" t="n"/>
      <c r="BN413" s="76" t="n"/>
    </row>
    <row r="414" ht="15.75" customHeight="1" s="57">
      <c r="C414" s="49" t="n"/>
      <c r="D414" s="20" t="n"/>
      <c r="E414" s="20" t="n"/>
      <c r="F414" s="20" t="n"/>
      <c r="G414" s="20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6" t="n"/>
      <c r="BM414" s="75" t="n"/>
      <c r="BN414" s="76" t="n"/>
    </row>
    <row r="415" ht="15.75" customHeight="1" s="57">
      <c r="C415" s="49" t="n"/>
      <c r="D415" s="20" t="n"/>
      <c r="E415" s="20" t="n"/>
      <c r="F415" s="20" t="n"/>
      <c r="G415" s="20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6" t="n"/>
      <c r="BM415" s="75" t="n"/>
      <c r="BN415" s="76" t="n"/>
    </row>
    <row r="416" ht="15.75" customHeight="1" s="57">
      <c r="C416" s="49" t="n"/>
      <c r="D416" s="20" t="n"/>
      <c r="E416" s="20" t="n"/>
      <c r="F416" s="20" t="n"/>
      <c r="G416" s="20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6" t="n"/>
      <c r="BM416" s="75" t="n"/>
      <c r="BN416" s="76" t="n"/>
    </row>
    <row r="417" ht="15.75" customHeight="1" s="57">
      <c r="C417" s="49" t="n"/>
      <c r="D417" s="20" t="n"/>
      <c r="E417" s="20" t="n"/>
      <c r="F417" s="20" t="n"/>
      <c r="G417" s="20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6" t="n"/>
      <c r="BM417" s="75" t="n"/>
      <c r="BN417" s="76" t="n"/>
    </row>
    <row r="418" ht="15.75" customHeight="1" s="57">
      <c r="C418" s="49" t="n"/>
      <c r="D418" s="20" t="n"/>
      <c r="E418" s="20" t="n"/>
      <c r="F418" s="20" t="n"/>
      <c r="G418" s="20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6" t="n"/>
      <c r="BM418" s="75" t="n"/>
      <c r="BN418" s="76" t="n"/>
    </row>
    <row r="419" ht="15.75" customHeight="1" s="57">
      <c r="C419" s="49" t="n"/>
      <c r="D419" s="20" t="n"/>
      <c r="E419" s="20" t="n"/>
      <c r="F419" s="20" t="n"/>
      <c r="G419" s="20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6" t="n"/>
      <c r="BM419" s="75" t="n"/>
      <c r="BN419" s="76" t="n"/>
    </row>
    <row r="420" ht="15.75" customHeight="1" s="57">
      <c r="C420" s="49" t="n"/>
      <c r="D420" s="20" t="n"/>
      <c r="E420" s="20" t="n"/>
      <c r="F420" s="20" t="n"/>
      <c r="G420" s="20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6" t="n"/>
      <c r="BM420" s="75" t="n"/>
      <c r="BN420" s="76" t="n"/>
    </row>
    <row r="421" ht="15.75" customHeight="1" s="57">
      <c r="C421" s="49" t="n"/>
      <c r="D421" s="20" t="n"/>
      <c r="E421" s="20" t="n"/>
      <c r="F421" s="20" t="n"/>
      <c r="G421" s="20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6" t="n"/>
      <c r="BM421" s="75" t="n"/>
      <c r="BN421" s="76" t="n"/>
    </row>
    <row r="422" ht="15.75" customHeight="1" s="57">
      <c r="C422" s="49" t="n"/>
      <c r="D422" s="20" t="n"/>
      <c r="E422" s="20" t="n"/>
      <c r="F422" s="20" t="n"/>
      <c r="G422" s="20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6" t="n"/>
      <c r="BM422" s="75" t="n"/>
      <c r="BN422" s="76" t="n"/>
    </row>
    <row r="423" ht="15.75" customHeight="1" s="57">
      <c r="C423" s="49" t="n"/>
      <c r="D423" s="20" t="n"/>
      <c r="E423" s="20" t="n"/>
      <c r="F423" s="20" t="n"/>
      <c r="G423" s="20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6" t="n"/>
      <c r="BM423" s="75" t="n"/>
      <c r="BN423" s="76" t="n"/>
    </row>
    <row r="424" ht="15.75" customHeight="1" s="57">
      <c r="C424" s="49" t="n"/>
      <c r="D424" s="20" t="n"/>
      <c r="E424" s="20" t="n"/>
      <c r="F424" s="20" t="n"/>
      <c r="G424" s="20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6" t="n"/>
      <c r="BM424" s="75" t="n"/>
      <c r="BN424" s="76" t="n"/>
    </row>
    <row r="425" ht="15.75" customHeight="1" s="57">
      <c r="C425" s="49" t="n"/>
      <c r="D425" s="20" t="n"/>
      <c r="E425" s="20" t="n"/>
      <c r="F425" s="20" t="n"/>
      <c r="G425" s="20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6" t="n"/>
      <c r="BM425" s="75" t="n"/>
      <c r="BN425" s="76" t="n"/>
    </row>
    <row r="426" ht="15.75" customHeight="1" s="57">
      <c r="C426" s="49" t="n"/>
      <c r="D426" s="20" t="n"/>
      <c r="E426" s="20" t="n"/>
      <c r="F426" s="20" t="n"/>
      <c r="G426" s="20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6" t="n"/>
      <c r="BM426" s="75" t="n"/>
      <c r="BN426" s="76" t="n"/>
    </row>
    <row r="427" ht="15.75" customHeight="1" s="57">
      <c r="C427" s="49" t="n"/>
      <c r="D427" s="20" t="n"/>
      <c r="E427" s="20" t="n"/>
      <c r="F427" s="20" t="n"/>
      <c r="G427" s="20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6" t="n"/>
      <c r="BM427" s="75" t="n"/>
      <c r="BN427" s="76" t="n"/>
    </row>
    <row r="428" ht="15.75" customHeight="1" s="57">
      <c r="C428" s="49" t="n"/>
      <c r="D428" s="20" t="n"/>
      <c r="E428" s="20" t="n"/>
      <c r="F428" s="20" t="n"/>
      <c r="G428" s="20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6" t="n"/>
      <c r="BM428" s="75" t="n"/>
      <c r="BN428" s="76" t="n"/>
    </row>
    <row r="429" ht="15.75" customHeight="1" s="57">
      <c r="C429" s="49" t="n"/>
      <c r="D429" s="20" t="n"/>
      <c r="E429" s="20" t="n"/>
      <c r="F429" s="20" t="n"/>
      <c r="G429" s="20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6" t="n"/>
      <c r="BM429" s="75" t="n"/>
      <c r="BN429" s="76" t="n"/>
    </row>
    <row r="430" ht="15.75" customHeight="1" s="57">
      <c r="C430" s="49" t="n"/>
      <c r="D430" s="20" t="n"/>
      <c r="E430" s="20" t="n"/>
      <c r="F430" s="20" t="n"/>
      <c r="G430" s="20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6" t="n"/>
      <c r="BM430" s="75" t="n"/>
      <c r="BN430" s="76" t="n"/>
    </row>
    <row r="431" ht="15.75" customHeight="1" s="57">
      <c r="C431" s="49" t="n"/>
      <c r="D431" s="20" t="n"/>
      <c r="E431" s="20" t="n"/>
      <c r="F431" s="20" t="n"/>
      <c r="G431" s="20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6" t="n"/>
      <c r="BM431" s="75" t="n"/>
      <c r="BN431" s="76" t="n"/>
    </row>
    <row r="432" ht="15.75" customHeight="1" s="57">
      <c r="C432" s="49" t="n"/>
      <c r="D432" s="20" t="n"/>
      <c r="E432" s="20" t="n"/>
      <c r="F432" s="20" t="n"/>
      <c r="G432" s="20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6" t="n"/>
      <c r="BM432" s="75" t="n"/>
      <c r="BN432" s="76" t="n"/>
    </row>
    <row r="433" ht="15.75" customHeight="1" s="57">
      <c r="C433" s="49" t="n"/>
      <c r="D433" s="20" t="n"/>
      <c r="E433" s="20" t="n"/>
      <c r="F433" s="20" t="n"/>
      <c r="G433" s="20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6" t="n"/>
      <c r="BM433" s="75" t="n"/>
      <c r="BN433" s="76" t="n"/>
    </row>
    <row r="434" ht="15.75" customHeight="1" s="57">
      <c r="C434" s="49" t="n"/>
      <c r="D434" s="20" t="n"/>
      <c r="E434" s="20" t="n"/>
      <c r="F434" s="20" t="n"/>
      <c r="G434" s="20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6" t="n"/>
      <c r="BM434" s="75" t="n"/>
      <c r="BN434" s="76" t="n"/>
    </row>
    <row r="435" ht="15.75" customHeight="1" s="57">
      <c r="C435" s="49" t="n"/>
      <c r="D435" s="20" t="n"/>
      <c r="E435" s="20" t="n"/>
      <c r="F435" s="20" t="n"/>
      <c r="G435" s="20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6" t="n"/>
      <c r="BM435" s="75" t="n"/>
      <c r="BN435" s="76" t="n"/>
    </row>
    <row r="436" ht="15.75" customHeight="1" s="57">
      <c r="C436" s="49" t="n"/>
      <c r="D436" s="20" t="n"/>
      <c r="E436" s="20" t="n"/>
      <c r="F436" s="20" t="n"/>
      <c r="G436" s="20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6" t="n"/>
      <c r="BM436" s="75" t="n"/>
      <c r="BN436" s="76" t="n"/>
    </row>
    <row r="437" ht="15.75" customHeight="1" s="57">
      <c r="C437" s="49" t="n"/>
      <c r="D437" s="20" t="n"/>
      <c r="E437" s="20" t="n"/>
      <c r="F437" s="20" t="n"/>
      <c r="G437" s="20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6" t="n"/>
      <c r="BM437" s="75" t="n"/>
      <c r="BN437" s="76" t="n"/>
    </row>
    <row r="438" ht="15.75" customHeight="1" s="57">
      <c r="C438" s="49" t="n"/>
      <c r="D438" s="20" t="n"/>
      <c r="E438" s="20" t="n"/>
      <c r="F438" s="20" t="n"/>
      <c r="G438" s="20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6" t="n"/>
      <c r="BM438" s="75" t="n"/>
      <c r="BN438" s="76" t="n"/>
    </row>
    <row r="439" ht="15.75" customHeight="1" s="57">
      <c r="C439" s="49" t="n"/>
      <c r="D439" s="20" t="n"/>
      <c r="E439" s="20" t="n"/>
      <c r="F439" s="20" t="n"/>
      <c r="G439" s="20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6" t="n"/>
      <c r="BM439" s="75" t="n"/>
      <c r="BN439" s="76" t="n"/>
    </row>
    <row r="440" ht="15.75" customHeight="1" s="57">
      <c r="C440" s="49" t="n"/>
      <c r="D440" s="20" t="n"/>
      <c r="E440" s="20" t="n"/>
      <c r="F440" s="20" t="n"/>
      <c r="G440" s="20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6" t="n"/>
      <c r="BM440" s="75" t="n"/>
      <c r="BN440" s="76" t="n"/>
    </row>
    <row r="441" ht="15.75" customHeight="1" s="57">
      <c r="C441" s="49" t="n"/>
      <c r="D441" s="20" t="n"/>
      <c r="E441" s="20" t="n"/>
      <c r="F441" s="20" t="n"/>
      <c r="G441" s="20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6" t="n"/>
      <c r="BM441" s="75" t="n"/>
      <c r="BN441" s="76" t="n"/>
    </row>
    <row r="442" ht="15.75" customHeight="1" s="57">
      <c r="C442" s="49" t="n"/>
      <c r="D442" s="20" t="n"/>
      <c r="E442" s="20" t="n"/>
      <c r="F442" s="20" t="n"/>
      <c r="G442" s="20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6" t="n"/>
      <c r="BM442" s="75" t="n"/>
      <c r="BN442" s="76" t="n"/>
    </row>
    <row r="443" ht="15.75" customHeight="1" s="57">
      <c r="C443" s="49" t="n"/>
      <c r="D443" s="20" t="n"/>
      <c r="E443" s="20" t="n"/>
      <c r="F443" s="20" t="n"/>
      <c r="G443" s="20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6" t="n"/>
      <c r="BM443" s="75" t="n"/>
      <c r="BN443" s="76" t="n"/>
    </row>
    <row r="444" ht="15.75" customHeight="1" s="57">
      <c r="C444" s="49" t="n"/>
      <c r="D444" s="20" t="n"/>
      <c r="E444" s="20" t="n"/>
      <c r="F444" s="20" t="n"/>
      <c r="G444" s="20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6" t="n"/>
      <c r="BM444" s="75" t="n"/>
      <c r="BN444" s="76" t="n"/>
    </row>
    <row r="445" ht="15.75" customHeight="1" s="57">
      <c r="C445" s="49" t="n"/>
      <c r="D445" s="20" t="n"/>
      <c r="E445" s="20" t="n"/>
      <c r="F445" s="20" t="n"/>
      <c r="G445" s="20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6" t="n"/>
      <c r="BM445" s="75" t="n"/>
      <c r="BN445" s="76" t="n"/>
    </row>
    <row r="446" ht="15.75" customHeight="1" s="57">
      <c r="C446" s="49" t="n"/>
      <c r="D446" s="20" t="n"/>
      <c r="E446" s="20" t="n"/>
      <c r="F446" s="20" t="n"/>
      <c r="G446" s="20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6" t="n"/>
      <c r="BM446" s="75" t="n"/>
      <c r="BN446" s="76" t="n"/>
    </row>
    <row r="447" ht="15.75" customHeight="1" s="57">
      <c r="C447" s="49" t="n"/>
      <c r="D447" s="20" t="n"/>
      <c r="E447" s="20" t="n"/>
      <c r="F447" s="20" t="n"/>
      <c r="G447" s="20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6" t="n"/>
      <c r="BM447" s="75" t="n"/>
      <c r="BN447" s="76" t="n"/>
    </row>
    <row r="448" ht="15.75" customHeight="1" s="57">
      <c r="C448" s="49" t="n"/>
      <c r="D448" s="20" t="n"/>
      <c r="E448" s="20" t="n"/>
      <c r="F448" s="20" t="n"/>
      <c r="G448" s="20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6" t="n"/>
      <c r="BM448" s="75" t="n"/>
      <c r="BN448" s="76" t="n"/>
    </row>
    <row r="449" ht="15.75" customHeight="1" s="57">
      <c r="C449" s="49" t="n"/>
      <c r="D449" s="20" t="n"/>
      <c r="E449" s="20" t="n"/>
      <c r="F449" s="20" t="n"/>
      <c r="G449" s="20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6" t="n"/>
      <c r="BM449" s="75" t="n"/>
      <c r="BN449" s="76" t="n"/>
    </row>
    <row r="450" ht="15.75" customHeight="1" s="57">
      <c r="C450" s="49" t="n"/>
      <c r="D450" s="20" t="n"/>
      <c r="E450" s="20" t="n"/>
      <c r="F450" s="20" t="n"/>
      <c r="G450" s="20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6" t="n"/>
      <c r="BM450" s="75" t="n"/>
      <c r="BN450" s="76" t="n"/>
    </row>
    <row r="451" ht="15.75" customHeight="1" s="57">
      <c r="C451" s="49" t="n"/>
      <c r="D451" s="20" t="n"/>
      <c r="E451" s="20" t="n"/>
      <c r="F451" s="20" t="n"/>
      <c r="G451" s="20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6" t="n"/>
      <c r="BM451" s="75" t="n"/>
      <c r="BN451" s="76" t="n"/>
    </row>
    <row r="452" ht="15.75" customHeight="1" s="57">
      <c r="C452" s="49" t="n"/>
      <c r="D452" s="20" t="n"/>
      <c r="E452" s="20" t="n"/>
      <c r="F452" s="20" t="n"/>
      <c r="G452" s="20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6" t="n"/>
      <c r="BM452" s="75" t="n"/>
      <c r="BN452" s="76" t="n"/>
    </row>
    <row r="453" ht="15.75" customHeight="1" s="57">
      <c r="C453" s="49" t="n"/>
      <c r="D453" s="20" t="n"/>
      <c r="E453" s="20" t="n"/>
      <c r="F453" s="20" t="n"/>
      <c r="G453" s="20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6" t="n"/>
      <c r="BM453" s="75" t="n"/>
      <c r="BN453" s="76" t="n"/>
    </row>
    <row r="454" ht="15.75" customHeight="1" s="57">
      <c r="C454" s="49" t="n"/>
      <c r="D454" s="20" t="n"/>
      <c r="E454" s="20" t="n"/>
      <c r="F454" s="20" t="n"/>
      <c r="G454" s="20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6" t="n"/>
      <c r="BM454" s="75" t="n"/>
      <c r="BN454" s="76" t="n"/>
    </row>
    <row r="455" ht="15.75" customHeight="1" s="57">
      <c r="C455" s="49" t="n"/>
      <c r="D455" s="20" t="n"/>
      <c r="E455" s="20" t="n"/>
      <c r="F455" s="20" t="n"/>
      <c r="G455" s="20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6" t="n"/>
      <c r="BM455" s="75" t="n"/>
      <c r="BN455" s="76" t="n"/>
    </row>
    <row r="456" ht="15.75" customHeight="1" s="57">
      <c r="C456" s="49" t="n"/>
      <c r="D456" s="20" t="n"/>
      <c r="E456" s="20" t="n"/>
      <c r="F456" s="20" t="n"/>
      <c r="G456" s="20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6" t="n"/>
      <c r="BM456" s="75" t="n"/>
      <c r="BN456" s="76" t="n"/>
    </row>
    <row r="457" ht="15.75" customHeight="1" s="57">
      <c r="C457" s="49" t="n"/>
      <c r="D457" s="20" t="n"/>
      <c r="E457" s="20" t="n"/>
      <c r="F457" s="20" t="n"/>
      <c r="G457" s="20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6" t="n"/>
      <c r="BM457" s="75" t="n"/>
      <c r="BN457" s="76" t="n"/>
    </row>
    <row r="458" ht="15.75" customHeight="1" s="57">
      <c r="C458" s="49" t="n"/>
      <c r="D458" s="20" t="n"/>
      <c r="E458" s="20" t="n"/>
      <c r="F458" s="20" t="n"/>
      <c r="G458" s="20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6" t="n"/>
      <c r="BM458" s="75" t="n"/>
      <c r="BN458" s="76" t="n"/>
    </row>
    <row r="459" ht="15.75" customHeight="1" s="57">
      <c r="C459" s="49" t="n"/>
      <c r="D459" s="20" t="n"/>
      <c r="E459" s="20" t="n"/>
      <c r="F459" s="20" t="n"/>
      <c r="G459" s="20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6" t="n"/>
      <c r="BM459" s="75" t="n"/>
      <c r="BN459" s="76" t="n"/>
    </row>
    <row r="460" ht="15.75" customHeight="1" s="57">
      <c r="C460" s="49" t="n"/>
      <c r="D460" s="20" t="n"/>
      <c r="E460" s="20" t="n"/>
      <c r="F460" s="20" t="n"/>
      <c r="G460" s="20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6" t="n"/>
      <c r="BM460" s="75" t="n"/>
      <c r="BN460" s="76" t="n"/>
    </row>
    <row r="461" ht="15.75" customHeight="1" s="57">
      <c r="C461" s="49" t="n"/>
      <c r="D461" s="20" t="n"/>
      <c r="E461" s="20" t="n"/>
      <c r="F461" s="20" t="n"/>
      <c r="G461" s="20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6" t="n"/>
      <c r="BM461" s="75" t="n"/>
      <c r="BN461" s="76" t="n"/>
    </row>
    <row r="462" ht="15.75" customHeight="1" s="57">
      <c r="C462" s="49" t="n"/>
      <c r="D462" s="20" t="n"/>
      <c r="E462" s="20" t="n"/>
      <c r="F462" s="20" t="n"/>
      <c r="G462" s="20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6" t="n"/>
      <c r="BM462" s="75" t="n"/>
      <c r="BN462" s="76" t="n"/>
    </row>
    <row r="463" ht="15.75" customHeight="1" s="57">
      <c r="C463" s="49" t="n"/>
      <c r="D463" s="20" t="n"/>
      <c r="E463" s="20" t="n"/>
      <c r="F463" s="20" t="n"/>
      <c r="G463" s="20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6" t="n"/>
      <c r="BM463" s="75" t="n"/>
      <c r="BN463" s="76" t="n"/>
    </row>
    <row r="464" ht="15.75" customHeight="1" s="57">
      <c r="C464" s="49" t="n"/>
      <c r="D464" s="20" t="n"/>
      <c r="E464" s="20" t="n"/>
      <c r="F464" s="20" t="n"/>
      <c r="G464" s="20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6" t="n"/>
      <c r="BM464" s="75" t="n"/>
      <c r="BN464" s="76" t="n"/>
    </row>
    <row r="465" ht="15.75" customHeight="1" s="57">
      <c r="C465" s="49" t="n"/>
      <c r="D465" s="20" t="n"/>
      <c r="E465" s="20" t="n"/>
      <c r="F465" s="20" t="n"/>
      <c r="G465" s="20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6" t="n"/>
      <c r="BM465" s="75" t="n"/>
      <c r="BN465" s="76" t="n"/>
    </row>
    <row r="466" ht="15.75" customHeight="1" s="57">
      <c r="C466" s="49" t="n"/>
      <c r="D466" s="20" t="n"/>
      <c r="E466" s="20" t="n"/>
      <c r="F466" s="20" t="n"/>
      <c r="G466" s="20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6" t="n"/>
      <c r="BM466" s="75" t="n"/>
      <c r="BN466" s="76" t="n"/>
    </row>
    <row r="467" ht="15.75" customHeight="1" s="57">
      <c r="C467" s="49" t="n"/>
      <c r="D467" s="20" t="n"/>
      <c r="E467" s="20" t="n"/>
      <c r="F467" s="20" t="n"/>
      <c r="G467" s="20" t="n"/>
      <c r="AU467" s="75" t="n"/>
      <c r="AV467" s="75" t="n"/>
      <c r="AW467" s="75" t="n"/>
      <c r="AX467" s="75" t="n"/>
      <c r="AY467" s="75" t="n"/>
      <c r="AZ467" s="75" t="n"/>
      <c r="BA467" s="75" t="n"/>
      <c r="BB467" s="75" t="n"/>
      <c r="BC467" s="75" t="n"/>
      <c r="BD467" s="75" t="n"/>
      <c r="BE467" s="75" t="n"/>
      <c r="BF467" s="75" t="n"/>
      <c r="BG467" s="75" t="n"/>
      <c r="BH467" s="75" t="n"/>
      <c r="BI467" s="75" t="n"/>
      <c r="BJ467" s="75" t="n"/>
      <c r="BK467" s="75" t="n"/>
      <c r="BL467" s="76" t="n"/>
      <c r="BM467" s="75" t="n"/>
      <c r="BN467" s="76" t="n"/>
    </row>
    <row r="468" ht="15.75" customHeight="1" s="57">
      <c r="C468" s="49" t="n"/>
      <c r="D468" s="20" t="n"/>
      <c r="E468" s="20" t="n"/>
      <c r="F468" s="20" t="n"/>
      <c r="G468" s="20" t="n"/>
      <c r="AU468" s="75" t="n"/>
      <c r="AV468" s="75" t="n"/>
      <c r="AW468" s="75" t="n"/>
      <c r="AX468" s="75" t="n"/>
      <c r="AY468" s="75" t="n"/>
      <c r="AZ468" s="75" t="n"/>
      <c r="BA468" s="75" t="n"/>
      <c r="BB468" s="75" t="n"/>
      <c r="BC468" s="75" t="n"/>
      <c r="BD468" s="75" t="n"/>
      <c r="BE468" s="75" t="n"/>
      <c r="BF468" s="75" t="n"/>
      <c r="BG468" s="75" t="n"/>
      <c r="BH468" s="75" t="n"/>
      <c r="BI468" s="75" t="n"/>
      <c r="BJ468" s="75" t="n"/>
      <c r="BK468" s="75" t="n"/>
      <c r="BL468" s="76" t="n"/>
      <c r="BM468" s="75" t="n"/>
      <c r="BN468" s="76" t="n"/>
    </row>
    <row r="469" ht="15.75" customHeight="1" s="57">
      <c r="C469" s="49" t="n"/>
      <c r="D469" s="20" t="n"/>
      <c r="E469" s="20" t="n"/>
      <c r="F469" s="20" t="n"/>
      <c r="G469" s="20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6" t="n"/>
      <c r="BM469" s="75" t="n"/>
      <c r="BN469" s="76" t="n"/>
    </row>
    <row r="470" ht="15.75" customHeight="1" s="57">
      <c r="C470" s="49" t="n"/>
      <c r="D470" s="20" t="n"/>
      <c r="E470" s="20" t="n"/>
      <c r="F470" s="20" t="n"/>
      <c r="G470" s="20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6" t="n"/>
      <c r="BM470" s="75" t="n"/>
      <c r="BN470" s="76" t="n"/>
    </row>
    <row r="471" ht="15.75" customHeight="1" s="57">
      <c r="C471" s="49" t="n"/>
      <c r="D471" s="20" t="n"/>
      <c r="E471" s="20" t="n"/>
      <c r="F471" s="20" t="n"/>
      <c r="G471" s="20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6" t="n"/>
      <c r="BM471" s="75" t="n"/>
      <c r="BN471" s="76" t="n"/>
    </row>
    <row r="472" ht="15.75" customHeight="1" s="57">
      <c r="C472" s="49" t="n"/>
      <c r="D472" s="20" t="n"/>
      <c r="E472" s="20" t="n"/>
      <c r="F472" s="20" t="n"/>
      <c r="G472" s="20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6" t="n"/>
      <c r="BM472" s="75" t="n"/>
      <c r="BN472" s="76" t="n"/>
    </row>
    <row r="473" ht="15.75" customHeight="1" s="57">
      <c r="C473" s="49" t="n"/>
      <c r="D473" s="20" t="n"/>
      <c r="E473" s="20" t="n"/>
      <c r="F473" s="20" t="n"/>
      <c r="G473" s="20" t="n"/>
      <c r="AU473" s="75" t="n"/>
      <c r="AV473" s="75" t="n"/>
      <c r="AW473" s="75" t="n"/>
      <c r="AX473" s="75" t="n"/>
      <c r="AY473" s="75" t="n"/>
      <c r="AZ473" s="75" t="n"/>
      <c r="BA473" s="75" t="n"/>
      <c r="BB473" s="75" t="n"/>
      <c r="BC473" s="75" t="n"/>
      <c r="BD473" s="75" t="n"/>
      <c r="BE473" s="75" t="n"/>
      <c r="BF473" s="75" t="n"/>
      <c r="BG473" s="75" t="n"/>
      <c r="BH473" s="75" t="n"/>
      <c r="BI473" s="75" t="n"/>
      <c r="BJ473" s="75" t="n"/>
      <c r="BK473" s="75" t="n"/>
      <c r="BL473" s="76" t="n"/>
      <c r="BM473" s="75" t="n"/>
      <c r="BN473" s="76" t="n"/>
    </row>
    <row r="474" ht="15.75" customHeight="1" s="57">
      <c r="C474" s="49" t="n"/>
      <c r="D474" s="20" t="n"/>
      <c r="E474" s="20" t="n"/>
      <c r="F474" s="20" t="n"/>
      <c r="G474" s="20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6" t="n"/>
      <c r="BM474" s="75" t="n"/>
      <c r="BN474" s="76" t="n"/>
    </row>
    <row r="475" ht="15.75" customHeight="1" s="57">
      <c r="C475" s="49" t="n"/>
      <c r="D475" s="20" t="n"/>
      <c r="E475" s="20" t="n"/>
      <c r="F475" s="20" t="n"/>
      <c r="G475" s="20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6" t="n"/>
      <c r="BM475" s="75" t="n"/>
      <c r="BN475" s="76" t="n"/>
    </row>
    <row r="476" ht="15.75" customHeight="1" s="57">
      <c r="C476" s="49" t="n"/>
      <c r="D476" s="20" t="n"/>
      <c r="E476" s="20" t="n"/>
      <c r="F476" s="20" t="n"/>
      <c r="G476" s="20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6" t="n"/>
      <c r="BM476" s="75" t="n"/>
      <c r="BN476" s="76" t="n"/>
    </row>
    <row r="477" ht="15.75" customHeight="1" s="57">
      <c r="C477" s="49" t="n"/>
      <c r="D477" s="20" t="n"/>
      <c r="E477" s="20" t="n"/>
      <c r="F477" s="20" t="n"/>
      <c r="G477" s="20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6" t="n"/>
      <c r="BM477" s="75" t="n"/>
      <c r="BN477" s="76" t="n"/>
    </row>
    <row r="478" ht="15.75" customHeight="1" s="57">
      <c r="C478" s="49" t="n"/>
      <c r="D478" s="20" t="n"/>
      <c r="E478" s="20" t="n"/>
      <c r="F478" s="20" t="n"/>
      <c r="G478" s="20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6" t="n"/>
      <c r="BM478" s="75" t="n"/>
      <c r="BN478" s="76" t="n"/>
    </row>
    <row r="479" ht="15.75" customHeight="1" s="57">
      <c r="C479" s="49" t="n"/>
      <c r="D479" s="20" t="n"/>
      <c r="E479" s="20" t="n"/>
      <c r="F479" s="20" t="n"/>
      <c r="G479" s="20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6" t="n"/>
      <c r="BM479" s="75" t="n"/>
      <c r="BN479" s="76" t="n"/>
    </row>
    <row r="480" ht="15.75" customHeight="1" s="57">
      <c r="C480" s="49" t="n"/>
      <c r="D480" s="20" t="n"/>
      <c r="E480" s="20" t="n"/>
      <c r="F480" s="20" t="n"/>
      <c r="G480" s="20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6" t="n"/>
      <c r="BM480" s="75" t="n"/>
      <c r="BN480" s="76" t="n"/>
    </row>
    <row r="481" ht="15.75" customHeight="1" s="57">
      <c r="C481" s="49" t="n"/>
      <c r="D481" s="20" t="n"/>
      <c r="E481" s="20" t="n"/>
      <c r="F481" s="20" t="n"/>
      <c r="G481" s="20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6" t="n"/>
      <c r="BM481" s="75" t="n"/>
      <c r="BN481" s="76" t="n"/>
    </row>
    <row r="482" ht="15.75" customHeight="1" s="57">
      <c r="C482" s="49" t="n"/>
      <c r="D482" s="20" t="n"/>
      <c r="E482" s="20" t="n"/>
      <c r="F482" s="20" t="n"/>
      <c r="G482" s="20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6" t="n"/>
      <c r="BM482" s="75" t="n"/>
      <c r="BN482" s="76" t="n"/>
    </row>
    <row r="483" ht="15.75" customHeight="1" s="57">
      <c r="C483" s="49" t="n"/>
      <c r="D483" s="20" t="n"/>
      <c r="E483" s="20" t="n"/>
      <c r="F483" s="20" t="n"/>
      <c r="G483" s="20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6" t="n"/>
      <c r="BM483" s="75" t="n"/>
      <c r="BN483" s="76" t="n"/>
    </row>
    <row r="484" ht="15.75" customHeight="1" s="57">
      <c r="C484" s="49" t="n"/>
      <c r="D484" s="20" t="n"/>
      <c r="E484" s="20" t="n"/>
      <c r="F484" s="20" t="n"/>
      <c r="G484" s="20" t="n"/>
      <c r="AU484" s="75" t="n"/>
      <c r="AV484" s="75" t="n"/>
      <c r="AW484" s="75" t="n"/>
      <c r="AX484" s="75" t="n"/>
      <c r="AY484" s="75" t="n"/>
      <c r="AZ484" s="75" t="n"/>
      <c r="BA484" s="75" t="n"/>
      <c r="BB484" s="75" t="n"/>
      <c r="BC484" s="75" t="n"/>
      <c r="BD484" s="75" t="n"/>
      <c r="BE484" s="75" t="n"/>
      <c r="BF484" s="75" t="n"/>
      <c r="BG484" s="75" t="n"/>
      <c r="BH484" s="75" t="n"/>
      <c r="BI484" s="75" t="n"/>
      <c r="BJ484" s="75" t="n"/>
      <c r="BK484" s="75" t="n"/>
      <c r="BL484" s="76" t="n"/>
      <c r="BM484" s="75" t="n"/>
      <c r="BN484" s="76" t="n"/>
    </row>
    <row r="485" ht="15.75" customHeight="1" s="57">
      <c r="C485" s="49" t="n"/>
      <c r="D485" s="20" t="n"/>
      <c r="E485" s="20" t="n"/>
      <c r="F485" s="20" t="n"/>
      <c r="G485" s="20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6" t="n"/>
      <c r="BM485" s="75" t="n"/>
      <c r="BN485" s="76" t="n"/>
    </row>
    <row r="486" ht="15.75" customHeight="1" s="57">
      <c r="C486" s="49" t="n"/>
      <c r="D486" s="20" t="n"/>
      <c r="E486" s="20" t="n"/>
      <c r="F486" s="20" t="n"/>
      <c r="G486" s="20" t="n"/>
      <c r="AU486" s="75" t="n"/>
      <c r="AV486" s="75" t="n"/>
      <c r="AW486" s="75" t="n"/>
      <c r="AX486" s="75" t="n"/>
      <c r="AY486" s="75" t="n"/>
      <c r="AZ486" s="75" t="n"/>
      <c r="BA486" s="75" t="n"/>
      <c r="BB486" s="75" t="n"/>
      <c r="BC486" s="75" t="n"/>
      <c r="BD486" s="75" t="n"/>
      <c r="BE486" s="75" t="n"/>
      <c r="BF486" s="75" t="n"/>
      <c r="BG486" s="75" t="n"/>
      <c r="BH486" s="75" t="n"/>
      <c r="BI486" s="75" t="n"/>
      <c r="BJ486" s="75" t="n"/>
      <c r="BK486" s="75" t="n"/>
      <c r="BL486" s="76" t="n"/>
      <c r="BM486" s="75" t="n"/>
      <c r="BN486" s="76" t="n"/>
    </row>
    <row r="487" ht="15.75" customHeight="1" s="57">
      <c r="C487" s="49" t="n"/>
      <c r="D487" s="20" t="n"/>
      <c r="E487" s="20" t="n"/>
      <c r="F487" s="20" t="n"/>
      <c r="G487" s="20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6" t="n"/>
      <c r="BM487" s="75" t="n"/>
      <c r="BN487" s="76" t="n"/>
    </row>
    <row r="488" ht="15.75" customHeight="1" s="57">
      <c r="C488" s="49" t="n"/>
      <c r="D488" s="20" t="n"/>
      <c r="E488" s="20" t="n"/>
      <c r="F488" s="20" t="n"/>
      <c r="G488" s="20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6" t="n"/>
      <c r="BM488" s="75" t="n"/>
      <c r="BN488" s="76" t="n"/>
    </row>
    <row r="489" ht="15.75" customHeight="1" s="57">
      <c r="C489" s="49" t="n"/>
      <c r="D489" s="20" t="n"/>
      <c r="E489" s="20" t="n"/>
      <c r="F489" s="20" t="n"/>
      <c r="G489" s="20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6" t="n"/>
      <c r="BM489" s="75" t="n"/>
      <c r="BN489" s="76" t="n"/>
    </row>
    <row r="490" ht="15.75" customHeight="1" s="57">
      <c r="C490" s="49" t="n"/>
      <c r="D490" s="20" t="n"/>
      <c r="E490" s="20" t="n"/>
      <c r="F490" s="20" t="n"/>
      <c r="G490" s="20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6" t="n"/>
      <c r="BM490" s="75" t="n"/>
      <c r="BN490" s="76" t="n"/>
    </row>
    <row r="491" ht="15.75" customHeight="1" s="57">
      <c r="C491" s="49" t="n"/>
      <c r="D491" s="20" t="n"/>
      <c r="E491" s="20" t="n"/>
      <c r="F491" s="20" t="n"/>
      <c r="G491" s="20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6" t="n"/>
      <c r="BM491" s="75" t="n"/>
      <c r="BN491" s="76" t="n"/>
    </row>
    <row r="492" ht="15.75" customHeight="1" s="57">
      <c r="C492" s="49" t="n"/>
      <c r="D492" s="20" t="n"/>
      <c r="E492" s="20" t="n"/>
      <c r="F492" s="20" t="n"/>
      <c r="G492" s="20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6" t="n"/>
      <c r="BM492" s="75" t="n"/>
      <c r="BN492" s="76" t="n"/>
    </row>
    <row r="493" ht="15.75" customHeight="1" s="57">
      <c r="C493" s="49" t="n"/>
      <c r="D493" s="20" t="n"/>
      <c r="E493" s="20" t="n"/>
      <c r="F493" s="20" t="n"/>
      <c r="G493" s="20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6" t="n"/>
      <c r="BM493" s="75" t="n"/>
      <c r="BN493" s="76" t="n"/>
    </row>
    <row r="494" ht="15.75" customHeight="1" s="57">
      <c r="C494" s="49" t="n"/>
      <c r="D494" s="20" t="n"/>
      <c r="E494" s="20" t="n"/>
      <c r="F494" s="20" t="n"/>
      <c r="G494" s="20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6" t="n"/>
      <c r="BM494" s="75" t="n"/>
      <c r="BN494" s="76" t="n"/>
    </row>
    <row r="495" ht="15.75" customHeight="1" s="57">
      <c r="C495" s="49" t="n"/>
      <c r="D495" s="20" t="n"/>
      <c r="E495" s="20" t="n"/>
      <c r="F495" s="20" t="n"/>
      <c r="G495" s="20" t="n"/>
      <c r="AU495" s="75" t="n"/>
      <c r="AV495" s="75" t="n"/>
      <c r="AW495" s="75" t="n"/>
      <c r="AX495" s="75" t="n"/>
      <c r="AY495" s="75" t="n"/>
      <c r="AZ495" s="75" t="n"/>
      <c r="BA495" s="75" t="n"/>
      <c r="BB495" s="75" t="n"/>
      <c r="BC495" s="75" t="n"/>
      <c r="BD495" s="75" t="n"/>
      <c r="BE495" s="75" t="n"/>
      <c r="BF495" s="75" t="n"/>
      <c r="BG495" s="75" t="n"/>
      <c r="BH495" s="75" t="n"/>
      <c r="BI495" s="75" t="n"/>
      <c r="BJ495" s="75" t="n"/>
      <c r="BK495" s="75" t="n"/>
      <c r="BL495" s="76" t="n"/>
      <c r="BM495" s="75" t="n"/>
      <c r="BN495" s="76" t="n"/>
    </row>
    <row r="496" ht="15.75" customHeight="1" s="57">
      <c r="C496" s="49" t="n"/>
      <c r="D496" s="20" t="n"/>
      <c r="E496" s="20" t="n"/>
      <c r="F496" s="20" t="n"/>
      <c r="G496" s="20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6" t="n"/>
      <c r="BM496" s="75" t="n"/>
      <c r="BN496" s="76" t="n"/>
    </row>
    <row r="497" ht="15.75" customHeight="1" s="57">
      <c r="C497" s="49" t="n"/>
      <c r="D497" s="20" t="n"/>
      <c r="E497" s="20" t="n"/>
      <c r="F497" s="20" t="n"/>
      <c r="G497" s="20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6" t="n"/>
      <c r="BM497" s="75" t="n"/>
      <c r="BN497" s="76" t="n"/>
    </row>
    <row r="498" ht="15.75" customHeight="1" s="57">
      <c r="C498" s="49" t="n"/>
      <c r="D498" s="20" t="n"/>
      <c r="E498" s="20" t="n"/>
      <c r="F498" s="20" t="n"/>
      <c r="G498" s="20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6" t="n"/>
      <c r="BM498" s="75" t="n"/>
      <c r="BN498" s="76" t="n"/>
    </row>
    <row r="499" ht="15.75" customHeight="1" s="57">
      <c r="C499" s="49" t="n"/>
      <c r="D499" s="20" t="n"/>
      <c r="E499" s="20" t="n"/>
      <c r="F499" s="20" t="n"/>
      <c r="G499" s="20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6" t="n"/>
      <c r="BM499" s="75" t="n"/>
      <c r="BN499" s="76" t="n"/>
    </row>
    <row r="500" ht="15.75" customHeight="1" s="57">
      <c r="C500" s="49" t="n"/>
      <c r="D500" s="20" t="n"/>
      <c r="E500" s="20" t="n"/>
      <c r="F500" s="20" t="n"/>
      <c r="G500" s="20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6" t="n"/>
      <c r="BM500" s="75" t="n"/>
      <c r="BN500" s="76" t="n"/>
    </row>
    <row r="501" ht="15.75" customHeight="1" s="57">
      <c r="C501" s="49" t="n"/>
      <c r="D501" s="20" t="n"/>
      <c r="E501" s="20" t="n"/>
      <c r="F501" s="20" t="n"/>
      <c r="G501" s="20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6" t="n"/>
      <c r="BM501" s="75" t="n"/>
      <c r="BN501" s="76" t="n"/>
    </row>
    <row r="502" ht="15.75" customHeight="1" s="57">
      <c r="C502" s="49" t="n"/>
      <c r="D502" s="20" t="n"/>
      <c r="E502" s="20" t="n"/>
      <c r="F502" s="20" t="n"/>
      <c r="G502" s="20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6" t="n"/>
      <c r="BM502" s="75" t="n"/>
      <c r="BN502" s="76" t="n"/>
    </row>
    <row r="503" ht="15.75" customHeight="1" s="57">
      <c r="C503" s="49" t="n"/>
      <c r="D503" s="20" t="n"/>
      <c r="E503" s="20" t="n"/>
      <c r="F503" s="20" t="n"/>
      <c r="G503" s="20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6" t="n"/>
      <c r="BM503" s="75" t="n"/>
      <c r="BN503" s="76" t="n"/>
    </row>
    <row r="504" ht="15.75" customHeight="1" s="57">
      <c r="C504" s="49" t="n"/>
      <c r="D504" s="20" t="n"/>
      <c r="E504" s="20" t="n"/>
      <c r="F504" s="20" t="n"/>
      <c r="G504" s="20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6" t="n"/>
      <c r="BM504" s="75" t="n"/>
      <c r="BN504" s="76" t="n"/>
    </row>
    <row r="505" ht="15.75" customHeight="1" s="57">
      <c r="C505" s="49" t="n"/>
      <c r="D505" s="20" t="n"/>
      <c r="E505" s="20" t="n"/>
      <c r="F505" s="20" t="n"/>
      <c r="G505" s="20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6" t="n"/>
      <c r="BM505" s="75" t="n"/>
      <c r="BN505" s="76" t="n"/>
    </row>
    <row r="506" ht="15.75" customHeight="1" s="57">
      <c r="C506" s="49" t="n"/>
      <c r="D506" s="20" t="n"/>
      <c r="E506" s="20" t="n"/>
      <c r="F506" s="20" t="n"/>
      <c r="G506" s="20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6" t="n"/>
      <c r="BM506" s="75" t="n"/>
      <c r="BN506" s="76" t="n"/>
    </row>
    <row r="507" ht="15.75" customHeight="1" s="57">
      <c r="C507" s="49" t="n"/>
      <c r="D507" s="20" t="n"/>
      <c r="E507" s="20" t="n"/>
      <c r="F507" s="20" t="n"/>
      <c r="G507" s="20" t="n"/>
      <c r="AU507" s="75" t="n"/>
      <c r="AV507" s="75" t="n"/>
      <c r="AW507" s="75" t="n"/>
      <c r="AX507" s="75" t="n"/>
      <c r="AY507" s="75" t="n"/>
      <c r="AZ507" s="75" t="n"/>
      <c r="BA507" s="75" t="n"/>
      <c r="BB507" s="75" t="n"/>
      <c r="BC507" s="75" t="n"/>
      <c r="BD507" s="75" t="n"/>
      <c r="BE507" s="75" t="n"/>
      <c r="BF507" s="75" t="n"/>
      <c r="BG507" s="75" t="n"/>
      <c r="BH507" s="75" t="n"/>
      <c r="BI507" s="75" t="n"/>
      <c r="BJ507" s="75" t="n"/>
      <c r="BK507" s="75" t="n"/>
      <c r="BL507" s="76" t="n"/>
      <c r="BM507" s="75" t="n"/>
      <c r="BN507" s="76" t="n"/>
    </row>
    <row r="508" ht="15.75" customHeight="1" s="57">
      <c r="C508" s="49" t="n"/>
      <c r="D508" s="20" t="n"/>
      <c r="E508" s="20" t="n"/>
      <c r="F508" s="20" t="n"/>
      <c r="G508" s="20" t="n"/>
      <c r="AU508" s="75" t="n"/>
      <c r="AV508" s="75" t="n"/>
      <c r="AW508" s="75" t="n"/>
      <c r="AX508" s="75" t="n"/>
      <c r="AY508" s="75" t="n"/>
      <c r="AZ508" s="75" t="n"/>
      <c r="BA508" s="75" t="n"/>
      <c r="BB508" s="75" t="n"/>
      <c r="BC508" s="75" t="n"/>
      <c r="BD508" s="75" t="n"/>
      <c r="BE508" s="75" t="n"/>
      <c r="BF508" s="75" t="n"/>
      <c r="BG508" s="75" t="n"/>
      <c r="BH508" s="75" t="n"/>
      <c r="BI508" s="75" t="n"/>
      <c r="BJ508" s="75" t="n"/>
      <c r="BK508" s="75" t="n"/>
      <c r="BL508" s="76" t="n"/>
      <c r="BM508" s="75" t="n"/>
      <c r="BN508" s="76" t="n"/>
    </row>
    <row r="509" ht="15.75" customHeight="1" s="57">
      <c r="C509" s="49" t="n"/>
      <c r="D509" s="20" t="n"/>
      <c r="E509" s="20" t="n"/>
      <c r="F509" s="20" t="n"/>
      <c r="G509" s="20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6" t="n"/>
      <c r="BM509" s="75" t="n"/>
      <c r="BN509" s="76" t="n"/>
    </row>
    <row r="510" ht="15.75" customHeight="1" s="57">
      <c r="C510" s="49" t="n"/>
      <c r="D510" s="20" t="n"/>
      <c r="E510" s="20" t="n"/>
      <c r="F510" s="20" t="n"/>
      <c r="G510" s="20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6" t="n"/>
      <c r="BM510" s="75" t="n"/>
      <c r="BN510" s="76" t="n"/>
    </row>
    <row r="511" ht="15.75" customHeight="1" s="57">
      <c r="C511" s="49" t="n"/>
      <c r="D511" s="20" t="n"/>
      <c r="E511" s="20" t="n"/>
      <c r="F511" s="20" t="n"/>
      <c r="G511" s="20" t="n"/>
      <c r="AU511" s="75" t="n"/>
      <c r="AV511" s="75" t="n"/>
      <c r="AW511" s="75" t="n"/>
      <c r="AX511" s="75" t="n"/>
      <c r="AY511" s="75" t="n"/>
      <c r="AZ511" s="75" t="n"/>
      <c r="BA511" s="75" t="n"/>
      <c r="BB511" s="75" t="n"/>
      <c r="BC511" s="75" t="n"/>
      <c r="BD511" s="75" t="n"/>
      <c r="BE511" s="75" t="n"/>
      <c r="BF511" s="75" t="n"/>
      <c r="BG511" s="75" t="n"/>
      <c r="BH511" s="75" t="n"/>
      <c r="BI511" s="75" t="n"/>
      <c r="BJ511" s="75" t="n"/>
      <c r="BK511" s="75" t="n"/>
      <c r="BL511" s="76" t="n"/>
      <c r="BM511" s="75" t="n"/>
      <c r="BN511" s="76" t="n"/>
    </row>
    <row r="512" ht="15.75" customHeight="1" s="57">
      <c r="C512" s="49" t="n"/>
      <c r="D512" s="20" t="n"/>
      <c r="E512" s="20" t="n"/>
      <c r="F512" s="20" t="n"/>
      <c r="G512" s="20" t="n"/>
      <c r="AU512" s="75" t="n"/>
      <c r="AV512" s="75" t="n"/>
      <c r="AW512" s="75" t="n"/>
      <c r="AX512" s="75" t="n"/>
      <c r="AY512" s="75" t="n"/>
      <c r="AZ512" s="75" t="n"/>
      <c r="BA512" s="75" t="n"/>
      <c r="BB512" s="75" t="n"/>
      <c r="BC512" s="75" t="n"/>
      <c r="BD512" s="75" t="n"/>
      <c r="BE512" s="75" t="n"/>
      <c r="BF512" s="75" t="n"/>
      <c r="BG512" s="75" t="n"/>
      <c r="BH512" s="75" t="n"/>
      <c r="BI512" s="75" t="n"/>
      <c r="BJ512" s="75" t="n"/>
      <c r="BK512" s="75" t="n"/>
      <c r="BL512" s="76" t="n"/>
      <c r="BM512" s="75" t="n"/>
      <c r="BN512" s="76" t="n"/>
    </row>
    <row r="513" ht="15.75" customHeight="1" s="57">
      <c r="C513" s="49" t="n"/>
      <c r="D513" s="20" t="n"/>
      <c r="E513" s="20" t="n"/>
      <c r="F513" s="20" t="n"/>
      <c r="G513" s="20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6" t="n"/>
      <c r="BM513" s="75" t="n"/>
      <c r="BN513" s="76" t="n"/>
    </row>
    <row r="514" ht="15.75" customHeight="1" s="57">
      <c r="C514" s="49" t="n"/>
      <c r="D514" s="20" t="n"/>
      <c r="E514" s="20" t="n"/>
      <c r="F514" s="20" t="n"/>
      <c r="G514" s="20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6" t="n"/>
      <c r="BM514" s="75" t="n"/>
      <c r="BN514" s="76" t="n"/>
    </row>
    <row r="515" ht="15.75" customHeight="1" s="57">
      <c r="C515" s="49" t="n"/>
      <c r="D515" s="20" t="n"/>
      <c r="E515" s="20" t="n"/>
      <c r="F515" s="20" t="n"/>
      <c r="G515" s="20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6" t="n"/>
      <c r="BM515" s="75" t="n"/>
      <c r="BN515" s="76" t="n"/>
    </row>
    <row r="516" ht="15.75" customHeight="1" s="57">
      <c r="C516" s="49" t="n"/>
      <c r="D516" s="20" t="n"/>
      <c r="E516" s="20" t="n"/>
      <c r="F516" s="20" t="n"/>
      <c r="G516" s="20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6" t="n"/>
      <c r="BM516" s="75" t="n"/>
      <c r="BN516" s="76" t="n"/>
    </row>
    <row r="517" ht="15.75" customHeight="1" s="57">
      <c r="C517" s="49" t="n"/>
      <c r="D517" s="20" t="n"/>
      <c r="E517" s="20" t="n"/>
      <c r="F517" s="20" t="n"/>
      <c r="G517" s="20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6" t="n"/>
      <c r="BM517" s="75" t="n"/>
      <c r="BN517" s="76" t="n"/>
    </row>
    <row r="518" ht="15.75" customHeight="1" s="57">
      <c r="C518" s="49" t="n"/>
      <c r="D518" s="20" t="n"/>
      <c r="E518" s="20" t="n"/>
      <c r="F518" s="20" t="n"/>
      <c r="G518" s="20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6" t="n"/>
      <c r="BM518" s="75" t="n"/>
      <c r="BN518" s="76" t="n"/>
    </row>
    <row r="519" ht="15.75" customHeight="1" s="57">
      <c r="C519" s="49" t="n"/>
      <c r="D519" s="20" t="n"/>
      <c r="E519" s="20" t="n"/>
      <c r="F519" s="20" t="n"/>
      <c r="G519" s="20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6" t="n"/>
      <c r="BM519" s="75" t="n"/>
      <c r="BN519" s="76" t="n"/>
    </row>
    <row r="520" ht="15.75" customHeight="1" s="57">
      <c r="C520" s="49" t="n"/>
      <c r="D520" s="20" t="n"/>
      <c r="E520" s="20" t="n"/>
      <c r="F520" s="20" t="n"/>
      <c r="G520" s="20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6" t="n"/>
      <c r="BM520" s="75" t="n"/>
      <c r="BN520" s="76" t="n"/>
    </row>
    <row r="521" ht="15.75" customHeight="1" s="57">
      <c r="C521" s="49" t="n"/>
      <c r="D521" s="20" t="n"/>
      <c r="E521" s="20" t="n"/>
      <c r="F521" s="20" t="n"/>
      <c r="G521" s="20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6" t="n"/>
      <c r="BM521" s="75" t="n"/>
      <c r="BN521" s="76" t="n"/>
    </row>
    <row r="522" ht="15.75" customHeight="1" s="57">
      <c r="C522" s="49" t="n"/>
      <c r="D522" s="20" t="n"/>
      <c r="E522" s="20" t="n"/>
      <c r="F522" s="20" t="n"/>
      <c r="G522" s="20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6" t="n"/>
      <c r="BM522" s="75" t="n"/>
      <c r="BN522" s="76" t="n"/>
    </row>
    <row r="523" ht="15.75" customHeight="1" s="57">
      <c r="C523" s="49" t="n"/>
      <c r="D523" s="20" t="n"/>
      <c r="E523" s="20" t="n"/>
      <c r="F523" s="20" t="n"/>
      <c r="G523" s="20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6" t="n"/>
      <c r="BM523" s="75" t="n"/>
      <c r="BN523" s="76" t="n"/>
    </row>
    <row r="524" ht="15.75" customHeight="1" s="57">
      <c r="C524" s="49" t="n"/>
      <c r="D524" s="20" t="n"/>
      <c r="E524" s="20" t="n"/>
      <c r="F524" s="20" t="n"/>
      <c r="G524" s="20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6" t="n"/>
      <c r="BM524" s="75" t="n"/>
      <c r="BN524" s="76" t="n"/>
    </row>
    <row r="525" ht="15.75" customHeight="1" s="57">
      <c r="C525" s="49" t="n"/>
      <c r="D525" s="20" t="n"/>
      <c r="E525" s="20" t="n"/>
      <c r="F525" s="20" t="n"/>
      <c r="G525" s="20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6" t="n"/>
      <c r="BM525" s="75" t="n"/>
      <c r="BN525" s="76" t="n"/>
    </row>
    <row r="526" ht="15.75" customHeight="1" s="57">
      <c r="C526" s="49" t="n"/>
      <c r="D526" s="20" t="n"/>
      <c r="E526" s="20" t="n"/>
      <c r="F526" s="20" t="n"/>
      <c r="G526" s="20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6" t="n"/>
      <c r="BM526" s="75" t="n"/>
      <c r="BN526" s="76" t="n"/>
    </row>
    <row r="527" ht="15.75" customHeight="1" s="57">
      <c r="C527" s="49" t="n"/>
      <c r="D527" s="20" t="n"/>
      <c r="E527" s="20" t="n"/>
      <c r="F527" s="20" t="n"/>
      <c r="G527" s="20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6" t="n"/>
      <c r="BM527" s="75" t="n"/>
      <c r="BN527" s="76" t="n"/>
    </row>
    <row r="528" ht="15.75" customHeight="1" s="57">
      <c r="C528" s="49" t="n"/>
      <c r="D528" s="20" t="n"/>
      <c r="E528" s="20" t="n"/>
      <c r="F528" s="20" t="n"/>
      <c r="G528" s="20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6" t="n"/>
      <c r="BM528" s="75" t="n"/>
      <c r="BN528" s="76" t="n"/>
    </row>
    <row r="529" ht="15.75" customHeight="1" s="57">
      <c r="C529" s="49" t="n"/>
      <c r="D529" s="20" t="n"/>
      <c r="E529" s="20" t="n"/>
      <c r="F529" s="20" t="n"/>
      <c r="G529" s="20" t="n"/>
      <c r="AU529" s="75" t="n"/>
      <c r="AV529" s="75" t="n"/>
      <c r="AW529" s="75" t="n"/>
      <c r="AX529" s="75" t="n"/>
      <c r="AY529" s="75" t="n"/>
      <c r="AZ529" s="75" t="n"/>
      <c r="BA529" s="75" t="n"/>
      <c r="BB529" s="75" t="n"/>
      <c r="BC529" s="75" t="n"/>
      <c r="BD529" s="75" t="n"/>
      <c r="BE529" s="75" t="n"/>
      <c r="BF529" s="75" t="n"/>
      <c r="BG529" s="75" t="n"/>
      <c r="BH529" s="75" t="n"/>
      <c r="BI529" s="75" t="n"/>
      <c r="BJ529" s="75" t="n"/>
      <c r="BK529" s="75" t="n"/>
      <c r="BL529" s="76" t="n"/>
      <c r="BM529" s="75" t="n"/>
      <c r="BN529" s="76" t="n"/>
    </row>
    <row r="530" ht="15.75" customHeight="1" s="57">
      <c r="C530" s="49" t="n"/>
      <c r="D530" s="20" t="n"/>
      <c r="E530" s="20" t="n"/>
      <c r="F530" s="20" t="n"/>
      <c r="G530" s="20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6" t="n"/>
      <c r="BM530" s="75" t="n"/>
      <c r="BN530" s="76" t="n"/>
    </row>
    <row r="531" ht="15.75" customHeight="1" s="57">
      <c r="C531" s="49" t="n"/>
      <c r="D531" s="20" t="n"/>
      <c r="E531" s="20" t="n"/>
      <c r="F531" s="20" t="n"/>
      <c r="G531" s="20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6" t="n"/>
      <c r="BM531" s="75" t="n"/>
      <c r="BN531" s="76" t="n"/>
    </row>
    <row r="532" ht="15.75" customHeight="1" s="57">
      <c r="C532" s="49" t="n"/>
      <c r="D532" s="20" t="n"/>
      <c r="E532" s="20" t="n"/>
      <c r="F532" s="20" t="n"/>
      <c r="G532" s="20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6" t="n"/>
      <c r="BM532" s="75" t="n"/>
      <c r="BN532" s="76" t="n"/>
    </row>
    <row r="533" ht="15.75" customHeight="1" s="57">
      <c r="C533" s="49" t="n"/>
      <c r="D533" s="20" t="n"/>
      <c r="E533" s="20" t="n"/>
      <c r="F533" s="20" t="n"/>
      <c r="G533" s="20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6" t="n"/>
      <c r="BM533" s="75" t="n"/>
      <c r="BN533" s="76" t="n"/>
    </row>
    <row r="534" ht="15.75" customHeight="1" s="57">
      <c r="C534" s="49" t="n"/>
      <c r="D534" s="20" t="n"/>
      <c r="E534" s="20" t="n"/>
      <c r="F534" s="20" t="n"/>
      <c r="G534" s="20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6" t="n"/>
      <c r="BM534" s="75" t="n"/>
      <c r="BN534" s="76" t="n"/>
    </row>
    <row r="535" ht="15.75" customHeight="1" s="57">
      <c r="C535" s="49" t="n"/>
      <c r="D535" s="20" t="n"/>
      <c r="E535" s="20" t="n"/>
      <c r="F535" s="20" t="n"/>
      <c r="G535" s="20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6" t="n"/>
      <c r="BM535" s="75" t="n"/>
      <c r="BN535" s="76" t="n"/>
    </row>
    <row r="536" ht="15.75" customHeight="1" s="57">
      <c r="C536" s="49" t="n"/>
      <c r="D536" s="20" t="n"/>
      <c r="E536" s="20" t="n"/>
      <c r="F536" s="20" t="n"/>
      <c r="G536" s="20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6" t="n"/>
      <c r="BM536" s="75" t="n"/>
      <c r="BN536" s="76" t="n"/>
    </row>
    <row r="537" ht="15.75" customHeight="1" s="57">
      <c r="C537" s="49" t="n"/>
      <c r="D537" s="20" t="n"/>
      <c r="E537" s="20" t="n"/>
      <c r="F537" s="20" t="n"/>
      <c r="G537" s="20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6" t="n"/>
      <c r="BM537" s="75" t="n"/>
      <c r="BN537" s="76" t="n"/>
    </row>
    <row r="538" ht="15.75" customHeight="1" s="57">
      <c r="C538" s="49" t="n"/>
      <c r="D538" s="20" t="n"/>
      <c r="E538" s="20" t="n"/>
      <c r="F538" s="20" t="n"/>
      <c r="G538" s="20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6" t="n"/>
      <c r="BM538" s="75" t="n"/>
      <c r="BN538" s="76" t="n"/>
    </row>
    <row r="539" ht="15.75" customHeight="1" s="57">
      <c r="C539" s="49" t="n"/>
      <c r="D539" s="20" t="n"/>
      <c r="E539" s="20" t="n"/>
      <c r="F539" s="20" t="n"/>
      <c r="G539" s="20" t="n"/>
      <c r="AU539" s="75" t="n"/>
      <c r="AV539" s="75" t="n"/>
      <c r="AW539" s="75" t="n"/>
      <c r="AX539" s="75" t="n"/>
      <c r="AY539" s="75" t="n"/>
      <c r="AZ539" s="75" t="n"/>
      <c r="BA539" s="75" t="n"/>
      <c r="BB539" s="75" t="n"/>
      <c r="BC539" s="75" t="n"/>
      <c r="BD539" s="75" t="n"/>
      <c r="BE539" s="75" t="n"/>
      <c r="BF539" s="75" t="n"/>
      <c r="BG539" s="75" t="n"/>
      <c r="BH539" s="75" t="n"/>
      <c r="BI539" s="75" t="n"/>
      <c r="BJ539" s="75" t="n"/>
      <c r="BK539" s="75" t="n"/>
      <c r="BL539" s="76" t="n"/>
      <c r="BM539" s="75" t="n"/>
      <c r="BN539" s="76" t="n"/>
    </row>
    <row r="540" ht="15.75" customHeight="1" s="57">
      <c r="C540" s="49" t="n"/>
      <c r="D540" s="20" t="n"/>
      <c r="E540" s="20" t="n"/>
      <c r="F540" s="20" t="n"/>
      <c r="G540" s="20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6" t="n"/>
      <c r="BM540" s="75" t="n"/>
      <c r="BN540" s="76" t="n"/>
    </row>
    <row r="541" ht="15.75" customHeight="1" s="57">
      <c r="C541" s="49" t="n"/>
      <c r="D541" s="20" t="n"/>
      <c r="E541" s="20" t="n"/>
      <c r="F541" s="20" t="n"/>
      <c r="G541" s="20" t="n"/>
      <c r="AU541" s="75" t="n"/>
      <c r="AV541" s="75" t="n"/>
      <c r="AW541" s="75" t="n"/>
      <c r="AX541" s="75" t="n"/>
      <c r="AY541" s="75" t="n"/>
      <c r="AZ541" s="75" t="n"/>
      <c r="BA541" s="75" t="n"/>
      <c r="BB541" s="75" t="n"/>
      <c r="BC541" s="75" t="n"/>
      <c r="BD541" s="75" t="n"/>
      <c r="BE541" s="75" t="n"/>
      <c r="BF541" s="75" t="n"/>
      <c r="BG541" s="75" t="n"/>
      <c r="BH541" s="75" t="n"/>
      <c r="BI541" s="75" t="n"/>
      <c r="BJ541" s="75" t="n"/>
      <c r="BK541" s="75" t="n"/>
      <c r="BL541" s="76" t="n"/>
      <c r="BM541" s="75" t="n"/>
      <c r="BN541" s="76" t="n"/>
    </row>
    <row r="542" ht="15.75" customHeight="1" s="57">
      <c r="C542" s="49" t="n"/>
      <c r="D542" s="20" t="n"/>
      <c r="E542" s="20" t="n"/>
      <c r="F542" s="20" t="n"/>
      <c r="G542" s="20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6" t="n"/>
      <c r="BM542" s="75" t="n"/>
      <c r="BN542" s="76" t="n"/>
    </row>
    <row r="543" ht="15.75" customHeight="1" s="57">
      <c r="C543" s="49" t="n"/>
      <c r="D543" s="20" t="n"/>
      <c r="E543" s="20" t="n"/>
      <c r="F543" s="20" t="n"/>
      <c r="G543" s="20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6" t="n"/>
      <c r="BM543" s="75" t="n"/>
      <c r="BN543" s="76" t="n"/>
    </row>
    <row r="544" ht="15.75" customHeight="1" s="57">
      <c r="C544" s="49" t="n"/>
      <c r="D544" s="20" t="n"/>
      <c r="E544" s="20" t="n"/>
      <c r="F544" s="20" t="n"/>
      <c r="G544" s="20" t="n"/>
      <c r="AU544" s="75" t="n"/>
      <c r="AV544" s="75" t="n"/>
      <c r="AW544" s="75" t="n"/>
      <c r="AX544" s="75" t="n"/>
      <c r="AY544" s="75" t="n"/>
      <c r="AZ544" s="75" t="n"/>
      <c r="BA544" s="75" t="n"/>
      <c r="BB544" s="75" t="n"/>
      <c r="BC544" s="75" t="n"/>
      <c r="BD544" s="75" t="n"/>
      <c r="BE544" s="75" t="n"/>
      <c r="BF544" s="75" t="n"/>
      <c r="BG544" s="75" t="n"/>
      <c r="BH544" s="75" t="n"/>
      <c r="BI544" s="75" t="n"/>
      <c r="BJ544" s="75" t="n"/>
      <c r="BK544" s="75" t="n"/>
      <c r="BL544" s="76" t="n"/>
      <c r="BM544" s="75" t="n"/>
      <c r="BN544" s="76" t="n"/>
    </row>
    <row r="545" ht="15.75" customHeight="1" s="57">
      <c r="C545" s="49" t="n"/>
      <c r="D545" s="20" t="n"/>
      <c r="E545" s="20" t="n"/>
      <c r="F545" s="20" t="n"/>
      <c r="G545" s="20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6" t="n"/>
      <c r="BM545" s="75" t="n"/>
      <c r="BN545" s="76" t="n"/>
    </row>
    <row r="546" ht="15.75" customHeight="1" s="57">
      <c r="C546" s="49" t="n"/>
      <c r="D546" s="20" t="n"/>
      <c r="E546" s="20" t="n"/>
      <c r="F546" s="20" t="n"/>
      <c r="G546" s="20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6" t="n"/>
      <c r="BM546" s="75" t="n"/>
      <c r="BN546" s="76" t="n"/>
    </row>
    <row r="547" ht="15.75" customHeight="1" s="57">
      <c r="C547" s="49" t="n"/>
      <c r="D547" s="20" t="n"/>
      <c r="E547" s="20" t="n"/>
      <c r="F547" s="20" t="n"/>
      <c r="G547" s="20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6" t="n"/>
      <c r="BM547" s="75" t="n"/>
      <c r="BN547" s="76" t="n"/>
    </row>
    <row r="548" ht="15.75" customHeight="1" s="57">
      <c r="C548" s="49" t="n"/>
      <c r="D548" s="20" t="n"/>
      <c r="E548" s="20" t="n"/>
      <c r="F548" s="20" t="n"/>
      <c r="G548" s="20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6" t="n"/>
      <c r="BM548" s="75" t="n"/>
      <c r="BN548" s="76" t="n"/>
    </row>
    <row r="549" ht="15.75" customHeight="1" s="57">
      <c r="C549" s="49" t="n"/>
      <c r="D549" s="20" t="n"/>
      <c r="E549" s="20" t="n"/>
      <c r="F549" s="20" t="n"/>
      <c r="G549" s="20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6" t="n"/>
      <c r="BM549" s="75" t="n"/>
      <c r="BN549" s="76" t="n"/>
    </row>
    <row r="550" ht="15.75" customHeight="1" s="57">
      <c r="C550" s="49" t="n"/>
      <c r="D550" s="20" t="n"/>
      <c r="E550" s="20" t="n"/>
      <c r="F550" s="20" t="n"/>
      <c r="G550" s="20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6" t="n"/>
      <c r="BM550" s="75" t="n"/>
      <c r="BN550" s="76" t="n"/>
    </row>
    <row r="551" ht="15.75" customHeight="1" s="57">
      <c r="C551" s="49" t="n"/>
      <c r="D551" s="20" t="n"/>
      <c r="E551" s="20" t="n"/>
      <c r="F551" s="20" t="n"/>
      <c r="G551" s="20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6" t="n"/>
      <c r="BM551" s="75" t="n"/>
      <c r="BN551" s="76" t="n"/>
    </row>
    <row r="552" ht="15.75" customHeight="1" s="57">
      <c r="C552" s="49" t="n"/>
      <c r="D552" s="20" t="n"/>
      <c r="E552" s="20" t="n"/>
      <c r="F552" s="20" t="n"/>
      <c r="G552" s="20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6" t="n"/>
      <c r="BM552" s="75" t="n"/>
      <c r="BN552" s="76" t="n"/>
    </row>
    <row r="553" ht="15.75" customHeight="1" s="57">
      <c r="C553" s="49" t="n"/>
      <c r="D553" s="20" t="n"/>
      <c r="E553" s="20" t="n"/>
      <c r="F553" s="20" t="n"/>
      <c r="G553" s="20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6" t="n"/>
      <c r="BM553" s="75" t="n"/>
      <c r="BN553" s="76" t="n"/>
    </row>
    <row r="554" ht="15.75" customHeight="1" s="57">
      <c r="C554" s="49" t="n"/>
      <c r="D554" s="20" t="n"/>
      <c r="E554" s="20" t="n"/>
      <c r="F554" s="20" t="n"/>
      <c r="G554" s="20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6" t="n"/>
      <c r="BM554" s="75" t="n"/>
      <c r="BN554" s="76" t="n"/>
    </row>
    <row r="555" ht="15.75" customHeight="1" s="57">
      <c r="C555" s="49" t="n"/>
      <c r="D555" s="20" t="n"/>
      <c r="E555" s="20" t="n"/>
      <c r="F555" s="20" t="n"/>
      <c r="G555" s="20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6" t="n"/>
      <c r="BM555" s="75" t="n"/>
      <c r="BN555" s="76" t="n"/>
    </row>
    <row r="556" ht="15.75" customHeight="1" s="57">
      <c r="C556" s="49" t="n"/>
      <c r="D556" s="20" t="n"/>
      <c r="E556" s="20" t="n"/>
      <c r="F556" s="20" t="n"/>
      <c r="G556" s="20" t="n"/>
      <c r="AU556" s="75" t="n"/>
      <c r="AV556" s="75" t="n"/>
      <c r="AW556" s="75" t="n"/>
      <c r="AX556" s="75" t="n"/>
      <c r="AY556" s="75" t="n"/>
      <c r="AZ556" s="75" t="n"/>
      <c r="BA556" s="75" t="n"/>
      <c r="BB556" s="75" t="n"/>
      <c r="BC556" s="75" t="n"/>
      <c r="BD556" s="75" t="n"/>
      <c r="BE556" s="75" t="n"/>
      <c r="BF556" s="75" t="n"/>
      <c r="BG556" s="75" t="n"/>
      <c r="BH556" s="75" t="n"/>
      <c r="BI556" s="75" t="n"/>
      <c r="BJ556" s="75" t="n"/>
      <c r="BK556" s="75" t="n"/>
      <c r="BL556" s="76" t="n"/>
      <c r="BM556" s="75" t="n"/>
      <c r="BN556" s="76" t="n"/>
    </row>
    <row r="557" ht="15.75" customHeight="1" s="57">
      <c r="C557" s="49" t="n"/>
      <c r="D557" s="20" t="n"/>
      <c r="E557" s="20" t="n"/>
      <c r="F557" s="20" t="n"/>
      <c r="G557" s="20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6" t="n"/>
      <c r="BM557" s="75" t="n"/>
      <c r="BN557" s="76" t="n"/>
    </row>
    <row r="558" ht="15.75" customHeight="1" s="57">
      <c r="C558" s="49" t="n"/>
      <c r="D558" s="20" t="n"/>
      <c r="E558" s="20" t="n"/>
      <c r="F558" s="20" t="n"/>
      <c r="G558" s="20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6" t="n"/>
      <c r="BM558" s="75" t="n"/>
      <c r="BN558" s="76" t="n"/>
    </row>
    <row r="559" ht="15.75" customHeight="1" s="57">
      <c r="C559" s="49" t="n"/>
      <c r="D559" s="20" t="n"/>
      <c r="E559" s="20" t="n"/>
      <c r="F559" s="20" t="n"/>
      <c r="G559" s="20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6" t="n"/>
      <c r="BM559" s="75" t="n"/>
      <c r="BN559" s="76" t="n"/>
    </row>
    <row r="560" ht="15.75" customHeight="1" s="57">
      <c r="C560" s="49" t="n"/>
      <c r="D560" s="20" t="n"/>
      <c r="E560" s="20" t="n"/>
      <c r="F560" s="20" t="n"/>
      <c r="G560" s="20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6" t="n"/>
      <c r="BM560" s="75" t="n"/>
      <c r="BN560" s="76" t="n"/>
    </row>
    <row r="561" ht="15.75" customHeight="1" s="57">
      <c r="C561" s="49" t="n"/>
      <c r="D561" s="20" t="n"/>
      <c r="E561" s="20" t="n"/>
      <c r="F561" s="20" t="n"/>
      <c r="G561" s="20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6" t="n"/>
      <c r="BM561" s="75" t="n"/>
      <c r="BN561" s="76" t="n"/>
    </row>
    <row r="562" ht="15.75" customHeight="1" s="57">
      <c r="C562" s="49" t="n"/>
      <c r="D562" s="20" t="n"/>
      <c r="E562" s="20" t="n"/>
      <c r="F562" s="20" t="n"/>
      <c r="G562" s="20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6" t="n"/>
      <c r="BM562" s="75" t="n"/>
      <c r="BN562" s="76" t="n"/>
    </row>
    <row r="563" ht="15.75" customHeight="1" s="57">
      <c r="C563" s="49" t="n"/>
      <c r="D563" s="20" t="n"/>
      <c r="E563" s="20" t="n"/>
      <c r="F563" s="20" t="n"/>
      <c r="G563" s="20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6" t="n"/>
      <c r="BM563" s="75" t="n"/>
      <c r="BN563" s="76" t="n"/>
    </row>
    <row r="564" ht="15.75" customHeight="1" s="57">
      <c r="C564" s="49" t="n"/>
      <c r="D564" s="20" t="n"/>
      <c r="E564" s="20" t="n"/>
      <c r="F564" s="20" t="n"/>
      <c r="G564" s="20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6" t="n"/>
      <c r="BM564" s="75" t="n"/>
      <c r="BN564" s="76" t="n"/>
    </row>
    <row r="565" ht="15.75" customHeight="1" s="57">
      <c r="C565" s="49" t="n"/>
      <c r="D565" s="20" t="n"/>
      <c r="E565" s="20" t="n"/>
      <c r="F565" s="20" t="n"/>
      <c r="G565" s="20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6" t="n"/>
      <c r="BM565" s="75" t="n"/>
      <c r="BN565" s="76" t="n"/>
    </row>
    <row r="566" ht="15.75" customHeight="1" s="57">
      <c r="C566" s="49" t="n"/>
      <c r="D566" s="20" t="n"/>
      <c r="E566" s="20" t="n"/>
      <c r="F566" s="20" t="n"/>
      <c r="G566" s="20" t="n"/>
      <c r="AU566" s="75" t="n"/>
      <c r="AV566" s="75" t="n"/>
      <c r="AW566" s="75" t="n"/>
      <c r="AX566" s="75" t="n"/>
      <c r="AY566" s="75" t="n"/>
      <c r="AZ566" s="75" t="n"/>
      <c r="BA566" s="75" t="n"/>
      <c r="BB566" s="75" t="n"/>
      <c r="BC566" s="75" t="n"/>
      <c r="BD566" s="75" t="n"/>
      <c r="BE566" s="75" t="n"/>
      <c r="BF566" s="75" t="n"/>
      <c r="BG566" s="75" t="n"/>
      <c r="BH566" s="75" t="n"/>
      <c r="BI566" s="75" t="n"/>
      <c r="BJ566" s="75" t="n"/>
      <c r="BK566" s="75" t="n"/>
      <c r="BL566" s="76" t="n"/>
      <c r="BM566" s="75" t="n"/>
      <c r="BN566" s="76" t="n"/>
    </row>
    <row r="567" ht="15.75" customHeight="1" s="57">
      <c r="C567" s="49" t="n"/>
      <c r="D567" s="20" t="n"/>
      <c r="E567" s="20" t="n"/>
      <c r="F567" s="20" t="n"/>
      <c r="G567" s="20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6" t="n"/>
      <c r="BM567" s="75" t="n"/>
      <c r="BN567" s="76" t="n"/>
    </row>
    <row r="568" ht="15.75" customHeight="1" s="57">
      <c r="C568" s="49" t="n"/>
      <c r="D568" s="20" t="n"/>
      <c r="E568" s="20" t="n"/>
      <c r="F568" s="20" t="n"/>
      <c r="G568" s="20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6" t="n"/>
      <c r="BM568" s="75" t="n"/>
      <c r="BN568" s="76" t="n"/>
    </row>
    <row r="569" ht="15.75" customHeight="1" s="57">
      <c r="C569" s="49" t="n"/>
      <c r="D569" s="20" t="n"/>
      <c r="E569" s="20" t="n"/>
      <c r="F569" s="20" t="n"/>
      <c r="G569" s="20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6" t="n"/>
      <c r="BM569" s="75" t="n"/>
      <c r="BN569" s="76" t="n"/>
    </row>
    <row r="570" ht="15.75" customHeight="1" s="57">
      <c r="C570" s="49" t="n"/>
      <c r="D570" s="20" t="n"/>
      <c r="E570" s="20" t="n"/>
      <c r="F570" s="20" t="n"/>
      <c r="G570" s="20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6" t="n"/>
      <c r="BM570" s="75" t="n"/>
      <c r="BN570" s="76" t="n"/>
    </row>
    <row r="571" ht="15.75" customHeight="1" s="57">
      <c r="C571" s="49" t="n"/>
      <c r="D571" s="20" t="n"/>
      <c r="E571" s="20" t="n"/>
      <c r="F571" s="20" t="n"/>
      <c r="G571" s="20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6" t="n"/>
      <c r="BM571" s="75" t="n"/>
      <c r="BN571" s="76" t="n"/>
    </row>
    <row r="572" ht="15.75" customHeight="1" s="57">
      <c r="C572" s="49" t="n"/>
      <c r="D572" s="20" t="n"/>
      <c r="E572" s="20" t="n"/>
      <c r="F572" s="20" t="n"/>
      <c r="G572" s="20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6" t="n"/>
      <c r="BM572" s="75" t="n"/>
      <c r="BN572" s="76" t="n"/>
    </row>
    <row r="573" ht="15.75" customHeight="1" s="57">
      <c r="C573" s="49" t="n"/>
      <c r="D573" s="20" t="n"/>
      <c r="E573" s="20" t="n"/>
      <c r="F573" s="20" t="n"/>
      <c r="G573" s="20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6" t="n"/>
      <c r="BM573" s="75" t="n"/>
      <c r="BN573" s="76" t="n"/>
    </row>
    <row r="574" ht="15.75" customHeight="1" s="57">
      <c r="C574" s="49" t="n"/>
      <c r="D574" s="20" t="n"/>
      <c r="E574" s="20" t="n"/>
      <c r="F574" s="20" t="n"/>
      <c r="G574" s="20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6" t="n"/>
      <c r="BM574" s="75" t="n"/>
      <c r="BN574" s="76" t="n"/>
    </row>
    <row r="575" ht="15.75" customHeight="1" s="57">
      <c r="C575" s="49" t="n"/>
      <c r="D575" s="20" t="n"/>
      <c r="E575" s="20" t="n"/>
      <c r="F575" s="20" t="n"/>
      <c r="G575" s="20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6" t="n"/>
      <c r="BM575" s="75" t="n"/>
      <c r="BN575" s="76" t="n"/>
    </row>
    <row r="576" ht="15.75" customHeight="1" s="57">
      <c r="C576" s="49" t="n"/>
      <c r="D576" s="20" t="n"/>
      <c r="E576" s="20" t="n"/>
      <c r="F576" s="20" t="n"/>
      <c r="G576" s="20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6" t="n"/>
      <c r="BM576" s="75" t="n"/>
      <c r="BN576" s="76" t="n"/>
    </row>
    <row r="577" ht="15.75" customHeight="1" s="57">
      <c r="C577" s="49" t="n"/>
      <c r="D577" s="20" t="n"/>
      <c r="E577" s="20" t="n"/>
      <c r="F577" s="20" t="n"/>
      <c r="G577" s="20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6" t="n"/>
      <c r="BM577" s="75" t="n"/>
      <c r="BN577" s="76" t="n"/>
    </row>
    <row r="578" ht="15.75" customHeight="1" s="57">
      <c r="C578" s="49" t="n"/>
      <c r="D578" s="20" t="n"/>
      <c r="E578" s="20" t="n"/>
      <c r="F578" s="20" t="n"/>
      <c r="G578" s="20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6" t="n"/>
      <c r="BM578" s="75" t="n"/>
      <c r="BN578" s="76" t="n"/>
    </row>
    <row r="579" ht="15.75" customHeight="1" s="57">
      <c r="C579" s="49" t="n"/>
      <c r="D579" s="20" t="n"/>
      <c r="E579" s="20" t="n"/>
      <c r="F579" s="20" t="n"/>
      <c r="G579" s="20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6" t="n"/>
      <c r="BM579" s="75" t="n"/>
      <c r="BN579" s="76" t="n"/>
    </row>
    <row r="580" ht="15.75" customHeight="1" s="57">
      <c r="C580" s="49" t="n"/>
      <c r="D580" s="20" t="n"/>
      <c r="E580" s="20" t="n"/>
      <c r="F580" s="20" t="n"/>
      <c r="G580" s="20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6" t="n"/>
      <c r="BM580" s="75" t="n"/>
      <c r="BN580" s="76" t="n"/>
    </row>
    <row r="581" ht="15.75" customHeight="1" s="57">
      <c r="C581" s="49" t="n"/>
      <c r="D581" s="20" t="n"/>
      <c r="E581" s="20" t="n"/>
      <c r="F581" s="20" t="n"/>
      <c r="G581" s="20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6" t="n"/>
      <c r="BM581" s="75" t="n"/>
      <c r="BN581" s="76" t="n"/>
    </row>
    <row r="582" ht="15.75" customHeight="1" s="57">
      <c r="C582" s="49" t="n"/>
      <c r="D582" s="20" t="n"/>
      <c r="E582" s="20" t="n"/>
      <c r="F582" s="20" t="n"/>
      <c r="G582" s="20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6" t="n"/>
      <c r="BM582" s="75" t="n"/>
      <c r="BN582" s="76" t="n"/>
    </row>
    <row r="583" ht="15.75" customHeight="1" s="57">
      <c r="C583" s="49" t="n"/>
      <c r="D583" s="20" t="n"/>
      <c r="E583" s="20" t="n"/>
      <c r="F583" s="20" t="n"/>
      <c r="G583" s="20" t="n"/>
      <c r="AU583" s="75" t="n"/>
      <c r="AV583" s="75" t="n"/>
      <c r="AW583" s="75" t="n"/>
      <c r="AX583" s="75" t="n"/>
      <c r="AY583" s="75" t="n"/>
      <c r="AZ583" s="75" t="n"/>
      <c r="BA583" s="75" t="n"/>
      <c r="BB583" s="75" t="n"/>
      <c r="BC583" s="75" t="n"/>
      <c r="BD583" s="75" t="n"/>
      <c r="BE583" s="75" t="n"/>
      <c r="BF583" s="75" t="n"/>
      <c r="BG583" s="75" t="n"/>
      <c r="BH583" s="75" t="n"/>
      <c r="BI583" s="75" t="n"/>
      <c r="BJ583" s="75" t="n"/>
      <c r="BK583" s="75" t="n"/>
      <c r="BL583" s="76" t="n"/>
      <c r="BM583" s="75" t="n"/>
      <c r="BN583" s="76" t="n"/>
    </row>
    <row r="584" ht="15.75" customHeight="1" s="57">
      <c r="C584" s="49" t="n"/>
      <c r="D584" s="20" t="n"/>
      <c r="E584" s="20" t="n"/>
      <c r="F584" s="20" t="n"/>
      <c r="G584" s="20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6" t="n"/>
      <c r="BM584" s="75" t="n"/>
      <c r="BN584" s="76" t="n"/>
    </row>
    <row r="585" ht="15.75" customHeight="1" s="57">
      <c r="C585" s="49" t="n"/>
      <c r="D585" s="20" t="n"/>
      <c r="E585" s="20" t="n"/>
      <c r="F585" s="20" t="n"/>
      <c r="G585" s="20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6" t="n"/>
      <c r="BM585" s="75" t="n"/>
      <c r="BN585" s="76" t="n"/>
    </row>
    <row r="586" ht="15.75" customHeight="1" s="57">
      <c r="C586" s="49" t="n"/>
      <c r="D586" s="20" t="n"/>
      <c r="E586" s="20" t="n"/>
      <c r="F586" s="20" t="n"/>
      <c r="G586" s="20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6" t="n"/>
      <c r="BM586" s="75" t="n"/>
      <c r="BN586" s="76" t="n"/>
    </row>
    <row r="587" ht="15.75" customHeight="1" s="57">
      <c r="C587" s="49" t="n"/>
      <c r="D587" s="20" t="n"/>
      <c r="E587" s="20" t="n"/>
      <c r="F587" s="20" t="n"/>
      <c r="G587" s="20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6" t="n"/>
      <c r="BM587" s="75" t="n"/>
      <c r="BN587" s="76" t="n"/>
    </row>
    <row r="588" ht="15.75" customHeight="1" s="57">
      <c r="C588" s="49" t="n"/>
      <c r="D588" s="20" t="n"/>
      <c r="E588" s="20" t="n"/>
      <c r="F588" s="20" t="n"/>
      <c r="G588" s="20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6" t="n"/>
      <c r="BM588" s="75" t="n"/>
      <c r="BN588" s="76" t="n"/>
    </row>
    <row r="589" ht="15.75" customHeight="1" s="57">
      <c r="C589" s="49" t="n"/>
      <c r="D589" s="20" t="n"/>
      <c r="E589" s="20" t="n"/>
      <c r="F589" s="20" t="n"/>
      <c r="G589" s="20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6" t="n"/>
      <c r="BM589" s="75" t="n"/>
      <c r="BN589" s="76" t="n"/>
    </row>
    <row r="590" ht="15.75" customHeight="1" s="57">
      <c r="C590" s="49" t="n"/>
      <c r="D590" s="20" t="n"/>
      <c r="E590" s="20" t="n"/>
      <c r="F590" s="20" t="n"/>
      <c r="G590" s="20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6" t="n"/>
      <c r="BM590" s="75" t="n"/>
      <c r="BN590" s="76" t="n"/>
    </row>
    <row r="591" ht="15.75" customHeight="1" s="57">
      <c r="C591" s="49" t="n"/>
      <c r="D591" s="20" t="n"/>
      <c r="E591" s="20" t="n"/>
      <c r="F591" s="20" t="n"/>
      <c r="G591" s="20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6" t="n"/>
      <c r="BM591" s="75" t="n"/>
      <c r="BN591" s="76" t="n"/>
    </row>
    <row r="592" ht="15.75" customHeight="1" s="57">
      <c r="C592" s="49" t="n"/>
      <c r="D592" s="20" t="n"/>
      <c r="E592" s="20" t="n"/>
      <c r="F592" s="20" t="n"/>
      <c r="G592" s="20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6" t="n"/>
      <c r="BM592" s="75" t="n"/>
      <c r="BN592" s="76" t="n"/>
    </row>
    <row r="593" ht="15.75" customHeight="1" s="57">
      <c r="C593" s="49" t="n"/>
      <c r="D593" s="20" t="n"/>
      <c r="E593" s="20" t="n"/>
      <c r="F593" s="20" t="n"/>
      <c r="G593" s="20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6" t="n"/>
      <c r="BM593" s="75" t="n"/>
      <c r="BN593" s="76" t="n"/>
    </row>
    <row r="594" ht="15.75" customHeight="1" s="57">
      <c r="C594" s="49" t="n"/>
      <c r="D594" s="20" t="n"/>
      <c r="E594" s="20" t="n"/>
      <c r="F594" s="20" t="n"/>
      <c r="G594" s="20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6" t="n"/>
      <c r="BM594" s="75" t="n"/>
      <c r="BN594" s="76" t="n"/>
    </row>
    <row r="595" ht="15.75" customHeight="1" s="57">
      <c r="C595" s="49" t="n"/>
      <c r="D595" s="20" t="n"/>
      <c r="E595" s="20" t="n"/>
      <c r="F595" s="20" t="n"/>
      <c r="G595" s="20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6" t="n"/>
      <c r="BM595" s="75" t="n"/>
      <c r="BN595" s="76" t="n"/>
    </row>
    <row r="596" ht="15.75" customHeight="1" s="57">
      <c r="C596" s="49" t="n"/>
      <c r="D596" s="20" t="n"/>
      <c r="E596" s="20" t="n"/>
      <c r="F596" s="20" t="n"/>
      <c r="G596" s="20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6" t="n"/>
      <c r="BM596" s="75" t="n"/>
      <c r="BN596" s="76" t="n"/>
    </row>
    <row r="597" ht="15.75" customHeight="1" s="57">
      <c r="C597" s="49" t="n"/>
      <c r="D597" s="20" t="n"/>
      <c r="E597" s="20" t="n"/>
      <c r="F597" s="20" t="n"/>
      <c r="G597" s="20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6" t="n"/>
      <c r="BM597" s="75" t="n"/>
      <c r="BN597" s="76" t="n"/>
    </row>
    <row r="598" ht="15.75" customHeight="1" s="57">
      <c r="C598" s="49" t="n"/>
      <c r="D598" s="20" t="n"/>
      <c r="E598" s="20" t="n"/>
      <c r="F598" s="20" t="n"/>
      <c r="G598" s="20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6" t="n"/>
      <c r="BM598" s="75" t="n"/>
      <c r="BN598" s="76" t="n"/>
    </row>
    <row r="599" ht="15.75" customHeight="1" s="57">
      <c r="C599" s="49" t="n"/>
      <c r="D599" s="20" t="n"/>
      <c r="E599" s="20" t="n"/>
      <c r="F599" s="20" t="n"/>
      <c r="G599" s="20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6" t="n"/>
      <c r="BM599" s="75" t="n"/>
      <c r="BN599" s="76" t="n"/>
    </row>
    <row r="600" ht="15.75" customHeight="1" s="57">
      <c r="C600" s="49" t="n"/>
      <c r="D600" s="20" t="n"/>
      <c r="E600" s="20" t="n"/>
      <c r="F600" s="20" t="n"/>
      <c r="G600" s="20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6" t="n"/>
      <c r="BM600" s="75" t="n"/>
      <c r="BN600" s="76" t="n"/>
    </row>
    <row r="601" ht="15.75" customHeight="1" s="57">
      <c r="C601" s="49" t="n"/>
      <c r="D601" s="20" t="n"/>
      <c r="E601" s="20" t="n"/>
      <c r="F601" s="20" t="n"/>
      <c r="G601" s="20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6" t="n"/>
      <c r="BM601" s="75" t="n"/>
      <c r="BN601" s="76" t="n"/>
    </row>
    <row r="602" ht="15.75" customHeight="1" s="57">
      <c r="C602" s="49" t="n"/>
      <c r="D602" s="20" t="n"/>
      <c r="E602" s="20" t="n"/>
      <c r="F602" s="20" t="n"/>
      <c r="G602" s="20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6" t="n"/>
      <c r="BM602" s="75" t="n"/>
      <c r="BN602" s="76" t="n"/>
    </row>
    <row r="603" ht="15.75" customHeight="1" s="57">
      <c r="C603" s="49" t="n"/>
      <c r="D603" s="20" t="n"/>
      <c r="E603" s="20" t="n"/>
      <c r="F603" s="20" t="n"/>
      <c r="G603" s="20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6" t="n"/>
      <c r="BM603" s="75" t="n"/>
      <c r="BN603" s="76" t="n"/>
    </row>
    <row r="604" ht="15.75" customHeight="1" s="57">
      <c r="C604" s="49" t="n"/>
      <c r="D604" s="20" t="n"/>
      <c r="E604" s="20" t="n"/>
      <c r="F604" s="20" t="n"/>
      <c r="G604" s="20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6" t="n"/>
      <c r="BM604" s="75" t="n"/>
      <c r="BN604" s="76" t="n"/>
    </row>
    <row r="605" ht="15.75" customHeight="1" s="57">
      <c r="C605" s="49" t="n"/>
      <c r="D605" s="20" t="n"/>
      <c r="E605" s="20" t="n"/>
      <c r="F605" s="20" t="n"/>
      <c r="G605" s="20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6" t="n"/>
      <c r="BM605" s="75" t="n"/>
      <c r="BN605" s="76" t="n"/>
    </row>
    <row r="606" ht="15.75" customHeight="1" s="57">
      <c r="C606" s="49" t="n"/>
      <c r="D606" s="20" t="n"/>
      <c r="E606" s="20" t="n"/>
      <c r="F606" s="20" t="n"/>
      <c r="G606" s="20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6" t="n"/>
      <c r="BM606" s="75" t="n"/>
      <c r="BN606" s="76" t="n"/>
    </row>
    <row r="607" ht="15.75" customHeight="1" s="57">
      <c r="C607" s="49" t="n"/>
      <c r="D607" s="20" t="n"/>
      <c r="E607" s="20" t="n"/>
      <c r="F607" s="20" t="n"/>
      <c r="G607" s="20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6" t="n"/>
      <c r="BM607" s="75" t="n"/>
      <c r="BN607" s="76" t="n"/>
    </row>
    <row r="608" ht="15.75" customHeight="1" s="57">
      <c r="C608" s="49" t="n"/>
      <c r="D608" s="20" t="n"/>
      <c r="E608" s="20" t="n"/>
      <c r="F608" s="20" t="n"/>
      <c r="G608" s="20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6" t="n"/>
      <c r="BM608" s="75" t="n"/>
      <c r="BN608" s="76" t="n"/>
    </row>
    <row r="609" ht="15.75" customHeight="1" s="57">
      <c r="C609" s="49" t="n"/>
      <c r="D609" s="20" t="n"/>
      <c r="E609" s="20" t="n"/>
      <c r="F609" s="20" t="n"/>
      <c r="G609" s="20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6" t="n"/>
      <c r="BM609" s="75" t="n"/>
      <c r="BN609" s="76" t="n"/>
    </row>
    <row r="610" ht="15.75" customHeight="1" s="57">
      <c r="C610" s="49" t="n"/>
      <c r="D610" s="20" t="n"/>
      <c r="E610" s="20" t="n"/>
      <c r="F610" s="20" t="n"/>
      <c r="G610" s="20" t="n"/>
      <c r="AU610" s="75" t="n"/>
      <c r="AV610" s="75" t="n"/>
      <c r="AW610" s="75" t="n"/>
      <c r="AX610" s="75" t="n"/>
      <c r="AY610" s="75" t="n"/>
      <c r="AZ610" s="75" t="n"/>
      <c r="BA610" s="75" t="n"/>
      <c r="BB610" s="75" t="n"/>
      <c r="BC610" s="75" t="n"/>
      <c r="BD610" s="75" t="n"/>
      <c r="BE610" s="75" t="n"/>
      <c r="BF610" s="75" t="n"/>
      <c r="BG610" s="75" t="n"/>
      <c r="BH610" s="75" t="n"/>
      <c r="BI610" s="75" t="n"/>
      <c r="BJ610" s="75" t="n"/>
      <c r="BK610" s="75" t="n"/>
      <c r="BL610" s="76" t="n"/>
      <c r="BM610" s="75" t="n"/>
      <c r="BN610" s="76" t="n"/>
    </row>
    <row r="611" ht="15.75" customHeight="1" s="57">
      <c r="C611" s="49" t="n"/>
      <c r="D611" s="20" t="n"/>
      <c r="E611" s="20" t="n"/>
      <c r="F611" s="20" t="n"/>
      <c r="G611" s="20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6" t="n"/>
      <c r="BM611" s="75" t="n"/>
      <c r="BN611" s="76" t="n"/>
    </row>
    <row r="612" ht="15.75" customHeight="1" s="57">
      <c r="C612" s="49" t="n"/>
      <c r="D612" s="20" t="n"/>
      <c r="E612" s="20" t="n"/>
      <c r="F612" s="20" t="n"/>
      <c r="G612" s="20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6" t="n"/>
      <c r="BM612" s="75" t="n"/>
      <c r="BN612" s="76" t="n"/>
    </row>
    <row r="613" ht="15.75" customHeight="1" s="57">
      <c r="C613" s="49" t="n"/>
      <c r="D613" s="20" t="n"/>
      <c r="E613" s="20" t="n"/>
      <c r="F613" s="20" t="n"/>
      <c r="G613" s="20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6" t="n"/>
      <c r="BM613" s="75" t="n"/>
      <c r="BN613" s="76" t="n"/>
    </row>
    <row r="614" ht="15.75" customHeight="1" s="57">
      <c r="C614" s="49" t="n"/>
      <c r="D614" s="20" t="n"/>
      <c r="E614" s="20" t="n"/>
      <c r="F614" s="20" t="n"/>
      <c r="G614" s="20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6" t="n"/>
      <c r="BM614" s="75" t="n"/>
      <c r="BN614" s="76" t="n"/>
    </row>
    <row r="615" ht="15.75" customHeight="1" s="57">
      <c r="C615" s="49" t="n"/>
      <c r="D615" s="20" t="n"/>
      <c r="E615" s="20" t="n"/>
      <c r="F615" s="20" t="n"/>
      <c r="G615" s="20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6" t="n"/>
      <c r="BM615" s="75" t="n"/>
      <c r="BN615" s="76" t="n"/>
    </row>
    <row r="616" ht="15.75" customHeight="1" s="57">
      <c r="C616" s="49" t="n"/>
      <c r="D616" s="20" t="n"/>
      <c r="E616" s="20" t="n"/>
      <c r="F616" s="20" t="n"/>
      <c r="G616" s="20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6" t="n"/>
      <c r="BM616" s="75" t="n"/>
      <c r="BN616" s="76" t="n"/>
    </row>
    <row r="617" ht="15.75" customHeight="1" s="57">
      <c r="C617" s="49" t="n"/>
      <c r="D617" s="20" t="n"/>
      <c r="E617" s="20" t="n"/>
      <c r="F617" s="20" t="n"/>
      <c r="G617" s="20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6" t="n"/>
      <c r="BM617" s="75" t="n"/>
      <c r="BN617" s="76" t="n"/>
    </row>
    <row r="618" ht="15.75" customHeight="1" s="57">
      <c r="C618" s="49" t="n"/>
      <c r="D618" s="20" t="n"/>
      <c r="E618" s="20" t="n"/>
      <c r="F618" s="20" t="n"/>
      <c r="G618" s="20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6" t="n"/>
      <c r="BM618" s="75" t="n"/>
      <c r="BN618" s="76" t="n"/>
    </row>
    <row r="619" ht="15.75" customHeight="1" s="57">
      <c r="C619" s="49" t="n"/>
      <c r="D619" s="20" t="n"/>
      <c r="E619" s="20" t="n"/>
      <c r="F619" s="20" t="n"/>
      <c r="G619" s="20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6" t="n"/>
      <c r="BM619" s="75" t="n"/>
      <c r="BN619" s="76" t="n"/>
    </row>
    <row r="620" ht="15.75" customHeight="1" s="57">
      <c r="C620" s="49" t="n"/>
      <c r="D620" s="20" t="n"/>
      <c r="E620" s="20" t="n"/>
      <c r="F620" s="20" t="n"/>
      <c r="G620" s="20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6" t="n"/>
      <c r="BM620" s="75" t="n"/>
      <c r="BN620" s="76" t="n"/>
    </row>
    <row r="621" ht="15.75" customHeight="1" s="57">
      <c r="C621" s="49" t="n"/>
      <c r="D621" s="20" t="n"/>
      <c r="E621" s="20" t="n"/>
      <c r="F621" s="20" t="n"/>
      <c r="G621" s="20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6" t="n"/>
      <c r="BM621" s="75" t="n"/>
      <c r="BN621" s="76" t="n"/>
    </row>
    <row r="622" ht="15.75" customHeight="1" s="57">
      <c r="C622" s="49" t="n"/>
      <c r="D622" s="20" t="n"/>
      <c r="E622" s="20" t="n"/>
      <c r="F622" s="20" t="n"/>
      <c r="G622" s="20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6" t="n"/>
      <c r="BM622" s="75" t="n"/>
      <c r="BN622" s="76" t="n"/>
    </row>
    <row r="623" ht="15.75" customHeight="1" s="57">
      <c r="C623" s="49" t="n"/>
      <c r="D623" s="20" t="n"/>
      <c r="E623" s="20" t="n"/>
      <c r="F623" s="20" t="n"/>
      <c r="G623" s="20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6" t="n"/>
      <c r="BM623" s="75" t="n"/>
      <c r="BN623" s="76" t="n"/>
    </row>
    <row r="624" ht="15.75" customHeight="1" s="57">
      <c r="C624" s="49" t="n"/>
      <c r="D624" s="20" t="n"/>
      <c r="E624" s="20" t="n"/>
      <c r="F624" s="20" t="n"/>
      <c r="G624" s="20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6" t="n"/>
      <c r="BM624" s="75" t="n"/>
      <c r="BN624" s="76" t="n"/>
    </row>
    <row r="625" ht="15.75" customHeight="1" s="57">
      <c r="C625" s="49" t="n"/>
      <c r="D625" s="20" t="n"/>
      <c r="E625" s="20" t="n"/>
      <c r="F625" s="20" t="n"/>
      <c r="G625" s="20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6" t="n"/>
      <c r="BM625" s="75" t="n"/>
      <c r="BN625" s="76" t="n"/>
    </row>
    <row r="626" ht="15.75" customHeight="1" s="57">
      <c r="C626" s="49" t="n"/>
      <c r="D626" s="20" t="n"/>
      <c r="E626" s="20" t="n"/>
      <c r="F626" s="20" t="n"/>
      <c r="G626" s="20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6" t="n"/>
      <c r="BM626" s="75" t="n"/>
      <c r="BN626" s="76" t="n"/>
    </row>
    <row r="627" ht="15.75" customHeight="1" s="57">
      <c r="C627" s="49" t="n"/>
      <c r="D627" s="20" t="n"/>
      <c r="E627" s="20" t="n"/>
      <c r="F627" s="20" t="n"/>
      <c r="G627" s="20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6" t="n"/>
      <c r="BM627" s="75" t="n"/>
      <c r="BN627" s="76" t="n"/>
    </row>
    <row r="628" ht="15.75" customHeight="1" s="57">
      <c r="C628" s="49" t="n"/>
      <c r="D628" s="20" t="n"/>
      <c r="E628" s="20" t="n"/>
      <c r="F628" s="20" t="n"/>
      <c r="G628" s="20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6" t="n"/>
      <c r="BM628" s="75" t="n"/>
      <c r="BN628" s="76" t="n"/>
    </row>
    <row r="629" ht="15.75" customHeight="1" s="57">
      <c r="C629" s="49" t="n"/>
      <c r="D629" s="20" t="n"/>
      <c r="E629" s="20" t="n"/>
      <c r="F629" s="20" t="n"/>
      <c r="G629" s="20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6" t="n"/>
      <c r="BM629" s="75" t="n"/>
      <c r="BN629" s="76" t="n"/>
    </row>
    <row r="630" ht="15.75" customHeight="1" s="57">
      <c r="C630" s="49" t="n"/>
      <c r="D630" s="20" t="n"/>
      <c r="E630" s="20" t="n"/>
      <c r="F630" s="20" t="n"/>
      <c r="G630" s="20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6" t="n"/>
      <c r="BM630" s="75" t="n"/>
      <c r="BN630" s="76" t="n"/>
    </row>
    <row r="631" ht="15.75" customHeight="1" s="57">
      <c r="C631" s="49" t="n"/>
      <c r="D631" s="20" t="n"/>
      <c r="E631" s="20" t="n"/>
      <c r="F631" s="20" t="n"/>
      <c r="G631" s="20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6" t="n"/>
      <c r="BM631" s="75" t="n"/>
      <c r="BN631" s="76" t="n"/>
    </row>
    <row r="632" ht="15.75" customHeight="1" s="57">
      <c r="C632" s="49" t="n"/>
      <c r="D632" s="20" t="n"/>
      <c r="E632" s="20" t="n"/>
      <c r="F632" s="20" t="n"/>
      <c r="G632" s="20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6" t="n"/>
      <c r="BM632" s="75" t="n"/>
      <c r="BN632" s="76" t="n"/>
    </row>
    <row r="633" ht="15.75" customHeight="1" s="57">
      <c r="C633" s="49" t="n"/>
      <c r="D633" s="20" t="n"/>
      <c r="E633" s="20" t="n"/>
      <c r="F633" s="20" t="n"/>
      <c r="G633" s="20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6" t="n"/>
      <c r="BM633" s="75" t="n"/>
      <c r="BN633" s="76" t="n"/>
    </row>
    <row r="634" ht="15.75" customHeight="1" s="57">
      <c r="C634" s="49" t="n"/>
      <c r="D634" s="20" t="n"/>
      <c r="E634" s="20" t="n"/>
      <c r="F634" s="20" t="n"/>
      <c r="G634" s="20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6" t="n"/>
      <c r="BM634" s="75" t="n"/>
      <c r="BN634" s="76" t="n"/>
    </row>
    <row r="635" ht="15.75" customHeight="1" s="57">
      <c r="C635" s="49" t="n"/>
      <c r="D635" s="20" t="n"/>
      <c r="E635" s="20" t="n"/>
      <c r="F635" s="20" t="n"/>
      <c r="G635" s="20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6" t="n"/>
      <c r="BM635" s="75" t="n"/>
      <c r="BN635" s="76" t="n"/>
    </row>
    <row r="636" ht="15.75" customHeight="1" s="57">
      <c r="C636" s="49" t="n"/>
      <c r="D636" s="20" t="n"/>
      <c r="E636" s="20" t="n"/>
      <c r="F636" s="20" t="n"/>
      <c r="G636" s="20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6" t="n"/>
      <c r="BM636" s="75" t="n"/>
      <c r="BN636" s="76" t="n"/>
    </row>
    <row r="637" ht="15.75" customHeight="1" s="57">
      <c r="C637" s="49" t="n"/>
      <c r="D637" s="20" t="n"/>
      <c r="E637" s="20" t="n"/>
      <c r="F637" s="20" t="n"/>
      <c r="G637" s="20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6" t="n"/>
      <c r="BM637" s="75" t="n"/>
      <c r="BN637" s="76" t="n"/>
    </row>
    <row r="638" ht="15.75" customHeight="1" s="57">
      <c r="C638" s="49" t="n"/>
      <c r="D638" s="20" t="n"/>
      <c r="E638" s="20" t="n"/>
      <c r="F638" s="20" t="n"/>
      <c r="G638" s="20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6" t="n"/>
      <c r="BM638" s="75" t="n"/>
      <c r="BN638" s="76" t="n"/>
    </row>
    <row r="639" ht="15.75" customHeight="1" s="57">
      <c r="C639" s="49" t="n"/>
      <c r="D639" s="20" t="n"/>
      <c r="E639" s="20" t="n"/>
      <c r="F639" s="20" t="n"/>
      <c r="G639" s="20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6" t="n"/>
      <c r="BM639" s="75" t="n"/>
      <c r="BN639" s="76" t="n"/>
    </row>
    <row r="640" ht="15.75" customHeight="1" s="57">
      <c r="C640" s="49" t="n"/>
      <c r="D640" s="20" t="n"/>
      <c r="E640" s="20" t="n"/>
      <c r="F640" s="20" t="n"/>
      <c r="G640" s="20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6" t="n"/>
      <c r="BM640" s="75" t="n"/>
      <c r="BN640" s="76" t="n"/>
    </row>
    <row r="641" ht="15.75" customHeight="1" s="57">
      <c r="C641" s="49" t="n"/>
      <c r="D641" s="20" t="n"/>
      <c r="E641" s="20" t="n"/>
      <c r="F641" s="20" t="n"/>
      <c r="G641" s="20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6" t="n"/>
      <c r="BM641" s="75" t="n"/>
      <c r="BN641" s="76" t="n"/>
    </row>
    <row r="642" ht="15.75" customHeight="1" s="57">
      <c r="C642" s="49" t="n"/>
      <c r="D642" s="20" t="n"/>
      <c r="E642" s="20" t="n"/>
      <c r="F642" s="20" t="n"/>
      <c r="G642" s="20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6" t="n"/>
      <c r="BM642" s="75" t="n"/>
      <c r="BN642" s="76" t="n"/>
    </row>
    <row r="643" ht="15.75" customHeight="1" s="57">
      <c r="C643" s="49" t="n"/>
      <c r="D643" s="20" t="n"/>
      <c r="E643" s="20" t="n"/>
      <c r="F643" s="20" t="n"/>
      <c r="G643" s="20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6" t="n"/>
      <c r="BM643" s="75" t="n"/>
      <c r="BN643" s="76" t="n"/>
    </row>
    <row r="644" ht="15.75" customHeight="1" s="57">
      <c r="C644" s="49" t="n"/>
      <c r="D644" s="20" t="n"/>
      <c r="E644" s="20" t="n"/>
      <c r="F644" s="20" t="n"/>
      <c r="G644" s="20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6" t="n"/>
      <c r="BM644" s="75" t="n"/>
      <c r="BN644" s="76" t="n"/>
    </row>
    <row r="645" ht="15.75" customHeight="1" s="57">
      <c r="C645" s="49" t="n"/>
      <c r="D645" s="20" t="n"/>
      <c r="E645" s="20" t="n"/>
      <c r="F645" s="20" t="n"/>
      <c r="G645" s="20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6" t="n"/>
      <c r="BM645" s="75" t="n"/>
      <c r="BN645" s="76" t="n"/>
    </row>
    <row r="646" ht="15.75" customHeight="1" s="57">
      <c r="C646" s="49" t="n"/>
      <c r="D646" s="20" t="n"/>
      <c r="E646" s="20" t="n"/>
      <c r="F646" s="20" t="n"/>
      <c r="G646" s="20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6" t="n"/>
      <c r="BM646" s="75" t="n"/>
      <c r="BN646" s="76" t="n"/>
    </row>
    <row r="647" ht="15.75" customHeight="1" s="57">
      <c r="C647" s="49" t="n"/>
      <c r="D647" s="20" t="n"/>
      <c r="E647" s="20" t="n"/>
      <c r="F647" s="20" t="n"/>
      <c r="G647" s="20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6" t="n"/>
      <c r="BM647" s="75" t="n"/>
      <c r="BN647" s="76" t="n"/>
    </row>
    <row r="648" ht="15.75" customHeight="1" s="57">
      <c r="C648" s="49" t="n"/>
      <c r="D648" s="20" t="n"/>
      <c r="E648" s="20" t="n"/>
      <c r="F648" s="20" t="n"/>
      <c r="G648" s="20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6" t="n"/>
      <c r="BM648" s="75" t="n"/>
      <c r="BN648" s="76" t="n"/>
    </row>
    <row r="649" ht="15.75" customHeight="1" s="57">
      <c r="C649" s="49" t="n"/>
      <c r="D649" s="20" t="n"/>
      <c r="E649" s="20" t="n"/>
      <c r="F649" s="20" t="n"/>
      <c r="G649" s="20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6" t="n"/>
      <c r="BM649" s="75" t="n"/>
      <c r="BN649" s="76" t="n"/>
    </row>
    <row r="650" ht="15.75" customHeight="1" s="57">
      <c r="C650" s="49" t="n"/>
      <c r="D650" s="20" t="n"/>
      <c r="E650" s="20" t="n"/>
      <c r="F650" s="20" t="n"/>
      <c r="G650" s="20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6" t="n"/>
      <c r="BM650" s="75" t="n"/>
      <c r="BN650" s="76" t="n"/>
    </row>
    <row r="651" ht="15.75" customHeight="1" s="57">
      <c r="C651" s="49" t="n"/>
      <c r="D651" s="20" t="n"/>
      <c r="E651" s="20" t="n"/>
      <c r="F651" s="20" t="n"/>
      <c r="G651" s="20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6" t="n"/>
      <c r="BM651" s="75" t="n"/>
      <c r="BN651" s="76" t="n"/>
    </row>
    <row r="652" ht="15.75" customHeight="1" s="57">
      <c r="C652" s="49" t="n"/>
      <c r="D652" s="20" t="n"/>
      <c r="E652" s="20" t="n"/>
      <c r="F652" s="20" t="n"/>
      <c r="G652" s="20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6" t="n"/>
      <c r="BM652" s="75" t="n"/>
      <c r="BN652" s="76" t="n"/>
    </row>
    <row r="653" ht="15.75" customHeight="1" s="57">
      <c r="C653" s="49" t="n"/>
      <c r="D653" s="20" t="n"/>
      <c r="E653" s="20" t="n"/>
      <c r="F653" s="20" t="n"/>
      <c r="G653" s="20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6" t="n"/>
      <c r="BM653" s="75" t="n"/>
      <c r="BN653" s="76" t="n"/>
    </row>
    <row r="654" ht="15.75" customHeight="1" s="57">
      <c r="C654" s="49" t="n"/>
      <c r="D654" s="20" t="n"/>
      <c r="E654" s="20" t="n"/>
      <c r="F654" s="20" t="n"/>
      <c r="G654" s="20" t="n"/>
      <c r="AU654" s="75" t="n"/>
      <c r="AV654" s="75" t="n"/>
      <c r="AW654" s="75" t="n"/>
      <c r="AX654" s="75" t="n"/>
      <c r="AY654" s="75" t="n"/>
      <c r="AZ654" s="75" t="n"/>
      <c r="BA654" s="75" t="n"/>
      <c r="BB654" s="75" t="n"/>
      <c r="BC654" s="75" t="n"/>
      <c r="BD654" s="75" t="n"/>
      <c r="BE654" s="75" t="n"/>
      <c r="BF654" s="75" t="n"/>
      <c r="BG654" s="75" t="n"/>
      <c r="BH654" s="75" t="n"/>
      <c r="BI654" s="75" t="n"/>
      <c r="BJ654" s="75" t="n"/>
      <c r="BK654" s="75" t="n"/>
      <c r="BL654" s="76" t="n"/>
      <c r="BM654" s="75" t="n"/>
      <c r="BN654" s="76" t="n"/>
    </row>
    <row r="655" ht="15.75" customHeight="1" s="57">
      <c r="C655" s="49" t="n"/>
      <c r="D655" s="20" t="n"/>
      <c r="E655" s="20" t="n"/>
      <c r="F655" s="20" t="n"/>
      <c r="G655" s="20" t="n"/>
      <c r="AU655" s="75" t="n"/>
      <c r="AV655" s="75" t="n"/>
      <c r="AW655" s="75" t="n"/>
      <c r="AX655" s="75" t="n"/>
      <c r="AY655" s="75" t="n"/>
      <c r="AZ655" s="75" t="n"/>
      <c r="BA655" s="75" t="n"/>
      <c r="BB655" s="75" t="n"/>
      <c r="BC655" s="75" t="n"/>
      <c r="BD655" s="75" t="n"/>
      <c r="BE655" s="75" t="n"/>
      <c r="BF655" s="75" t="n"/>
      <c r="BG655" s="75" t="n"/>
      <c r="BH655" s="75" t="n"/>
      <c r="BI655" s="75" t="n"/>
      <c r="BJ655" s="75" t="n"/>
      <c r="BK655" s="75" t="n"/>
      <c r="BL655" s="76" t="n"/>
      <c r="BM655" s="75" t="n"/>
      <c r="BN655" s="76" t="n"/>
    </row>
    <row r="656" ht="15.75" customHeight="1" s="57">
      <c r="C656" s="49" t="n"/>
      <c r="D656" s="20" t="n"/>
      <c r="E656" s="20" t="n"/>
      <c r="F656" s="20" t="n"/>
      <c r="G656" s="20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6" t="n"/>
      <c r="BM656" s="75" t="n"/>
      <c r="BN656" s="76" t="n"/>
    </row>
    <row r="657" ht="15.75" customHeight="1" s="57">
      <c r="C657" s="49" t="n"/>
      <c r="D657" s="20" t="n"/>
      <c r="E657" s="20" t="n"/>
      <c r="F657" s="20" t="n"/>
      <c r="G657" s="20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6" t="n"/>
      <c r="BM657" s="75" t="n"/>
      <c r="BN657" s="76" t="n"/>
    </row>
    <row r="658" ht="15.75" customHeight="1" s="57">
      <c r="C658" s="49" t="n"/>
      <c r="D658" s="20" t="n"/>
      <c r="E658" s="20" t="n"/>
      <c r="F658" s="20" t="n"/>
      <c r="G658" s="20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6" t="n"/>
      <c r="BM658" s="75" t="n"/>
      <c r="BN658" s="76" t="n"/>
    </row>
    <row r="659" ht="15.75" customHeight="1" s="57">
      <c r="C659" s="49" t="n"/>
      <c r="D659" s="20" t="n"/>
      <c r="E659" s="20" t="n"/>
      <c r="F659" s="20" t="n"/>
      <c r="G659" s="20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6" t="n"/>
      <c r="BM659" s="75" t="n"/>
      <c r="BN659" s="76" t="n"/>
    </row>
    <row r="660" ht="15.75" customHeight="1" s="57">
      <c r="C660" s="49" t="n"/>
      <c r="D660" s="20" t="n"/>
      <c r="E660" s="20" t="n"/>
      <c r="F660" s="20" t="n"/>
      <c r="G660" s="20" t="n"/>
      <c r="AU660" s="75" t="n"/>
      <c r="AV660" s="75" t="n"/>
      <c r="AW660" s="75" t="n"/>
      <c r="AX660" s="75" t="n"/>
      <c r="AY660" s="75" t="n"/>
      <c r="AZ660" s="75" t="n"/>
      <c r="BA660" s="75" t="n"/>
      <c r="BB660" s="75" t="n"/>
      <c r="BC660" s="75" t="n"/>
      <c r="BD660" s="75" t="n"/>
      <c r="BE660" s="75" t="n"/>
      <c r="BF660" s="75" t="n"/>
      <c r="BG660" s="75" t="n"/>
      <c r="BH660" s="75" t="n"/>
      <c r="BI660" s="75" t="n"/>
      <c r="BJ660" s="75" t="n"/>
      <c r="BK660" s="75" t="n"/>
      <c r="BL660" s="76" t="n"/>
      <c r="BM660" s="75" t="n"/>
      <c r="BN660" s="76" t="n"/>
    </row>
    <row r="661" ht="15.75" customHeight="1" s="57">
      <c r="C661" s="49" t="n"/>
      <c r="D661" s="20" t="n"/>
      <c r="E661" s="20" t="n"/>
      <c r="F661" s="20" t="n"/>
      <c r="G661" s="20" t="n"/>
      <c r="AU661" s="75" t="n"/>
      <c r="AV661" s="75" t="n"/>
      <c r="AW661" s="75" t="n"/>
      <c r="AX661" s="75" t="n"/>
      <c r="AY661" s="75" t="n"/>
      <c r="AZ661" s="75" t="n"/>
      <c r="BA661" s="75" t="n"/>
      <c r="BB661" s="75" t="n"/>
      <c r="BC661" s="75" t="n"/>
      <c r="BD661" s="75" t="n"/>
      <c r="BE661" s="75" t="n"/>
      <c r="BF661" s="75" t="n"/>
      <c r="BG661" s="75" t="n"/>
      <c r="BH661" s="75" t="n"/>
      <c r="BI661" s="75" t="n"/>
      <c r="BJ661" s="75" t="n"/>
      <c r="BK661" s="75" t="n"/>
      <c r="BL661" s="76" t="n"/>
      <c r="BM661" s="75" t="n"/>
      <c r="BN661" s="76" t="n"/>
    </row>
    <row r="662" ht="15.75" customHeight="1" s="57">
      <c r="C662" s="49" t="n"/>
      <c r="D662" s="20" t="n"/>
      <c r="E662" s="20" t="n"/>
      <c r="F662" s="20" t="n"/>
      <c r="G662" s="20" t="n"/>
      <c r="AU662" s="75" t="n"/>
      <c r="AV662" s="75" t="n"/>
      <c r="AW662" s="75" t="n"/>
      <c r="AX662" s="75" t="n"/>
      <c r="AY662" s="75" t="n"/>
      <c r="AZ662" s="75" t="n"/>
      <c r="BA662" s="75" t="n"/>
      <c r="BB662" s="75" t="n"/>
      <c r="BC662" s="75" t="n"/>
      <c r="BD662" s="75" t="n"/>
      <c r="BE662" s="75" t="n"/>
      <c r="BF662" s="75" t="n"/>
      <c r="BG662" s="75" t="n"/>
      <c r="BH662" s="75" t="n"/>
      <c r="BI662" s="75" t="n"/>
      <c r="BJ662" s="75" t="n"/>
      <c r="BK662" s="75" t="n"/>
      <c r="BL662" s="76" t="n"/>
      <c r="BM662" s="75" t="n"/>
      <c r="BN662" s="76" t="n"/>
    </row>
    <row r="663" ht="15.75" customHeight="1" s="57">
      <c r="C663" s="49" t="n"/>
      <c r="D663" s="20" t="n"/>
      <c r="E663" s="20" t="n"/>
      <c r="F663" s="20" t="n"/>
      <c r="G663" s="20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6" t="n"/>
      <c r="BM663" s="75" t="n"/>
      <c r="BN663" s="76" t="n"/>
    </row>
    <row r="664" ht="15.75" customHeight="1" s="57">
      <c r="C664" s="49" t="n"/>
      <c r="D664" s="20" t="n"/>
      <c r="E664" s="20" t="n"/>
      <c r="F664" s="20" t="n"/>
      <c r="G664" s="20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6" t="n"/>
      <c r="BM664" s="75" t="n"/>
      <c r="BN664" s="76" t="n"/>
    </row>
    <row r="665" ht="15.75" customHeight="1" s="57">
      <c r="C665" s="49" t="n"/>
      <c r="D665" s="20" t="n"/>
      <c r="E665" s="20" t="n"/>
      <c r="F665" s="20" t="n"/>
      <c r="G665" s="20" t="n"/>
      <c r="AU665" s="75" t="n"/>
      <c r="AV665" s="75" t="n"/>
      <c r="AW665" s="75" t="n"/>
      <c r="AX665" s="75" t="n"/>
      <c r="AY665" s="75" t="n"/>
      <c r="AZ665" s="75" t="n"/>
      <c r="BA665" s="75" t="n"/>
      <c r="BB665" s="75" t="n"/>
      <c r="BC665" s="75" t="n"/>
      <c r="BD665" s="75" t="n"/>
      <c r="BE665" s="75" t="n"/>
      <c r="BF665" s="75" t="n"/>
      <c r="BG665" s="75" t="n"/>
      <c r="BH665" s="75" t="n"/>
      <c r="BI665" s="75" t="n"/>
      <c r="BJ665" s="75" t="n"/>
      <c r="BK665" s="75" t="n"/>
      <c r="BL665" s="76" t="n"/>
      <c r="BM665" s="75" t="n"/>
      <c r="BN665" s="76" t="n"/>
    </row>
    <row r="666" ht="15.75" customHeight="1" s="57">
      <c r="C666" s="49" t="n"/>
      <c r="D666" s="20" t="n"/>
      <c r="E666" s="20" t="n"/>
      <c r="F666" s="20" t="n"/>
      <c r="G666" s="20" t="n"/>
      <c r="AU666" s="75" t="n"/>
      <c r="AV666" s="75" t="n"/>
      <c r="AW666" s="75" t="n"/>
      <c r="AX666" s="75" t="n"/>
      <c r="AY666" s="75" t="n"/>
      <c r="AZ666" s="75" t="n"/>
      <c r="BA666" s="75" t="n"/>
      <c r="BB666" s="75" t="n"/>
      <c r="BC666" s="75" t="n"/>
      <c r="BD666" s="75" t="n"/>
      <c r="BE666" s="75" t="n"/>
      <c r="BF666" s="75" t="n"/>
      <c r="BG666" s="75" t="n"/>
      <c r="BH666" s="75" t="n"/>
      <c r="BI666" s="75" t="n"/>
      <c r="BJ666" s="75" t="n"/>
      <c r="BK666" s="75" t="n"/>
      <c r="BL666" s="76" t="n"/>
      <c r="BM666" s="75" t="n"/>
      <c r="BN666" s="76" t="n"/>
    </row>
    <row r="667" ht="15.75" customHeight="1" s="57">
      <c r="C667" s="49" t="n"/>
      <c r="D667" s="20" t="n"/>
      <c r="E667" s="20" t="n"/>
      <c r="F667" s="20" t="n"/>
      <c r="G667" s="20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6" t="n"/>
      <c r="BM667" s="75" t="n"/>
      <c r="BN667" s="76" t="n"/>
    </row>
    <row r="668" ht="15.75" customHeight="1" s="57">
      <c r="C668" s="49" t="n"/>
      <c r="D668" s="20" t="n"/>
      <c r="E668" s="20" t="n"/>
      <c r="F668" s="20" t="n"/>
      <c r="G668" s="20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6" t="n"/>
      <c r="BM668" s="75" t="n"/>
      <c r="BN668" s="76" t="n"/>
    </row>
    <row r="669" ht="15.75" customHeight="1" s="57">
      <c r="C669" s="49" t="n"/>
      <c r="D669" s="20" t="n"/>
      <c r="E669" s="20" t="n"/>
      <c r="F669" s="20" t="n"/>
      <c r="G669" s="20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6" t="n"/>
      <c r="BM669" s="75" t="n"/>
      <c r="BN669" s="76" t="n"/>
    </row>
    <row r="670" ht="15.75" customHeight="1" s="57">
      <c r="C670" s="49" t="n"/>
      <c r="D670" s="20" t="n"/>
      <c r="E670" s="20" t="n"/>
      <c r="F670" s="20" t="n"/>
      <c r="G670" s="20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6" t="n"/>
      <c r="BM670" s="75" t="n"/>
      <c r="BN670" s="76" t="n"/>
    </row>
    <row r="671" ht="15.75" customHeight="1" s="57">
      <c r="C671" s="49" t="n"/>
      <c r="D671" s="20" t="n"/>
      <c r="E671" s="20" t="n"/>
      <c r="F671" s="20" t="n"/>
      <c r="G671" s="20" t="n"/>
      <c r="AU671" s="75" t="n"/>
      <c r="AV671" s="75" t="n"/>
      <c r="AW671" s="75" t="n"/>
      <c r="AX671" s="75" t="n"/>
      <c r="AY671" s="75" t="n"/>
      <c r="AZ671" s="75" t="n"/>
      <c r="BA671" s="75" t="n"/>
      <c r="BB671" s="75" t="n"/>
      <c r="BC671" s="75" t="n"/>
      <c r="BD671" s="75" t="n"/>
      <c r="BE671" s="75" t="n"/>
      <c r="BF671" s="75" t="n"/>
      <c r="BG671" s="75" t="n"/>
      <c r="BH671" s="75" t="n"/>
      <c r="BI671" s="75" t="n"/>
      <c r="BJ671" s="75" t="n"/>
      <c r="BK671" s="75" t="n"/>
      <c r="BL671" s="76" t="n"/>
      <c r="BM671" s="75" t="n"/>
      <c r="BN671" s="76" t="n"/>
    </row>
    <row r="672" ht="15.75" customHeight="1" s="57">
      <c r="C672" s="49" t="n"/>
      <c r="D672" s="20" t="n"/>
      <c r="E672" s="20" t="n"/>
      <c r="F672" s="20" t="n"/>
      <c r="G672" s="20" t="n"/>
      <c r="AU672" s="75" t="n"/>
      <c r="AV672" s="75" t="n"/>
      <c r="AW672" s="75" t="n"/>
      <c r="AX672" s="75" t="n"/>
      <c r="AY672" s="75" t="n"/>
      <c r="AZ672" s="75" t="n"/>
      <c r="BA672" s="75" t="n"/>
      <c r="BB672" s="75" t="n"/>
      <c r="BC672" s="75" t="n"/>
      <c r="BD672" s="75" t="n"/>
      <c r="BE672" s="75" t="n"/>
      <c r="BF672" s="75" t="n"/>
      <c r="BG672" s="75" t="n"/>
      <c r="BH672" s="75" t="n"/>
      <c r="BI672" s="75" t="n"/>
      <c r="BJ672" s="75" t="n"/>
      <c r="BK672" s="75" t="n"/>
      <c r="BL672" s="76" t="n"/>
      <c r="BM672" s="75" t="n"/>
      <c r="BN672" s="76" t="n"/>
    </row>
    <row r="673" ht="15.75" customHeight="1" s="57">
      <c r="C673" s="49" t="n"/>
      <c r="D673" s="20" t="n"/>
      <c r="E673" s="20" t="n"/>
      <c r="F673" s="20" t="n"/>
      <c r="G673" s="20" t="n"/>
      <c r="AU673" s="75" t="n"/>
      <c r="AV673" s="75" t="n"/>
      <c r="AW673" s="75" t="n"/>
      <c r="AX673" s="75" t="n"/>
      <c r="AY673" s="75" t="n"/>
      <c r="AZ673" s="75" t="n"/>
      <c r="BA673" s="75" t="n"/>
      <c r="BB673" s="75" t="n"/>
      <c r="BC673" s="75" t="n"/>
      <c r="BD673" s="75" t="n"/>
      <c r="BE673" s="75" t="n"/>
      <c r="BF673" s="75" t="n"/>
      <c r="BG673" s="75" t="n"/>
      <c r="BH673" s="75" t="n"/>
      <c r="BI673" s="75" t="n"/>
      <c r="BJ673" s="75" t="n"/>
      <c r="BK673" s="75" t="n"/>
      <c r="BL673" s="76" t="n"/>
      <c r="BM673" s="75" t="n"/>
      <c r="BN673" s="76" t="n"/>
    </row>
    <row r="674" ht="15.75" customHeight="1" s="57">
      <c r="C674" s="49" t="n"/>
      <c r="D674" s="20" t="n"/>
      <c r="E674" s="20" t="n"/>
      <c r="F674" s="20" t="n"/>
      <c r="G674" s="20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6" t="n"/>
      <c r="BM674" s="75" t="n"/>
      <c r="BN674" s="76" t="n"/>
    </row>
    <row r="675" ht="15.75" customHeight="1" s="57">
      <c r="C675" s="49" t="n"/>
      <c r="D675" s="20" t="n"/>
      <c r="E675" s="20" t="n"/>
      <c r="F675" s="20" t="n"/>
      <c r="G675" s="20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6" t="n"/>
      <c r="BM675" s="75" t="n"/>
      <c r="BN675" s="76" t="n"/>
    </row>
    <row r="676" ht="15.75" customHeight="1" s="57">
      <c r="C676" s="49" t="n"/>
      <c r="D676" s="20" t="n"/>
      <c r="E676" s="20" t="n"/>
      <c r="F676" s="20" t="n"/>
      <c r="G676" s="20" t="n"/>
      <c r="AU676" s="75" t="n"/>
      <c r="AV676" s="75" t="n"/>
      <c r="AW676" s="75" t="n"/>
      <c r="AX676" s="75" t="n"/>
      <c r="AY676" s="75" t="n"/>
      <c r="AZ676" s="75" t="n"/>
      <c r="BA676" s="75" t="n"/>
      <c r="BB676" s="75" t="n"/>
      <c r="BC676" s="75" t="n"/>
      <c r="BD676" s="75" t="n"/>
      <c r="BE676" s="75" t="n"/>
      <c r="BF676" s="75" t="n"/>
      <c r="BG676" s="75" t="n"/>
      <c r="BH676" s="75" t="n"/>
      <c r="BI676" s="75" t="n"/>
      <c r="BJ676" s="75" t="n"/>
      <c r="BK676" s="75" t="n"/>
      <c r="BL676" s="76" t="n"/>
      <c r="BM676" s="75" t="n"/>
      <c r="BN676" s="76" t="n"/>
    </row>
    <row r="677" ht="15.75" customHeight="1" s="57">
      <c r="C677" s="49" t="n"/>
      <c r="D677" s="20" t="n"/>
      <c r="E677" s="20" t="n"/>
      <c r="F677" s="20" t="n"/>
      <c r="G677" s="20" t="n"/>
      <c r="AU677" s="75" t="n"/>
      <c r="AV677" s="75" t="n"/>
      <c r="AW677" s="75" t="n"/>
      <c r="AX677" s="75" t="n"/>
      <c r="AY677" s="75" t="n"/>
      <c r="AZ677" s="75" t="n"/>
      <c r="BA677" s="75" t="n"/>
      <c r="BB677" s="75" t="n"/>
      <c r="BC677" s="75" t="n"/>
      <c r="BD677" s="75" t="n"/>
      <c r="BE677" s="75" t="n"/>
      <c r="BF677" s="75" t="n"/>
      <c r="BG677" s="75" t="n"/>
      <c r="BH677" s="75" t="n"/>
      <c r="BI677" s="75" t="n"/>
      <c r="BJ677" s="75" t="n"/>
      <c r="BK677" s="75" t="n"/>
      <c r="BL677" s="76" t="n"/>
      <c r="BM677" s="75" t="n"/>
      <c r="BN677" s="76" t="n"/>
    </row>
    <row r="678" ht="15.75" customHeight="1" s="57">
      <c r="C678" s="49" t="n"/>
      <c r="D678" s="20" t="n"/>
      <c r="E678" s="20" t="n"/>
      <c r="F678" s="20" t="n"/>
      <c r="G678" s="20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6" t="n"/>
      <c r="BM678" s="75" t="n"/>
      <c r="BN678" s="76" t="n"/>
    </row>
    <row r="679" ht="15.75" customHeight="1" s="57">
      <c r="C679" s="49" t="n"/>
      <c r="D679" s="20" t="n"/>
      <c r="E679" s="20" t="n"/>
      <c r="F679" s="20" t="n"/>
      <c r="G679" s="20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6" t="n"/>
      <c r="BM679" s="75" t="n"/>
      <c r="BN679" s="76" t="n"/>
    </row>
    <row r="680" ht="15.75" customHeight="1" s="57">
      <c r="C680" s="49" t="n"/>
      <c r="D680" s="20" t="n"/>
      <c r="E680" s="20" t="n"/>
      <c r="F680" s="20" t="n"/>
      <c r="G680" s="20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6" t="n"/>
      <c r="BM680" s="75" t="n"/>
      <c r="BN680" s="76" t="n"/>
    </row>
    <row r="681" ht="15.75" customHeight="1" s="57">
      <c r="C681" s="49" t="n"/>
      <c r="D681" s="20" t="n"/>
      <c r="E681" s="20" t="n"/>
      <c r="F681" s="20" t="n"/>
      <c r="G681" s="20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6" t="n"/>
      <c r="BM681" s="75" t="n"/>
      <c r="BN681" s="76" t="n"/>
    </row>
    <row r="682" ht="15.75" customHeight="1" s="57">
      <c r="C682" s="49" t="n"/>
      <c r="D682" s="20" t="n"/>
      <c r="E682" s="20" t="n"/>
      <c r="F682" s="20" t="n"/>
      <c r="G682" s="20" t="n"/>
      <c r="AU682" s="75" t="n"/>
      <c r="AV682" s="75" t="n"/>
      <c r="AW682" s="75" t="n"/>
      <c r="AX682" s="75" t="n"/>
      <c r="AY682" s="75" t="n"/>
      <c r="AZ682" s="75" t="n"/>
      <c r="BA682" s="75" t="n"/>
      <c r="BB682" s="75" t="n"/>
      <c r="BC682" s="75" t="n"/>
      <c r="BD682" s="75" t="n"/>
      <c r="BE682" s="75" t="n"/>
      <c r="BF682" s="75" t="n"/>
      <c r="BG682" s="75" t="n"/>
      <c r="BH682" s="75" t="n"/>
      <c r="BI682" s="75" t="n"/>
      <c r="BJ682" s="75" t="n"/>
      <c r="BK682" s="75" t="n"/>
      <c r="BL682" s="76" t="n"/>
      <c r="BM682" s="75" t="n"/>
      <c r="BN682" s="76" t="n"/>
    </row>
    <row r="683" ht="15.75" customHeight="1" s="57">
      <c r="C683" s="49" t="n"/>
      <c r="D683" s="20" t="n"/>
      <c r="E683" s="20" t="n"/>
      <c r="F683" s="20" t="n"/>
      <c r="G683" s="20" t="n"/>
      <c r="AU683" s="75" t="n"/>
      <c r="AV683" s="75" t="n"/>
      <c r="AW683" s="75" t="n"/>
      <c r="AX683" s="75" t="n"/>
      <c r="AY683" s="75" t="n"/>
      <c r="AZ683" s="75" t="n"/>
      <c r="BA683" s="75" t="n"/>
      <c r="BB683" s="75" t="n"/>
      <c r="BC683" s="75" t="n"/>
      <c r="BD683" s="75" t="n"/>
      <c r="BE683" s="75" t="n"/>
      <c r="BF683" s="75" t="n"/>
      <c r="BG683" s="75" t="n"/>
      <c r="BH683" s="75" t="n"/>
      <c r="BI683" s="75" t="n"/>
      <c r="BJ683" s="75" t="n"/>
      <c r="BK683" s="75" t="n"/>
      <c r="BL683" s="76" t="n"/>
      <c r="BM683" s="75" t="n"/>
      <c r="BN683" s="76" t="n"/>
    </row>
    <row r="684" ht="15.75" customHeight="1" s="57">
      <c r="C684" s="49" t="n"/>
      <c r="D684" s="20" t="n"/>
      <c r="E684" s="20" t="n"/>
      <c r="F684" s="20" t="n"/>
      <c r="G684" s="20" t="n"/>
      <c r="AU684" s="75" t="n"/>
      <c r="AV684" s="75" t="n"/>
      <c r="AW684" s="75" t="n"/>
      <c r="AX684" s="75" t="n"/>
      <c r="AY684" s="75" t="n"/>
      <c r="AZ684" s="75" t="n"/>
      <c r="BA684" s="75" t="n"/>
      <c r="BB684" s="75" t="n"/>
      <c r="BC684" s="75" t="n"/>
      <c r="BD684" s="75" t="n"/>
      <c r="BE684" s="75" t="n"/>
      <c r="BF684" s="75" t="n"/>
      <c r="BG684" s="75" t="n"/>
      <c r="BH684" s="75" t="n"/>
      <c r="BI684" s="75" t="n"/>
      <c r="BJ684" s="75" t="n"/>
      <c r="BK684" s="75" t="n"/>
      <c r="BL684" s="76" t="n"/>
      <c r="BM684" s="75" t="n"/>
      <c r="BN684" s="76" t="n"/>
    </row>
    <row r="685" ht="15.75" customHeight="1" s="57">
      <c r="C685" s="49" t="n"/>
      <c r="D685" s="20" t="n"/>
      <c r="E685" s="20" t="n"/>
      <c r="F685" s="20" t="n"/>
      <c r="G685" s="20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6" t="n"/>
      <c r="BM685" s="75" t="n"/>
      <c r="BN685" s="76" t="n"/>
    </row>
    <row r="686" ht="15.75" customHeight="1" s="57">
      <c r="C686" s="49" t="n"/>
      <c r="D686" s="20" t="n"/>
      <c r="E686" s="20" t="n"/>
      <c r="F686" s="20" t="n"/>
      <c r="G686" s="20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6" t="n"/>
      <c r="BM686" s="75" t="n"/>
      <c r="BN686" s="76" t="n"/>
    </row>
    <row r="687" ht="15.75" customHeight="1" s="57">
      <c r="C687" s="49" t="n"/>
      <c r="D687" s="20" t="n"/>
      <c r="E687" s="20" t="n"/>
      <c r="F687" s="20" t="n"/>
      <c r="G687" s="20" t="n"/>
      <c r="AU687" s="75" t="n"/>
      <c r="AV687" s="75" t="n"/>
      <c r="AW687" s="75" t="n"/>
      <c r="AX687" s="75" t="n"/>
      <c r="AY687" s="75" t="n"/>
      <c r="AZ687" s="75" t="n"/>
      <c r="BA687" s="75" t="n"/>
      <c r="BB687" s="75" t="n"/>
      <c r="BC687" s="75" t="n"/>
      <c r="BD687" s="75" t="n"/>
      <c r="BE687" s="75" t="n"/>
      <c r="BF687" s="75" t="n"/>
      <c r="BG687" s="75" t="n"/>
      <c r="BH687" s="75" t="n"/>
      <c r="BI687" s="75" t="n"/>
      <c r="BJ687" s="75" t="n"/>
      <c r="BK687" s="75" t="n"/>
      <c r="BL687" s="76" t="n"/>
      <c r="BM687" s="75" t="n"/>
      <c r="BN687" s="76" t="n"/>
    </row>
    <row r="688" ht="15.75" customHeight="1" s="57">
      <c r="C688" s="49" t="n"/>
      <c r="D688" s="20" t="n"/>
      <c r="E688" s="20" t="n"/>
      <c r="F688" s="20" t="n"/>
      <c r="G688" s="20" t="n"/>
      <c r="AU688" s="75" t="n"/>
      <c r="AV688" s="75" t="n"/>
      <c r="AW688" s="75" t="n"/>
      <c r="AX688" s="75" t="n"/>
      <c r="AY688" s="75" t="n"/>
      <c r="AZ688" s="75" t="n"/>
      <c r="BA688" s="75" t="n"/>
      <c r="BB688" s="75" t="n"/>
      <c r="BC688" s="75" t="n"/>
      <c r="BD688" s="75" t="n"/>
      <c r="BE688" s="75" t="n"/>
      <c r="BF688" s="75" t="n"/>
      <c r="BG688" s="75" t="n"/>
      <c r="BH688" s="75" t="n"/>
      <c r="BI688" s="75" t="n"/>
      <c r="BJ688" s="75" t="n"/>
      <c r="BK688" s="75" t="n"/>
      <c r="BL688" s="76" t="n"/>
      <c r="BM688" s="75" t="n"/>
      <c r="BN688" s="76" t="n"/>
    </row>
    <row r="689" ht="15.75" customHeight="1" s="57">
      <c r="C689" s="49" t="n"/>
      <c r="D689" s="20" t="n"/>
      <c r="E689" s="20" t="n"/>
      <c r="F689" s="20" t="n"/>
      <c r="G689" s="20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6" t="n"/>
      <c r="BM689" s="75" t="n"/>
      <c r="BN689" s="76" t="n"/>
    </row>
    <row r="690" ht="15.75" customHeight="1" s="57">
      <c r="C690" s="49" t="n"/>
      <c r="D690" s="20" t="n"/>
      <c r="E690" s="20" t="n"/>
      <c r="F690" s="20" t="n"/>
      <c r="G690" s="20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6" t="n"/>
      <c r="BM690" s="75" t="n"/>
      <c r="BN690" s="76" t="n"/>
    </row>
    <row r="691" ht="15.75" customHeight="1" s="57">
      <c r="C691" s="49" t="n"/>
      <c r="D691" s="20" t="n"/>
      <c r="E691" s="20" t="n"/>
      <c r="F691" s="20" t="n"/>
      <c r="G691" s="20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6" t="n"/>
      <c r="BM691" s="75" t="n"/>
      <c r="BN691" s="76" t="n"/>
    </row>
    <row r="692" ht="15.75" customHeight="1" s="57">
      <c r="C692" s="49" t="n"/>
      <c r="D692" s="20" t="n"/>
      <c r="E692" s="20" t="n"/>
      <c r="F692" s="20" t="n"/>
      <c r="G692" s="20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6" t="n"/>
      <c r="BM692" s="75" t="n"/>
      <c r="BN692" s="76" t="n"/>
    </row>
    <row r="693" ht="15.75" customHeight="1" s="57">
      <c r="C693" s="49" t="n"/>
      <c r="D693" s="20" t="n"/>
      <c r="E693" s="20" t="n"/>
      <c r="F693" s="20" t="n"/>
      <c r="G693" s="20" t="n"/>
      <c r="AU693" s="75" t="n"/>
      <c r="AV693" s="75" t="n"/>
      <c r="AW693" s="75" t="n"/>
      <c r="AX693" s="75" t="n"/>
      <c r="AY693" s="75" t="n"/>
      <c r="AZ693" s="75" t="n"/>
      <c r="BA693" s="75" t="n"/>
      <c r="BB693" s="75" t="n"/>
      <c r="BC693" s="75" t="n"/>
      <c r="BD693" s="75" t="n"/>
      <c r="BE693" s="75" t="n"/>
      <c r="BF693" s="75" t="n"/>
      <c r="BG693" s="75" t="n"/>
      <c r="BH693" s="75" t="n"/>
      <c r="BI693" s="75" t="n"/>
      <c r="BJ693" s="75" t="n"/>
      <c r="BK693" s="75" t="n"/>
      <c r="BL693" s="76" t="n"/>
      <c r="BM693" s="75" t="n"/>
      <c r="BN693" s="76" t="n"/>
    </row>
    <row r="694" ht="15.75" customHeight="1" s="57">
      <c r="C694" s="49" t="n"/>
      <c r="D694" s="20" t="n"/>
      <c r="E694" s="20" t="n"/>
      <c r="F694" s="20" t="n"/>
      <c r="G694" s="20" t="n"/>
      <c r="AU694" s="75" t="n"/>
      <c r="AV694" s="75" t="n"/>
      <c r="AW694" s="75" t="n"/>
      <c r="AX694" s="75" t="n"/>
      <c r="AY694" s="75" t="n"/>
      <c r="AZ694" s="75" t="n"/>
      <c r="BA694" s="75" t="n"/>
      <c r="BB694" s="75" t="n"/>
      <c r="BC694" s="75" t="n"/>
      <c r="BD694" s="75" t="n"/>
      <c r="BE694" s="75" t="n"/>
      <c r="BF694" s="75" t="n"/>
      <c r="BG694" s="75" t="n"/>
      <c r="BH694" s="75" t="n"/>
      <c r="BI694" s="75" t="n"/>
      <c r="BJ694" s="75" t="n"/>
      <c r="BK694" s="75" t="n"/>
      <c r="BL694" s="76" t="n"/>
      <c r="BM694" s="75" t="n"/>
      <c r="BN694" s="76" t="n"/>
    </row>
    <row r="695" ht="15.75" customHeight="1" s="57">
      <c r="C695" s="49" t="n"/>
      <c r="D695" s="20" t="n"/>
      <c r="E695" s="20" t="n"/>
      <c r="F695" s="20" t="n"/>
      <c r="G695" s="20" t="n"/>
      <c r="AU695" s="75" t="n"/>
      <c r="AV695" s="75" t="n"/>
      <c r="AW695" s="75" t="n"/>
      <c r="AX695" s="75" t="n"/>
      <c r="AY695" s="75" t="n"/>
      <c r="AZ695" s="75" t="n"/>
      <c r="BA695" s="75" t="n"/>
      <c r="BB695" s="75" t="n"/>
      <c r="BC695" s="75" t="n"/>
      <c r="BD695" s="75" t="n"/>
      <c r="BE695" s="75" t="n"/>
      <c r="BF695" s="75" t="n"/>
      <c r="BG695" s="75" t="n"/>
      <c r="BH695" s="75" t="n"/>
      <c r="BI695" s="75" t="n"/>
      <c r="BJ695" s="75" t="n"/>
      <c r="BK695" s="75" t="n"/>
      <c r="BL695" s="76" t="n"/>
      <c r="BM695" s="75" t="n"/>
      <c r="BN695" s="76" t="n"/>
    </row>
    <row r="696" ht="15.75" customHeight="1" s="57">
      <c r="C696" s="49" t="n"/>
      <c r="D696" s="20" t="n"/>
      <c r="E696" s="20" t="n"/>
      <c r="F696" s="20" t="n"/>
      <c r="G696" s="20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6" t="n"/>
      <c r="BM696" s="75" t="n"/>
      <c r="BN696" s="76" t="n"/>
    </row>
    <row r="697" ht="15.75" customHeight="1" s="57">
      <c r="C697" s="49" t="n"/>
      <c r="D697" s="20" t="n"/>
      <c r="E697" s="20" t="n"/>
      <c r="F697" s="20" t="n"/>
      <c r="G697" s="20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6" t="n"/>
      <c r="BM697" s="75" t="n"/>
      <c r="BN697" s="76" t="n"/>
    </row>
    <row r="698" ht="15.75" customHeight="1" s="57">
      <c r="C698" s="49" t="n"/>
      <c r="D698" s="20" t="n"/>
      <c r="E698" s="20" t="n"/>
      <c r="F698" s="20" t="n"/>
      <c r="G698" s="20" t="n"/>
      <c r="AU698" s="75" t="n"/>
      <c r="AV698" s="75" t="n"/>
      <c r="AW698" s="75" t="n"/>
      <c r="AX698" s="75" t="n"/>
      <c r="AY698" s="75" t="n"/>
      <c r="AZ698" s="75" t="n"/>
      <c r="BA698" s="75" t="n"/>
      <c r="BB698" s="75" t="n"/>
      <c r="BC698" s="75" t="n"/>
      <c r="BD698" s="75" t="n"/>
      <c r="BE698" s="75" t="n"/>
      <c r="BF698" s="75" t="n"/>
      <c r="BG698" s="75" t="n"/>
      <c r="BH698" s="75" t="n"/>
      <c r="BI698" s="75" t="n"/>
      <c r="BJ698" s="75" t="n"/>
      <c r="BK698" s="75" t="n"/>
      <c r="BL698" s="76" t="n"/>
      <c r="BM698" s="75" t="n"/>
      <c r="BN698" s="76" t="n"/>
    </row>
    <row r="699" ht="15.75" customHeight="1" s="57">
      <c r="C699" s="49" t="n"/>
      <c r="D699" s="20" t="n"/>
      <c r="E699" s="20" t="n"/>
      <c r="F699" s="20" t="n"/>
      <c r="G699" s="20" t="n"/>
      <c r="AU699" s="75" t="n"/>
      <c r="AV699" s="75" t="n"/>
      <c r="AW699" s="75" t="n"/>
      <c r="AX699" s="75" t="n"/>
      <c r="AY699" s="75" t="n"/>
      <c r="AZ699" s="75" t="n"/>
      <c r="BA699" s="75" t="n"/>
      <c r="BB699" s="75" t="n"/>
      <c r="BC699" s="75" t="n"/>
      <c r="BD699" s="75" t="n"/>
      <c r="BE699" s="75" t="n"/>
      <c r="BF699" s="75" t="n"/>
      <c r="BG699" s="75" t="n"/>
      <c r="BH699" s="75" t="n"/>
      <c r="BI699" s="75" t="n"/>
      <c r="BJ699" s="75" t="n"/>
      <c r="BK699" s="75" t="n"/>
      <c r="BL699" s="76" t="n"/>
      <c r="BM699" s="75" t="n"/>
      <c r="BN699" s="76" t="n"/>
    </row>
    <row r="700" ht="15.75" customHeight="1" s="57">
      <c r="C700" s="49" t="n"/>
      <c r="D700" s="20" t="n"/>
      <c r="E700" s="20" t="n"/>
      <c r="F700" s="20" t="n"/>
      <c r="G700" s="20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6" t="n"/>
      <c r="BM700" s="75" t="n"/>
      <c r="BN700" s="76" t="n"/>
    </row>
    <row r="701" ht="15.75" customHeight="1" s="57">
      <c r="C701" s="49" t="n"/>
      <c r="D701" s="20" t="n"/>
      <c r="E701" s="20" t="n"/>
      <c r="F701" s="20" t="n"/>
      <c r="G701" s="20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6" t="n"/>
      <c r="BM701" s="75" t="n"/>
      <c r="BN701" s="76" t="n"/>
    </row>
    <row r="702" ht="15.75" customHeight="1" s="57">
      <c r="C702" s="49" t="n"/>
      <c r="D702" s="20" t="n"/>
      <c r="E702" s="20" t="n"/>
      <c r="F702" s="20" t="n"/>
      <c r="G702" s="20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6" t="n"/>
      <c r="BM702" s="75" t="n"/>
      <c r="BN702" s="76" t="n"/>
    </row>
    <row r="703" ht="15.75" customHeight="1" s="57">
      <c r="C703" s="49" t="n"/>
      <c r="D703" s="20" t="n"/>
      <c r="E703" s="20" t="n"/>
      <c r="F703" s="20" t="n"/>
      <c r="G703" s="20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6" t="n"/>
      <c r="BM703" s="75" t="n"/>
      <c r="BN703" s="76" t="n"/>
    </row>
    <row r="704" ht="15.75" customHeight="1" s="57">
      <c r="C704" s="49" t="n"/>
      <c r="D704" s="20" t="n"/>
      <c r="E704" s="20" t="n"/>
      <c r="F704" s="20" t="n"/>
      <c r="G704" s="20" t="n"/>
      <c r="AU704" s="75" t="n"/>
      <c r="AV704" s="75" t="n"/>
      <c r="AW704" s="75" t="n"/>
      <c r="AX704" s="75" t="n"/>
      <c r="AY704" s="75" t="n"/>
      <c r="AZ704" s="75" t="n"/>
      <c r="BA704" s="75" t="n"/>
      <c r="BB704" s="75" t="n"/>
      <c r="BC704" s="75" t="n"/>
      <c r="BD704" s="75" t="n"/>
      <c r="BE704" s="75" t="n"/>
      <c r="BF704" s="75" t="n"/>
      <c r="BG704" s="75" t="n"/>
      <c r="BH704" s="75" t="n"/>
      <c r="BI704" s="75" t="n"/>
      <c r="BJ704" s="75" t="n"/>
      <c r="BK704" s="75" t="n"/>
      <c r="BL704" s="76" t="n"/>
      <c r="BM704" s="75" t="n"/>
      <c r="BN704" s="76" t="n"/>
    </row>
    <row r="705" ht="15.75" customHeight="1" s="57">
      <c r="C705" s="49" t="n"/>
      <c r="D705" s="20" t="n"/>
      <c r="E705" s="20" t="n"/>
      <c r="F705" s="20" t="n"/>
      <c r="G705" s="20" t="n"/>
      <c r="AU705" s="75" t="n"/>
      <c r="AV705" s="75" t="n"/>
      <c r="AW705" s="75" t="n"/>
      <c r="AX705" s="75" t="n"/>
      <c r="AY705" s="75" t="n"/>
      <c r="AZ705" s="75" t="n"/>
      <c r="BA705" s="75" t="n"/>
      <c r="BB705" s="75" t="n"/>
      <c r="BC705" s="75" t="n"/>
      <c r="BD705" s="75" t="n"/>
      <c r="BE705" s="75" t="n"/>
      <c r="BF705" s="75" t="n"/>
      <c r="BG705" s="75" t="n"/>
      <c r="BH705" s="75" t="n"/>
      <c r="BI705" s="75" t="n"/>
      <c r="BJ705" s="75" t="n"/>
      <c r="BK705" s="75" t="n"/>
      <c r="BL705" s="76" t="n"/>
      <c r="BM705" s="75" t="n"/>
      <c r="BN705" s="76" t="n"/>
    </row>
    <row r="706" ht="15.75" customHeight="1" s="57">
      <c r="C706" s="49" t="n"/>
      <c r="D706" s="20" t="n"/>
      <c r="E706" s="20" t="n"/>
      <c r="F706" s="20" t="n"/>
      <c r="G706" s="20" t="n"/>
      <c r="AU706" s="75" t="n"/>
      <c r="AV706" s="75" t="n"/>
      <c r="AW706" s="75" t="n"/>
      <c r="AX706" s="75" t="n"/>
      <c r="AY706" s="75" t="n"/>
      <c r="AZ706" s="75" t="n"/>
      <c r="BA706" s="75" t="n"/>
      <c r="BB706" s="75" t="n"/>
      <c r="BC706" s="75" t="n"/>
      <c r="BD706" s="75" t="n"/>
      <c r="BE706" s="75" t="n"/>
      <c r="BF706" s="75" t="n"/>
      <c r="BG706" s="75" t="n"/>
      <c r="BH706" s="75" t="n"/>
      <c r="BI706" s="75" t="n"/>
      <c r="BJ706" s="75" t="n"/>
      <c r="BK706" s="75" t="n"/>
      <c r="BL706" s="76" t="n"/>
      <c r="BM706" s="75" t="n"/>
      <c r="BN706" s="76" t="n"/>
    </row>
    <row r="707" ht="15.75" customHeight="1" s="57">
      <c r="C707" s="49" t="n"/>
      <c r="D707" s="20" t="n"/>
      <c r="E707" s="20" t="n"/>
      <c r="F707" s="20" t="n"/>
      <c r="G707" s="20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6" t="n"/>
      <c r="BM707" s="75" t="n"/>
      <c r="BN707" s="76" t="n"/>
    </row>
    <row r="708" ht="15.75" customHeight="1" s="57">
      <c r="C708" s="49" t="n"/>
      <c r="D708" s="20" t="n"/>
      <c r="E708" s="20" t="n"/>
      <c r="F708" s="20" t="n"/>
      <c r="G708" s="20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6" t="n"/>
      <c r="BM708" s="75" t="n"/>
      <c r="BN708" s="76" t="n"/>
    </row>
    <row r="709" ht="15.75" customHeight="1" s="57">
      <c r="C709" s="49" t="n"/>
      <c r="D709" s="20" t="n"/>
      <c r="E709" s="20" t="n"/>
      <c r="F709" s="20" t="n"/>
      <c r="G709" s="20" t="n"/>
      <c r="AU709" s="75" t="n"/>
      <c r="AV709" s="75" t="n"/>
      <c r="AW709" s="75" t="n"/>
      <c r="AX709" s="75" t="n"/>
      <c r="AY709" s="75" t="n"/>
      <c r="AZ709" s="75" t="n"/>
      <c r="BA709" s="75" t="n"/>
      <c r="BB709" s="75" t="n"/>
      <c r="BC709" s="75" t="n"/>
      <c r="BD709" s="75" t="n"/>
      <c r="BE709" s="75" t="n"/>
      <c r="BF709" s="75" t="n"/>
      <c r="BG709" s="75" t="n"/>
      <c r="BH709" s="75" t="n"/>
      <c r="BI709" s="75" t="n"/>
      <c r="BJ709" s="75" t="n"/>
      <c r="BK709" s="75" t="n"/>
      <c r="BL709" s="76" t="n"/>
      <c r="BM709" s="75" t="n"/>
      <c r="BN709" s="76" t="n"/>
    </row>
    <row r="710" ht="15.75" customHeight="1" s="57">
      <c r="C710" s="49" t="n"/>
      <c r="D710" s="20" t="n"/>
      <c r="E710" s="20" t="n"/>
      <c r="F710" s="20" t="n"/>
      <c r="G710" s="20" t="n"/>
      <c r="AU710" s="75" t="n"/>
      <c r="AV710" s="75" t="n"/>
      <c r="AW710" s="75" t="n"/>
      <c r="AX710" s="75" t="n"/>
      <c r="AY710" s="75" t="n"/>
      <c r="AZ710" s="75" t="n"/>
      <c r="BA710" s="75" t="n"/>
      <c r="BB710" s="75" t="n"/>
      <c r="BC710" s="75" t="n"/>
      <c r="BD710" s="75" t="n"/>
      <c r="BE710" s="75" t="n"/>
      <c r="BF710" s="75" t="n"/>
      <c r="BG710" s="75" t="n"/>
      <c r="BH710" s="75" t="n"/>
      <c r="BI710" s="75" t="n"/>
      <c r="BJ710" s="75" t="n"/>
      <c r="BK710" s="75" t="n"/>
      <c r="BL710" s="76" t="n"/>
      <c r="BM710" s="75" t="n"/>
      <c r="BN710" s="76" t="n"/>
    </row>
    <row r="711" ht="15.75" customHeight="1" s="57">
      <c r="C711" s="49" t="n"/>
      <c r="D711" s="20" t="n"/>
      <c r="E711" s="20" t="n"/>
      <c r="F711" s="20" t="n"/>
      <c r="G711" s="20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6" t="n"/>
      <c r="BM711" s="75" t="n"/>
      <c r="BN711" s="76" t="n"/>
    </row>
    <row r="712" ht="15.75" customHeight="1" s="57">
      <c r="C712" s="49" t="n"/>
      <c r="D712" s="20" t="n"/>
      <c r="E712" s="20" t="n"/>
      <c r="F712" s="20" t="n"/>
      <c r="G712" s="20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6" t="n"/>
      <c r="BM712" s="75" t="n"/>
      <c r="BN712" s="76" t="n"/>
    </row>
    <row r="713" ht="15.75" customHeight="1" s="57">
      <c r="C713" s="49" t="n"/>
      <c r="D713" s="20" t="n"/>
      <c r="E713" s="20" t="n"/>
      <c r="F713" s="20" t="n"/>
      <c r="G713" s="20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6" t="n"/>
      <c r="BM713" s="75" t="n"/>
      <c r="BN713" s="76" t="n"/>
    </row>
    <row r="714" ht="15.75" customHeight="1" s="57">
      <c r="C714" s="49" t="n"/>
      <c r="D714" s="20" t="n"/>
      <c r="E714" s="20" t="n"/>
      <c r="F714" s="20" t="n"/>
      <c r="G714" s="20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6" t="n"/>
      <c r="BM714" s="75" t="n"/>
      <c r="BN714" s="76" t="n"/>
    </row>
    <row r="715" ht="15.75" customHeight="1" s="57">
      <c r="C715" s="49" t="n"/>
      <c r="D715" s="20" t="n"/>
      <c r="E715" s="20" t="n"/>
      <c r="F715" s="20" t="n"/>
      <c r="G715" s="20" t="n"/>
      <c r="AU715" s="75" t="n"/>
      <c r="AV715" s="75" t="n"/>
      <c r="AW715" s="75" t="n"/>
      <c r="AX715" s="75" t="n"/>
      <c r="AY715" s="75" t="n"/>
      <c r="AZ715" s="75" t="n"/>
      <c r="BA715" s="75" t="n"/>
      <c r="BB715" s="75" t="n"/>
      <c r="BC715" s="75" t="n"/>
      <c r="BD715" s="75" t="n"/>
      <c r="BE715" s="75" t="n"/>
      <c r="BF715" s="75" t="n"/>
      <c r="BG715" s="75" t="n"/>
      <c r="BH715" s="75" t="n"/>
      <c r="BI715" s="75" t="n"/>
      <c r="BJ715" s="75" t="n"/>
      <c r="BK715" s="75" t="n"/>
      <c r="BL715" s="76" t="n"/>
      <c r="BM715" s="75" t="n"/>
      <c r="BN715" s="76" t="n"/>
    </row>
    <row r="716" ht="15.75" customHeight="1" s="57">
      <c r="C716" s="49" t="n"/>
      <c r="D716" s="20" t="n"/>
      <c r="E716" s="20" t="n"/>
      <c r="F716" s="20" t="n"/>
      <c r="G716" s="20" t="n"/>
      <c r="AU716" s="75" t="n"/>
      <c r="AV716" s="75" t="n"/>
      <c r="AW716" s="75" t="n"/>
      <c r="AX716" s="75" t="n"/>
      <c r="AY716" s="75" t="n"/>
      <c r="AZ716" s="75" t="n"/>
      <c r="BA716" s="75" t="n"/>
      <c r="BB716" s="75" t="n"/>
      <c r="BC716" s="75" t="n"/>
      <c r="BD716" s="75" t="n"/>
      <c r="BE716" s="75" t="n"/>
      <c r="BF716" s="75" t="n"/>
      <c r="BG716" s="75" t="n"/>
      <c r="BH716" s="75" t="n"/>
      <c r="BI716" s="75" t="n"/>
      <c r="BJ716" s="75" t="n"/>
      <c r="BK716" s="75" t="n"/>
      <c r="BL716" s="76" t="n"/>
      <c r="BM716" s="75" t="n"/>
      <c r="BN716" s="76" t="n"/>
    </row>
    <row r="717" ht="15.75" customHeight="1" s="57">
      <c r="C717" s="49" t="n"/>
      <c r="D717" s="20" t="n"/>
      <c r="E717" s="20" t="n"/>
      <c r="F717" s="20" t="n"/>
      <c r="G717" s="20" t="n"/>
      <c r="AU717" s="75" t="n"/>
      <c r="AV717" s="75" t="n"/>
      <c r="AW717" s="75" t="n"/>
      <c r="AX717" s="75" t="n"/>
      <c r="AY717" s="75" t="n"/>
      <c r="AZ717" s="75" t="n"/>
      <c r="BA717" s="75" t="n"/>
      <c r="BB717" s="75" t="n"/>
      <c r="BC717" s="75" t="n"/>
      <c r="BD717" s="75" t="n"/>
      <c r="BE717" s="75" t="n"/>
      <c r="BF717" s="75" t="n"/>
      <c r="BG717" s="75" t="n"/>
      <c r="BH717" s="75" t="n"/>
      <c r="BI717" s="75" t="n"/>
      <c r="BJ717" s="75" t="n"/>
      <c r="BK717" s="75" t="n"/>
      <c r="BL717" s="76" t="n"/>
      <c r="BM717" s="75" t="n"/>
      <c r="BN717" s="76" t="n"/>
    </row>
    <row r="718" ht="15.75" customHeight="1" s="57">
      <c r="C718" s="49" t="n"/>
      <c r="D718" s="20" t="n"/>
      <c r="E718" s="20" t="n"/>
      <c r="F718" s="20" t="n"/>
      <c r="G718" s="20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6" t="n"/>
      <c r="BM718" s="75" t="n"/>
      <c r="BN718" s="76" t="n"/>
    </row>
    <row r="719" ht="15.75" customHeight="1" s="57">
      <c r="C719" s="49" t="n"/>
      <c r="D719" s="20" t="n"/>
      <c r="E719" s="20" t="n"/>
      <c r="F719" s="20" t="n"/>
      <c r="G719" s="20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6" t="n"/>
      <c r="BM719" s="75" t="n"/>
      <c r="BN719" s="76" t="n"/>
    </row>
    <row r="720" ht="15.75" customHeight="1" s="57">
      <c r="C720" s="49" t="n"/>
      <c r="D720" s="20" t="n"/>
      <c r="E720" s="20" t="n"/>
      <c r="F720" s="20" t="n"/>
      <c r="G720" s="20" t="n"/>
      <c r="AU720" s="75" t="n"/>
      <c r="AV720" s="75" t="n"/>
      <c r="AW720" s="75" t="n"/>
      <c r="AX720" s="75" t="n"/>
      <c r="AY720" s="75" t="n"/>
      <c r="AZ720" s="75" t="n"/>
      <c r="BA720" s="75" t="n"/>
      <c r="BB720" s="75" t="n"/>
      <c r="BC720" s="75" t="n"/>
      <c r="BD720" s="75" t="n"/>
      <c r="BE720" s="75" t="n"/>
      <c r="BF720" s="75" t="n"/>
      <c r="BG720" s="75" t="n"/>
      <c r="BH720" s="75" t="n"/>
      <c r="BI720" s="75" t="n"/>
      <c r="BJ720" s="75" t="n"/>
      <c r="BK720" s="75" t="n"/>
      <c r="BL720" s="76" t="n"/>
      <c r="BM720" s="75" t="n"/>
      <c r="BN720" s="76" t="n"/>
    </row>
    <row r="721" ht="15.75" customHeight="1" s="57">
      <c r="C721" s="49" t="n"/>
      <c r="D721" s="20" t="n"/>
      <c r="E721" s="20" t="n"/>
      <c r="F721" s="20" t="n"/>
      <c r="G721" s="20" t="n"/>
      <c r="AU721" s="75" t="n"/>
      <c r="AV721" s="75" t="n"/>
      <c r="AW721" s="75" t="n"/>
      <c r="AX721" s="75" t="n"/>
      <c r="AY721" s="75" t="n"/>
      <c r="AZ721" s="75" t="n"/>
      <c r="BA721" s="75" t="n"/>
      <c r="BB721" s="75" t="n"/>
      <c r="BC721" s="75" t="n"/>
      <c r="BD721" s="75" t="n"/>
      <c r="BE721" s="75" t="n"/>
      <c r="BF721" s="75" t="n"/>
      <c r="BG721" s="75" t="n"/>
      <c r="BH721" s="75" t="n"/>
      <c r="BI721" s="75" t="n"/>
      <c r="BJ721" s="75" t="n"/>
      <c r="BK721" s="75" t="n"/>
      <c r="BL721" s="76" t="n"/>
      <c r="BM721" s="75" t="n"/>
      <c r="BN721" s="76" t="n"/>
    </row>
    <row r="722" ht="15.75" customHeight="1" s="57">
      <c r="C722" s="49" t="n"/>
      <c r="D722" s="20" t="n"/>
      <c r="E722" s="20" t="n"/>
      <c r="F722" s="20" t="n"/>
      <c r="G722" s="20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6" t="n"/>
      <c r="BM722" s="75" t="n"/>
      <c r="BN722" s="76" t="n"/>
    </row>
    <row r="723" ht="15.75" customHeight="1" s="57">
      <c r="C723" s="49" t="n"/>
      <c r="D723" s="20" t="n"/>
      <c r="E723" s="20" t="n"/>
      <c r="F723" s="20" t="n"/>
      <c r="G723" s="20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6" t="n"/>
      <c r="BM723" s="75" t="n"/>
      <c r="BN723" s="76" t="n"/>
    </row>
    <row r="724" ht="15.75" customHeight="1" s="57">
      <c r="C724" s="49" t="n"/>
      <c r="D724" s="20" t="n"/>
      <c r="E724" s="20" t="n"/>
      <c r="F724" s="20" t="n"/>
      <c r="G724" s="20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6" t="n"/>
      <c r="BM724" s="75" t="n"/>
      <c r="BN724" s="76" t="n"/>
    </row>
    <row r="725" ht="15.75" customHeight="1" s="57">
      <c r="C725" s="49" t="n"/>
      <c r="D725" s="20" t="n"/>
      <c r="E725" s="20" t="n"/>
      <c r="F725" s="20" t="n"/>
      <c r="G725" s="20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6" t="n"/>
      <c r="BM725" s="75" t="n"/>
      <c r="BN725" s="76" t="n"/>
    </row>
    <row r="726" ht="15.75" customHeight="1" s="57">
      <c r="C726" s="49" t="n"/>
      <c r="D726" s="20" t="n"/>
      <c r="E726" s="20" t="n"/>
      <c r="F726" s="20" t="n"/>
      <c r="G726" s="20" t="n"/>
      <c r="AU726" s="75" t="n"/>
      <c r="AV726" s="75" t="n"/>
      <c r="AW726" s="75" t="n"/>
      <c r="AX726" s="75" t="n"/>
      <c r="AY726" s="75" t="n"/>
      <c r="AZ726" s="75" t="n"/>
      <c r="BA726" s="75" t="n"/>
      <c r="BB726" s="75" t="n"/>
      <c r="BC726" s="75" t="n"/>
      <c r="BD726" s="75" t="n"/>
      <c r="BE726" s="75" t="n"/>
      <c r="BF726" s="75" t="n"/>
      <c r="BG726" s="75" t="n"/>
      <c r="BH726" s="75" t="n"/>
      <c r="BI726" s="75" t="n"/>
      <c r="BJ726" s="75" t="n"/>
      <c r="BK726" s="75" t="n"/>
      <c r="BL726" s="76" t="n"/>
      <c r="BM726" s="75" t="n"/>
      <c r="BN726" s="76" t="n"/>
    </row>
    <row r="727" ht="15.75" customHeight="1" s="57">
      <c r="C727" s="49" t="n"/>
      <c r="D727" s="20" t="n"/>
      <c r="E727" s="20" t="n"/>
      <c r="F727" s="20" t="n"/>
      <c r="G727" s="20" t="n"/>
      <c r="AU727" s="75" t="n"/>
      <c r="AV727" s="75" t="n"/>
      <c r="AW727" s="75" t="n"/>
      <c r="AX727" s="75" t="n"/>
      <c r="AY727" s="75" t="n"/>
      <c r="AZ727" s="75" t="n"/>
      <c r="BA727" s="75" t="n"/>
      <c r="BB727" s="75" t="n"/>
      <c r="BC727" s="75" t="n"/>
      <c r="BD727" s="75" t="n"/>
      <c r="BE727" s="75" t="n"/>
      <c r="BF727" s="75" t="n"/>
      <c r="BG727" s="75" t="n"/>
      <c r="BH727" s="75" t="n"/>
      <c r="BI727" s="75" t="n"/>
      <c r="BJ727" s="75" t="n"/>
      <c r="BK727" s="75" t="n"/>
      <c r="BL727" s="76" t="n"/>
      <c r="BM727" s="75" t="n"/>
      <c r="BN727" s="76" t="n"/>
    </row>
    <row r="728" ht="15.75" customHeight="1" s="57">
      <c r="C728" s="49" t="n"/>
      <c r="D728" s="20" t="n"/>
      <c r="E728" s="20" t="n"/>
      <c r="F728" s="20" t="n"/>
      <c r="G728" s="20" t="n"/>
      <c r="AU728" s="75" t="n"/>
      <c r="AV728" s="75" t="n"/>
      <c r="AW728" s="75" t="n"/>
      <c r="AX728" s="75" t="n"/>
      <c r="AY728" s="75" t="n"/>
      <c r="AZ728" s="75" t="n"/>
      <c r="BA728" s="75" t="n"/>
      <c r="BB728" s="75" t="n"/>
      <c r="BC728" s="75" t="n"/>
      <c r="BD728" s="75" t="n"/>
      <c r="BE728" s="75" t="n"/>
      <c r="BF728" s="75" t="n"/>
      <c r="BG728" s="75" t="n"/>
      <c r="BH728" s="75" t="n"/>
      <c r="BI728" s="75" t="n"/>
      <c r="BJ728" s="75" t="n"/>
      <c r="BK728" s="75" t="n"/>
      <c r="BL728" s="76" t="n"/>
      <c r="BM728" s="75" t="n"/>
      <c r="BN728" s="76" t="n"/>
    </row>
    <row r="729" ht="15.75" customHeight="1" s="57">
      <c r="C729" s="49" t="n"/>
      <c r="D729" s="20" t="n"/>
      <c r="E729" s="20" t="n"/>
      <c r="F729" s="20" t="n"/>
      <c r="G729" s="20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6" t="n"/>
      <c r="BM729" s="75" t="n"/>
      <c r="BN729" s="76" t="n"/>
    </row>
    <row r="730" ht="15.75" customHeight="1" s="57">
      <c r="C730" s="49" t="n"/>
      <c r="D730" s="20" t="n"/>
      <c r="E730" s="20" t="n"/>
      <c r="F730" s="20" t="n"/>
      <c r="G730" s="20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6" t="n"/>
      <c r="BM730" s="75" t="n"/>
      <c r="BN730" s="76" t="n"/>
    </row>
    <row r="731" ht="15.75" customHeight="1" s="57">
      <c r="C731" s="49" t="n"/>
      <c r="D731" s="20" t="n"/>
      <c r="E731" s="20" t="n"/>
      <c r="F731" s="20" t="n"/>
      <c r="G731" s="20" t="n"/>
      <c r="AU731" s="75" t="n"/>
      <c r="AV731" s="75" t="n"/>
      <c r="AW731" s="75" t="n"/>
      <c r="AX731" s="75" t="n"/>
      <c r="AY731" s="75" t="n"/>
      <c r="AZ731" s="75" t="n"/>
      <c r="BA731" s="75" t="n"/>
      <c r="BB731" s="75" t="n"/>
      <c r="BC731" s="75" t="n"/>
      <c r="BD731" s="75" t="n"/>
      <c r="BE731" s="75" t="n"/>
      <c r="BF731" s="75" t="n"/>
      <c r="BG731" s="75" t="n"/>
      <c r="BH731" s="75" t="n"/>
      <c r="BI731" s="75" t="n"/>
      <c r="BJ731" s="75" t="n"/>
      <c r="BK731" s="75" t="n"/>
      <c r="BL731" s="76" t="n"/>
      <c r="BM731" s="75" t="n"/>
      <c r="BN731" s="76" t="n"/>
    </row>
    <row r="732" ht="15.75" customHeight="1" s="57">
      <c r="C732" s="49" t="n"/>
      <c r="D732" s="20" t="n"/>
      <c r="E732" s="20" t="n"/>
      <c r="F732" s="20" t="n"/>
      <c r="G732" s="20" t="n"/>
      <c r="AU732" s="75" t="n"/>
      <c r="AV732" s="75" t="n"/>
      <c r="AW732" s="75" t="n"/>
      <c r="AX732" s="75" t="n"/>
      <c r="AY732" s="75" t="n"/>
      <c r="AZ732" s="75" t="n"/>
      <c r="BA732" s="75" t="n"/>
      <c r="BB732" s="75" t="n"/>
      <c r="BC732" s="75" t="n"/>
      <c r="BD732" s="75" t="n"/>
      <c r="BE732" s="75" t="n"/>
      <c r="BF732" s="75" t="n"/>
      <c r="BG732" s="75" t="n"/>
      <c r="BH732" s="75" t="n"/>
      <c r="BI732" s="75" t="n"/>
      <c r="BJ732" s="75" t="n"/>
      <c r="BK732" s="75" t="n"/>
      <c r="BL732" s="76" t="n"/>
      <c r="BM732" s="75" t="n"/>
      <c r="BN732" s="76" t="n"/>
    </row>
    <row r="733" ht="15.75" customHeight="1" s="57">
      <c r="C733" s="49" t="n"/>
      <c r="D733" s="20" t="n"/>
      <c r="E733" s="20" t="n"/>
      <c r="F733" s="20" t="n"/>
      <c r="G733" s="20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6" t="n"/>
      <c r="BM733" s="75" t="n"/>
      <c r="BN733" s="76" t="n"/>
    </row>
    <row r="734" ht="15.75" customHeight="1" s="57">
      <c r="C734" s="49" t="n"/>
      <c r="D734" s="20" t="n"/>
      <c r="E734" s="20" t="n"/>
      <c r="F734" s="20" t="n"/>
      <c r="G734" s="20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6" t="n"/>
      <c r="BM734" s="75" t="n"/>
      <c r="BN734" s="76" t="n"/>
    </row>
    <row r="735" ht="15.75" customHeight="1" s="57">
      <c r="C735" s="49" t="n"/>
      <c r="D735" s="20" t="n"/>
      <c r="E735" s="20" t="n"/>
      <c r="F735" s="20" t="n"/>
      <c r="G735" s="20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6" t="n"/>
      <c r="BM735" s="75" t="n"/>
      <c r="BN735" s="76" t="n"/>
    </row>
    <row r="736" ht="15.75" customHeight="1" s="57">
      <c r="C736" s="49" t="n"/>
      <c r="D736" s="20" t="n"/>
      <c r="E736" s="20" t="n"/>
      <c r="F736" s="20" t="n"/>
      <c r="G736" s="20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6" t="n"/>
      <c r="BM736" s="75" t="n"/>
      <c r="BN736" s="76" t="n"/>
    </row>
    <row r="737" ht="15.75" customHeight="1" s="57">
      <c r="C737" s="49" t="n"/>
      <c r="D737" s="20" t="n"/>
      <c r="E737" s="20" t="n"/>
      <c r="F737" s="20" t="n"/>
      <c r="G737" s="20" t="n"/>
      <c r="AU737" s="75" t="n"/>
      <c r="AV737" s="75" t="n"/>
      <c r="AW737" s="75" t="n"/>
      <c r="AX737" s="75" t="n"/>
      <c r="AY737" s="75" t="n"/>
      <c r="AZ737" s="75" t="n"/>
      <c r="BA737" s="75" t="n"/>
      <c r="BB737" s="75" t="n"/>
      <c r="BC737" s="75" t="n"/>
      <c r="BD737" s="75" t="n"/>
      <c r="BE737" s="75" t="n"/>
      <c r="BF737" s="75" t="n"/>
      <c r="BG737" s="75" t="n"/>
      <c r="BH737" s="75" t="n"/>
      <c r="BI737" s="75" t="n"/>
      <c r="BJ737" s="75" t="n"/>
      <c r="BK737" s="75" t="n"/>
      <c r="BL737" s="76" t="n"/>
      <c r="BM737" s="75" t="n"/>
      <c r="BN737" s="76" t="n"/>
    </row>
    <row r="738" ht="15.75" customHeight="1" s="57">
      <c r="C738" s="49" t="n"/>
      <c r="D738" s="20" t="n"/>
      <c r="E738" s="20" t="n"/>
      <c r="F738" s="20" t="n"/>
      <c r="G738" s="20" t="n"/>
      <c r="AU738" s="75" t="n"/>
      <c r="AV738" s="75" t="n"/>
      <c r="AW738" s="75" t="n"/>
      <c r="AX738" s="75" t="n"/>
      <c r="AY738" s="75" t="n"/>
      <c r="AZ738" s="75" t="n"/>
      <c r="BA738" s="75" t="n"/>
      <c r="BB738" s="75" t="n"/>
      <c r="BC738" s="75" t="n"/>
      <c r="BD738" s="75" t="n"/>
      <c r="BE738" s="75" t="n"/>
      <c r="BF738" s="75" t="n"/>
      <c r="BG738" s="75" t="n"/>
      <c r="BH738" s="75" t="n"/>
      <c r="BI738" s="75" t="n"/>
      <c r="BJ738" s="75" t="n"/>
      <c r="BK738" s="75" t="n"/>
      <c r="BL738" s="76" t="n"/>
      <c r="BM738" s="75" t="n"/>
      <c r="BN738" s="76" t="n"/>
    </row>
    <row r="739" ht="15.75" customHeight="1" s="57">
      <c r="C739" s="49" t="n"/>
      <c r="D739" s="20" t="n"/>
      <c r="E739" s="20" t="n"/>
      <c r="F739" s="20" t="n"/>
      <c r="G739" s="20" t="n"/>
      <c r="AU739" s="75" t="n"/>
      <c r="AV739" s="75" t="n"/>
      <c r="AW739" s="75" t="n"/>
      <c r="AX739" s="75" t="n"/>
      <c r="AY739" s="75" t="n"/>
      <c r="AZ739" s="75" t="n"/>
      <c r="BA739" s="75" t="n"/>
      <c r="BB739" s="75" t="n"/>
      <c r="BC739" s="75" t="n"/>
      <c r="BD739" s="75" t="n"/>
      <c r="BE739" s="75" t="n"/>
      <c r="BF739" s="75" t="n"/>
      <c r="BG739" s="75" t="n"/>
      <c r="BH739" s="75" t="n"/>
      <c r="BI739" s="75" t="n"/>
      <c r="BJ739" s="75" t="n"/>
      <c r="BK739" s="75" t="n"/>
      <c r="BL739" s="76" t="n"/>
      <c r="BM739" s="75" t="n"/>
      <c r="BN739" s="76" t="n"/>
    </row>
    <row r="740" ht="15.75" customHeight="1" s="57">
      <c r="C740" s="49" t="n"/>
      <c r="D740" s="20" t="n"/>
      <c r="E740" s="20" t="n"/>
      <c r="F740" s="20" t="n"/>
      <c r="G740" s="20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6" t="n"/>
      <c r="BM740" s="75" t="n"/>
      <c r="BN740" s="76" t="n"/>
    </row>
    <row r="741" ht="15.75" customHeight="1" s="57">
      <c r="C741" s="49" t="n"/>
      <c r="D741" s="20" t="n"/>
      <c r="E741" s="20" t="n"/>
      <c r="F741" s="20" t="n"/>
      <c r="G741" s="20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6" t="n"/>
      <c r="BM741" s="75" t="n"/>
      <c r="BN741" s="76" t="n"/>
    </row>
    <row r="742" ht="15.75" customHeight="1" s="57">
      <c r="C742" s="49" t="n"/>
      <c r="D742" s="20" t="n"/>
      <c r="E742" s="20" t="n"/>
      <c r="F742" s="20" t="n"/>
      <c r="G742" s="20" t="n"/>
      <c r="AU742" s="75" t="n"/>
      <c r="AV742" s="75" t="n"/>
      <c r="AW742" s="75" t="n"/>
      <c r="AX742" s="75" t="n"/>
      <c r="AY742" s="75" t="n"/>
      <c r="AZ742" s="75" t="n"/>
      <c r="BA742" s="75" t="n"/>
      <c r="BB742" s="75" t="n"/>
      <c r="BC742" s="75" t="n"/>
      <c r="BD742" s="75" t="n"/>
      <c r="BE742" s="75" t="n"/>
      <c r="BF742" s="75" t="n"/>
      <c r="BG742" s="75" t="n"/>
      <c r="BH742" s="75" t="n"/>
      <c r="BI742" s="75" t="n"/>
      <c r="BJ742" s="75" t="n"/>
      <c r="BK742" s="75" t="n"/>
      <c r="BL742" s="76" t="n"/>
      <c r="BM742" s="75" t="n"/>
      <c r="BN742" s="76" t="n"/>
    </row>
    <row r="743" ht="15.75" customHeight="1" s="57">
      <c r="C743" s="49" t="n"/>
      <c r="D743" s="20" t="n"/>
      <c r="E743" s="20" t="n"/>
      <c r="F743" s="20" t="n"/>
      <c r="G743" s="20" t="n"/>
      <c r="AU743" s="75" t="n"/>
      <c r="AV743" s="75" t="n"/>
      <c r="AW743" s="75" t="n"/>
      <c r="AX743" s="75" t="n"/>
      <c r="AY743" s="75" t="n"/>
      <c r="AZ743" s="75" t="n"/>
      <c r="BA743" s="75" t="n"/>
      <c r="BB743" s="75" t="n"/>
      <c r="BC743" s="75" t="n"/>
      <c r="BD743" s="75" t="n"/>
      <c r="BE743" s="75" t="n"/>
      <c r="BF743" s="75" t="n"/>
      <c r="BG743" s="75" t="n"/>
      <c r="BH743" s="75" t="n"/>
      <c r="BI743" s="75" t="n"/>
      <c r="BJ743" s="75" t="n"/>
      <c r="BK743" s="75" t="n"/>
      <c r="BL743" s="76" t="n"/>
      <c r="BM743" s="75" t="n"/>
      <c r="BN743" s="76" t="n"/>
    </row>
    <row r="744" ht="15.75" customHeight="1" s="57">
      <c r="C744" s="49" t="n"/>
      <c r="D744" s="20" t="n"/>
      <c r="E744" s="20" t="n"/>
      <c r="F744" s="20" t="n"/>
      <c r="G744" s="20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6" t="n"/>
      <c r="BM744" s="75" t="n"/>
      <c r="BN744" s="76" t="n"/>
    </row>
    <row r="745" ht="15.75" customHeight="1" s="57">
      <c r="C745" s="49" t="n"/>
      <c r="D745" s="20" t="n"/>
      <c r="E745" s="20" t="n"/>
      <c r="F745" s="20" t="n"/>
      <c r="G745" s="20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6" t="n"/>
      <c r="BM745" s="75" t="n"/>
      <c r="BN745" s="76" t="n"/>
    </row>
    <row r="746" ht="15.75" customHeight="1" s="57">
      <c r="C746" s="49" t="n"/>
      <c r="D746" s="20" t="n"/>
      <c r="E746" s="20" t="n"/>
      <c r="F746" s="20" t="n"/>
      <c r="G746" s="20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6" t="n"/>
      <c r="BM746" s="75" t="n"/>
      <c r="BN746" s="76" t="n"/>
    </row>
    <row r="747" ht="15.75" customHeight="1" s="57">
      <c r="C747" s="49" t="n"/>
      <c r="D747" s="20" t="n"/>
      <c r="E747" s="20" t="n"/>
      <c r="F747" s="20" t="n"/>
      <c r="G747" s="20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6" t="n"/>
      <c r="BM747" s="75" t="n"/>
      <c r="BN747" s="76" t="n"/>
    </row>
    <row r="748" ht="15.75" customHeight="1" s="57">
      <c r="C748" s="49" t="n"/>
      <c r="D748" s="20" t="n"/>
      <c r="E748" s="20" t="n"/>
      <c r="F748" s="20" t="n"/>
      <c r="G748" s="20" t="n"/>
      <c r="AU748" s="75" t="n"/>
      <c r="AV748" s="75" t="n"/>
      <c r="AW748" s="75" t="n"/>
      <c r="AX748" s="75" t="n"/>
      <c r="AY748" s="75" t="n"/>
      <c r="AZ748" s="75" t="n"/>
      <c r="BA748" s="75" t="n"/>
      <c r="BB748" s="75" t="n"/>
      <c r="BC748" s="75" t="n"/>
      <c r="BD748" s="75" t="n"/>
      <c r="BE748" s="75" t="n"/>
      <c r="BF748" s="75" t="n"/>
      <c r="BG748" s="75" t="n"/>
      <c r="BH748" s="75" t="n"/>
      <c r="BI748" s="75" t="n"/>
      <c r="BJ748" s="75" t="n"/>
      <c r="BK748" s="75" t="n"/>
      <c r="BL748" s="76" t="n"/>
      <c r="BM748" s="75" t="n"/>
      <c r="BN748" s="76" t="n"/>
    </row>
    <row r="749" ht="15.75" customHeight="1" s="57">
      <c r="C749" s="49" t="n"/>
      <c r="D749" s="20" t="n"/>
      <c r="E749" s="20" t="n"/>
      <c r="F749" s="20" t="n"/>
      <c r="G749" s="20" t="n"/>
      <c r="AU749" s="75" t="n"/>
      <c r="AV749" s="75" t="n"/>
      <c r="AW749" s="75" t="n"/>
      <c r="AX749" s="75" t="n"/>
      <c r="AY749" s="75" t="n"/>
      <c r="AZ749" s="75" t="n"/>
      <c r="BA749" s="75" t="n"/>
      <c r="BB749" s="75" t="n"/>
      <c r="BC749" s="75" t="n"/>
      <c r="BD749" s="75" t="n"/>
      <c r="BE749" s="75" t="n"/>
      <c r="BF749" s="75" t="n"/>
      <c r="BG749" s="75" t="n"/>
      <c r="BH749" s="75" t="n"/>
      <c r="BI749" s="75" t="n"/>
      <c r="BJ749" s="75" t="n"/>
      <c r="BK749" s="75" t="n"/>
      <c r="BL749" s="76" t="n"/>
      <c r="BM749" s="75" t="n"/>
      <c r="BN749" s="76" t="n"/>
    </row>
    <row r="750" ht="15.75" customHeight="1" s="57">
      <c r="C750" s="49" t="n"/>
      <c r="D750" s="20" t="n"/>
      <c r="E750" s="20" t="n"/>
      <c r="F750" s="20" t="n"/>
      <c r="G750" s="20" t="n"/>
      <c r="AU750" s="75" t="n"/>
      <c r="AV750" s="75" t="n"/>
      <c r="AW750" s="75" t="n"/>
      <c r="AX750" s="75" t="n"/>
      <c r="AY750" s="75" t="n"/>
      <c r="AZ750" s="75" t="n"/>
      <c r="BA750" s="75" t="n"/>
      <c r="BB750" s="75" t="n"/>
      <c r="BC750" s="75" t="n"/>
      <c r="BD750" s="75" t="n"/>
      <c r="BE750" s="75" t="n"/>
      <c r="BF750" s="75" t="n"/>
      <c r="BG750" s="75" t="n"/>
      <c r="BH750" s="75" t="n"/>
      <c r="BI750" s="75" t="n"/>
      <c r="BJ750" s="75" t="n"/>
      <c r="BK750" s="75" t="n"/>
      <c r="BL750" s="76" t="n"/>
      <c r="BM750" s="75" t="n"/>
      <c r="BN750" s="76" t="n"/>
    </row>
    <row r="751" ht="15.75" customHeight="1" s="57">
      <c r="C751" s="49" t="n"/>
      <c r="D751" s="20" t="n"/>
      <c r="E751" s="20" t="n"/>
      <c r="F751" s="20" t="n"/>
      <c r="G751" s="20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6" t="n"/>
      <c r="BM751" s="75" t="n"/>
      <c r="BN751" s="76" t="n"/>
    </row>
    <row r="752" ht="15.75" customHeight="1" s="57">
      <c r="C752" s="49" t="n"/>
      <c r="D752" s="20" t="n"/>
      <c r="E752" s="20" t="n"/>
      <c r="F752" s="20" t="n"/>
      <c r="G752" s="20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6" t="n"/>
      <c r="BM752" s="75" t="n"/>
      <c r="BN752" s="76" t="n"/>
    </row>
    <row r="753" ht="15.75" customHeight="1" s="57">
      <c r="C753" s="49" t="n"/>
      <c r="D753" s="20" t="n"/>
      <c r="E753" s="20" t="n"/>
      <c r="F753" s="20" t="n"/>
      <c r="G753" s="20" t="n"/>
      <c r="AU753" s="75" t="n"/>
      <c r="AV753" s="75" t="n"/>
      <c r="AW753" s="75" t="n"/>
      <c r="AX753" s="75" t="n"/>
      <c r="AY753" s="75" t="n"/>
      <c r="AZ753" s="75" t="n"/>
      <c r="BA753" s="75" t="n"/>
      <c r="BB753" s="75" t="n"/>
      <c r="BC753" s="75" t="n"/>
      <c r="BD753" s="75" t="n"/>
      <c r="BE753" s="75" t="n"/>
      <c r="BF753" s="75" t="n"/>
      <c r="BG753" s="75" t="n"/>
      <c r="BH753" s="75" t="n"/>
      <c r="BI753" s="75" t="n"/>
      <c r="BJ753" s="75" t="n"/>
      <c r="BK753" s="75" t="n"/>
      <c r="BL753" s="76" t="n"/>
      <c r="BM753" s="75" t="n"/>
      <c r="BN753" s="76" t="n"/>
    </row>
    <row r="754" ht="15.75" customHeight="1" s="57">
      <c r="C754" s="49" t="n"/>
      <c r="D754" s="20" t="n"/>
      <c r="E754" s="20" t="n"/>
      <c r="F754" s="20" t="n"/>
      <c r="G754" s="20" t="n"/>
      <c r="AU754" s="75" t="n"/>
      <c r="AV754" s="75" t="n"/>
      <c r="AW754" s="75" t="n"/>
      <c r="AX754" s="75" t="n"/>
      <c r="AY754" s="75" t="n"/>
      <c r="AZ754" s="75" t="n"/>
      <c r="BA754" s="75" t="n"/>
      <c r="BB754" s="75" t="n"/>
      <c r="BC754" s="75" t="n"/>
      <c r="BD754" s="75" t="n"/>
      <c r="BE754" s="75" t="n"/>
      <c r="BF754" s="75" t="n"/>
      <c r="BG754" s="75" t="n"/>
      <c r="BH754" s="75" t="n"/>
      <c r="BI754" s="75" t="n"/>
      <c r="BJ754" s="75" t="n"/>
      <c r="BK754" s="75" t="n"/>
      <c r="BL754" s="76" t="n"/>
      <c r="BM754" s="75" t="n"/>
      <c r="BN754" s="76" t="n"/>
    </row>
    <row r="755" ht="15.75" customHeight="1" s="57">
      <c r="C755" s="49" t="n"/>
      <c r="D755" s="20" t="n"/>
      <c r="E755" s="20" t="n"/>
      <c r="F755" s="20" t="n"/>
      <c r="G755" s="20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6" t="n"/>
      <c r="BM755" s="75" t="n"/>
      <c r="BN755" s="76" t="n"/>
    </row>
    <row r="756" ht="15.75" customHeight="1" s="57">
      <c r="C756" s="49" t="n"/>
      <c r="D756" s="20" t="n"/>
      <c r="E756" s="20" t="n"/>
      <c r="F756" s="20" t="n"/>
      <c r="G756" s="20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6" t="n"/>
      <c r="BM756" s="75" t="n"/>
      <c r="BN756" s="76" t="n"/>
    </row>
    <row r="757" ht="15.75" customHeight="1" s="57">
      <c r="C757" s="49" t="n"/>
      <c r="D757" s="20" t="n"/>
      <c r="E757" s="20" t="n"/>
      <c r="F757" s="20" t="n"/>
      <c r="G757" s="20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6" t="n"/>
      <c r="BM757" s="75" t="n"/>
      <c r="BN757" s="76" t="n"/>
    </row>
    <row r="758" ht="15.75" customHeight="1" s="57">
      <c r="C758" s="49" t="n"/>
      <c r="D758" s="20" t="n"/>
      <c r="E758" s="20" t="n"/>
      <c r="F758" s="20" t="n"/>
      <c r="G758" s="20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6" t="n"/>
      <c r="BM758" s="75" t="n"/>
      <c r="BN758" s="76" t="n"/>
    </row>
    <row r="759" ht="15.75" customHeight="1" s="57">
      <c r="C759" s="49" t="n"/>
      <c r="D759" s="20" t="n"/>
      <c r="E759" s="20" t="n"/>
      <c r="F759" s="20" t="n"/>
      <c r="G759" s="20" t="n"/>
      <c r="AU759" s="75" t="n"/>
      <c r="AV759" s="75" t="n"/>
      <c r="AW759" s="75" t="n"/>
      <c r="AX759" s="75" t="n"/>
      <c r="AY759" s="75" t="n"/>
      <c r="AZ759" s="75" t="n"/>
      <c r="BA759" s="75" t="n"/>
      <c r="BB759" s="75" t="n"/>
      <c r="BC759" s="75" t="n"/>
      <c r="BD759" s="75" t="n"/>
      <c r="BE759" s="75" t="n"/>
      <c r="BF759" s="75" t="n"/>
      <c r="BG759" s="75" t="n"/>
      <c r="BH759" s="75" t="n"/>
      <c r="BI759" s="75" t="n"/>
      <c r="BJ759" s="75" t="n"/>
      <c r="BK759" s="75" t="n"/>
      <c r="BL759" s="76" t="n"/>
      <c r="BM759" s="75" t="n"/>
      <c r="BN759" s="76" t="n"/>
    </row>
    <row r="760" ht="15.75" customHeight="1" s="57">
      <c r="C760" s="49" t="n"/>
      <c r="D760" s="20" t="n"/>
      <c r="E760" s="20" t="n"/>
      <c r="F760" s="20" t="n"/>
      <c r="G760" s="20" t="n"/>
      <c r="AU760" s="75" t="n"/>
      <c r="AV760" s="75" t="n"/>
      <c r="AW760" s="75" t="n"/>
      <c r="AX760" s="75" t="n"/>
      <c r="AY760" s="75" t="n"/>
      <c r="AZ760" s="75" t="n"/>
      <c r="BA760" s="75" t="n"/>
      <c r="BB760" s="75" t="n"/>
      <c r="BC760" s="75" t="n"/>
      <c r="BD760" s="75" t="n"/>
      <c r="BE760" s="75" t="n"/>
      <c r="BF760" s="75" t="n"/>
      <c r="BG760" s="75" t="n"/>
      <c r="BH760" s="75" t="n"/>
      <c r="BI760" s="75" t="n"/>
      <c r="BJ760" s="75" t="n"/>
      <c r="BK760" s="75" t="n"/>
      <c r="BL760" s="76" t="n"/>
      <c r="BM760" s="75" t="n"/>
      <c r="BN760" s="76" t="n"/>
    </row>
    <row r="761" ht="15.75" customHeight="1" s="57">
      <c r="C761" s="49" t="n"/>
      <c r="D761" s="20" t="n"/>
      <c r="E761" s="20" t="n"/>
      <c r="F761" s="20" t="n"/>
      <c r="G761" s="20" t="n"/>
      <c r="AU761" s="75" t="n"/>
      <c r="AV761" s="75" t="n"/>
      <c r="AW761" s="75" t="n"/>
      <c r="AX761" s="75" t="n"/>
      <c r="AY761" s="75" t="n"/>
      <c r="AZ761" s="75" t="n"/>
      <c r="BA761" s="75" t="n"/>
      <c r="BB761" s="75" t="n"/>
      <c r="BC761" s="75" t="n"/>
      <c r="BD761" s="75" t="n"/>
      <c r="BE761" s="75" t="n"/>
      <c r="BF761" s="75" t="n"/>
      <c r="BG761" s="75" t="n"/>
      <c r="BH761" s="75" t="n"/>
      <c r="BI761" s="75" t="n"/>
      <c r="BJ761" s="75" t="n"/>
      <c r="BK761" s="75" t="n"/>
      <c r="BL761" s="76" t="n"/>
      <c r="BM761" s="75" t="n"/>
      <c r="BN761" s="76" t="n"/>
    </row>
    <row r="762" ht="15.75" customHeight="1" s="57">
      <c r="C762" s="49" t="n"/>
      <c r="D762" s="20" t="n"/>
      <c r="E762" s="20" t="n"/>
      <c r="F762" s="20" t="n"/>
      <c r="G762" s="20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6" t="n"/>
      <c r="BM762" s="75" t="n"/>
      <c r="BN762" s="76" t="n"/>
    </row>
    <row r="763" ht="15.75" customHeight="1" s="57">
      <c r="C763" s="49" t="n"/>
      <c r="D763" s="20" t="n"/>
      <c r="E763" s="20" t="n"/>
      <c r="F763" s="20" t="n"/>
      <c r="G763" s="20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6" t="n"/>
      <c r="BM763" s="75" t="n"/>
      <c r="BN763" s="76" t="n"/>
    </row>
    <row r="764" ht="15.75" customHeight="1" s="57">
      <c r="C764" s="49" t="n"/>
      <c r="D764" s="20" t="n"/>
      <c r="E764" s="20" t="n"/>
      <c r="F764" s="20" t="n"/>
      <c r="G764" s="20" t="n"/>
      <c r="AU764" s="75" t="n"/>
      <c r="AV764" s="75" t="n"/>
      <c r="AW764" s="75" t="n"/>
      <c r="AX764" s="75" t="n"/>
      <c r="AY764" s="75" t="n"/>
      <c r="AZ764" s="75" t="n"/>
      <c r="BA764" s="75" t="n"/>
      <c r="BB764" s="75" t="n"/>
      <c r="BC764" s="75" t="n"/>
      <c r="BD764" s="75" t="n"/>
      <c r="BE764" s="75" t="n"/>
      <c r="BF764" s="75" t="n"/>
      <c r="BG764" s="75" t="n"/>
      <c r="BH764" s="75" t="n"/>
      <c r="BI764" s="75" t="n"/>
      <c r="BJ764" s="75" t="n"/>
      <c r="BK764" s="75" t="n"/>
      <c r="BL764" s="76" t="n"/>
      <c r="BM764" s="75" t="n"/>
      <c r="BN764" s="76" t="n"/>
    </row>
    <row r="765" ht="15.75" customHeight="1" s="57">
      <c r="C765" s="49" t="n"/>
      <c r="D765" s="20" t="n"/>
      <c r="E765" s="20" t="n"/>
      <c r="F765" s="20" t="n"/>
      <c r="G765" s="20" t="n"/>
      <c r="AU765" s="75" t="n"/>
      <c r="AV765" s="75" t="n"/>
      <c r="AW765" s="75" t="n"/>
      <c r="AX765" s="75" t="n"/>
      <c r="AY765" s="75" t="n"/>
      <c r="AZ765" s="75" t="n"/>
      <c r="BA765" s="75" t="n"/>
      <c r="BB765" s="75" t="n"/>
      <c r="BC765" s="75" t="n"/>
      <c r="BD765" s="75" t="n"/>
      <c r="BE765" s="75" t="n"/>
      <c r="BF765" s="75" t="n"/>
      <c r="BG765" s="75" t="n"/>
      <c r="BH765" s="75" t="n"/>
      <c r="BI765" s="75" t="n"/>
      <c r="BJ765" s="75" t="n"/>
      <c r="BK765" s="75" t="n"/>
      <c r="BL765" s="76" t="n"/>
      <c r="BM765" s="75" t="n"/>
      <c r="BN765" s="76" t="n"/>
    </row>
    <row r="766" ht="15.75" customHeight="1" s="57">
      <c r="C766" s="49" t="n"/>
      <c r="D766" s="20" t="n"/>
      <c r="E766" s="20" t="n"/>
      <c r="F766" s="20" t="n"/>
      <c r="G766" s="20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6" t="n"/>
      <c r="BM766" s="75" t="n"/>
      <c r="BN766" s="76" t="n"/>
    </row>
    <row r="767" ht="15.75" customHeight="1" s="57">
      <c r="C767" s="49" t="n"/>
      <c r="D767" s="20" t="n"/>
      <c r="E767" s="20" t="n"/>
      <c r="F767" s="20" t="n"/>
      <c r="G767" s="20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6" t="n"/>
      <c r="BM767" s="75" t="n"/>
      <c r="BN767" s="76" t="n"/>
    </row>
    <row r="768" ht="15.75" customHeight="1" s="57">
      <c r="C768" s="49" t="n"/>
      <c r="D768" s="20" t="n"/>
      <c r="E768" s="20" t="n"/>
      <c r="F768" s="20" t="n"/>
      <c r="G768" s="20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6" t="n"/>
      <c r="BM768" s="75" t="n"/>
      <c r="BN768" s="76" t="n"/>
    </row>
    <row r="769" ht="15.75" customHeight="1" s="57">
      <c r="C769" s="49" t="n"/>
      <c r="D769" s="20" t="n"/>
      <c r="E769" s="20" t="n"/>
      <c r="F769" s="20" t="n"/>
      <c r="G769" s="20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6" t="n"/>
      <c r="BM769" s="75" t="n"/>
      <c r="BN769" s="76" t="n"/>
    </row>
    <row r="770" ht="15.75" customHeight="1" s="57">
      <c r="C770" s="49" t="n"/>
      <c r="D770" s="20" t="n"/>
      <c r="E770" s="20" t="n"/>
      <c r="F770" s="20" t="n"/>
      <c r="G770" s="20" t="n"/>
      <c r="AU770" s="75" t="n"/>
      <c r="AV770" s="75" t="n"/>
      <c r="AW770" s="75" t="n"/>
      <c r="AX770" s="75" t="n"/>
      <c r="AY770" s="75" t="n"/>
      <c r="AZ770" s="75" t="n"/>
      <c r="BA770" s="75" t="n"/>
      <c r="BB770" s="75" t="n"/>
      <c r="BC770" s="75" t="n"/>
      <c r="BD770" s="75" t="n"/>
      <c r="BE770" s="75" t="n"/>
      <c r="BF770" s="75" t="n"/>
      <c r="BG770" s="75" t="n"/>
      <c r="BH770" s="75" t="n"/>
      <c r="BI770" s="75" t="n"/>
      <c r="BJ770" s="75" t="n"/>
      <c r="BK770" s="75" t="n"/>
      <c r="BL770" s="76" t="n"/>
      <c r="BM770" s="75" t="n"/>
      <c r="BN770" s="76" t="n"/>
    </row>
    <row r="771" ht="15.75" customHeight="1" s="57">
      <c r="C771" s="49" t="n"/>
      <c r="D771" s="20" t="n"/>
      <c r="E771" s="20" t="n"/>
      <c r="F771" s="20" t="n"/>
      <c r="G771" s="20" t="n"/>
      <c r="AU771" s="75" t="n"/>
      <c r="AV771" s="75" t="n"/>
      <c r="AW771" s="75" t="n"/>
      <c r="AX771" s="75" t="n"/>
      <c r="AY771" s="75" t="n"/>
      <c r="AZ771" s="75" t="n"/>
      <c r="BA771" s="75" t="n"/>
      <c r="BB771" s="75" t="n"/>
      <c r="BC771" s="75" t="n"/>
      <c r="BD771" s="75" t="n"/>
      <c r="BE771" s="75" t="n"/>
      <c r="BF771" s="75" t="n"/>
      <c r="BG771" s="75" t="n"/>
      <c r="BH771" s="75" t="n"/>
      <c r="BI771" s="75" t="n"/>
      <c r="BJ771" s="75" t="n"/>
      <c r="BK771" s="75" t="n"/>
      <c r="BL771" s="76" t="n"/>
      <c r="BM771" s="75" t="n"/>
      <c r="BN771" s="76" t="n"/>
    </row>
    <row r="772" ht="15.75" customHeight="1" s="57">
      <c r="C772" s="49" t="n"/>
      <c r="D772" s="20" t="n"/>
      <c r="E772" s="20" t="n"/>
      <c r="F772" s="20" t="n"/>
      <c r="G772" s="20" t="n"/>
      <c r="AU772" s="75" t="n"/>
      <c r="AV772" s="75" t="n"/>
      <c r="AW772" s="75" t="n"/>
      <c r="AX772" s="75" t="n"/>
      <c r="AY772" s="75" t="n"/>
      <c r="AZ772" s="75" t="n"/>
      <c r="BA772" s="75" t="n"/>
      <c r="BB772" s="75" t="n"/>
      <c r="BC772" s="75" t="n"/>
      <c r="BD772" s="75" t="n"/>
      <c r="BE772" s="75" t="n"/>
      <c r="BF772" s="75" t="n"/>
      <c r="BG772" s="75" t="n"/>
      <c r="BH772" s="75" t="n"/>
      <c r="BI772" s="75" t="n"/>
      <c r="BJ772" s="75" t="n"/>
      <c r="BK772" s="75" t="n"/>
      <c r="BL772" s="76" t="n"/>
      <c r="BM772" s="75" t="n"/>
      <c r="BN772" s="76" t="n"/>
    </row>
    <row r="773" ht="15.75" customHeight="1" s="57">
      <c r="C773" s="49" t="n"/>
      <c r="D773" s="20" t="n"/>
      <c r="E773" s="20" t="n"/>
      <c r="F773" s="20" t="n"/>
      <c r="G773" s="20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6" t="n"/>
      <c r="BM773" s="75" t="n"/>
      <c r="BN773" s="76" t="n"/>
    </row>
    <row r="774" ht="15.75" customHeight="1" s="57">
      <c r="C774" s="49" t="n"/>
      <c r="D774" s="20" t="n"/>
      <c r="E774" s="20" t="n"/>
      <c r="F774" s="20" t="n"/>
      <c r="G774" s="20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6" t="n"/>
      <c r="BM774" s="75" t="n"/>
      <c r="BN774" s="76" t="n"/>
    </row>
    <row r="775" ht="15.75" customHeight="1" s="57">
      <c r="C775" s="49" t="n"/>
      <c r="D775" s="20" t="n"/>
      <c r="E775" s="20" t="n"/>
      <c r="F775" s="20" t="n"/>
      <c r="G775" s="20" t="n"/>
      <c r="AU775" s="75" t="n"/>
      <c r="AV775" s="75" t="n"/>
      <c r="AW775" s="75" t="n"/>
      <c r="AX775" s="75" t="n"/>
      <c r="AY775" s="75" t="n"/>
      <c r="AZ775" s="75" t="n"/>
      <c r="BA775" s="75" t="n"/>
      <c r="BB775" s="75" t="n"/>
      <c r="BC775" s="75" t="n"/>
      <c r="BD775" s="75" t="n"/>
      <c r="BE775" s="75" t="n"/>
      <c r="BF775" s="75" t="n"/>
      <c r="BG775" s="75" t="n"/>
      <c r="BH775" s="75" t="n"/>
      <c r="BI775" s="75" t="n"/>
      <c r="BJ775" s="75" t="n"/>
      <c r="BK775" s="75" t="n"/>
      <c r="BL775" s="76" t="n"/>
      <c r="BM775" s="75" t="n"/>
      <c r="BN775" s="76" t="n"/>
    </row>
    <row r="776" ht="15.75" customHeight="1" s="57">
      <c r="C776" s="49" t="n"/>
      <c r="D776" s="20" t="n"/>
      <c r="E776" s="20" t="n"/>
      <c r="F776" s="20" t="n"/>
      <c r="G776" s="20" t="n"/>
      <c r="AU776" s="75" t="n"/>
      <c r="AV776" s="75" t="n"/>
      <c r="AW776" s="75" t="n"/>
      <c r="AX776" s="75" t="n"/>
      <c r="AY776" s="75" t="n"/>
      <c r="AZ776" s="75" t="n"/>
      <c r="BA776" s="75" t="n"/>
      <c r="BB776" s="75" t="n"/>
      <c r="BC776" s="75" t="n"/>
      <c r="BD776" s="75" t="n"/>
      <c r="BE776" s="75" t="n"/>
      <c r="BF776" s="75" t="n"/>
      <c r="BG776" s="75" t="n"/>
      <c r="BH776" s="75" t="n"/>
      <c r="BI776" s="75" t="n"/>
      <c r="BJ776" s="75" t="n"/>
      <c r="BK776" s="75" t="n"/>
      <c r="BL776" s="76" t="n"/>
      <c r="BM776" s="75" t="n"/>
      <c r="BN776" s="76" t="n"/>
    </row>
    <row r="777" ht="15.75" customHeight="1" s="57">
      <c r="C777" s="49" t="n"/>
      <c r="D777" s="20" t="n"/>
      <c r="E777" s="20" t="n"/>
      <c r="F777" s="20" t="n"/>
      <c r="G777" s="20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6" t="n"/>
      <c r="BM777" s="75" t="n"/>
      <c r="BN777" s="76" t="n"/>
    </row>
    <row r="778" ht="15.75" customHeight="1" s="57">
      <c r="C778" s="49" t="n"/>
      <c r="D778" s="20" t="n"/>
      <c r="E778" s="20" t="n"/>
      <c r="F778" s="20" t="n"/>
      <c r="G778" s="20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6" t="n"/>
      <c r="BM778" s="75" t="n"/>
      <c r="BN778" s="76" t="n"/>
    </row>
    <row r="779" ht="15.75" customHeight="1" s="57">
      <c r="C779" s="49" t="n"/>
      <c r="D779" s="20" t="n"/>
      <c r="E779" s="20" t="n"/>
      <c r="F779" s="20" t="n"/>
      <c r="G779" s="20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6" t="n"/>
      <c r="BM779" s="75" t="n"/>
      <c r="BN779" s="76" t="n"/>
    </row>
    <row r="780" ht="15.75" customHeight="1" s="57">
      <c r="C780" s="49" t="n"/>
      <c r="D780" s="20" t="n"/>
      <c r="E780" s="20" t="n"/>
      <c r="F780" s="20" t="n"/>
      <c r="G780" s="20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6" t="n"/>
      <c r="BM780" s="75" t="n"/>
      <c r="BN780" s="76" t="n"/>
    </row>
    <row r="781" ht="15.75" customHeight="1" s="57">
      <c r="C781" s="49" t="n"/>
      <c r="D781" s="20" t="n"/>
      <c r="E781" s="20" t="n"/>
      <c r="F781" s="20" t="n"/>
      <c r="G781" s="20" t="n"/>
      <c r="AU781" s="75" t="n"/>
      <c r="AV781" s="75" t="n"/>
      <c r="AW781" s="75" t="n"/>
      <c r="AX781" s="75" t="n"/>
      <c r="AY781" s="75" t="n"/>
      <c r="AZ781" s="75" t="n"/>
      <c r="BA781" s="75" t="n"/>
      <c r="BB781" s="75" t="n"/>
      <c r="BC781" s="75" t="n"/>
      <c r="BD781" s="75" t="n"/>
      <c r="BE781" s="75" t="n"/>
      <c r="BF781" s="75" t="n"/>
      <c r="BG781" s="75" t="n"/>
      <c r="BH781" s="75" t="n"/>
      <c r="BI781" s="75" t="n"/>
      <c r="BJ781" s="75" t="n"/>
      <c r="BK781" s="75" t="n"/>
      <c r="BL781" s="76" t="n"/>
      <c r="BM781" s="75" t="n"/>
      <c r="BN781" s="76" t="n"/>
    </row>
    <row r="782" ht="15.75" customHeight="1" s="57">
      <c r="C782" s="49" t="n"/>
      <c r="D782" s="20" t="n"/>
      <c r="E782" s="20" t="n"/>
      <c r="F782" s="20" t="n"/>
      <c r="G782" s="20" t="n"/>
      <c r="AU782" s="75" t="n"/>
      <c r="AV782" s="75" t="n"/>
      <c r="AW782" s="75" t="n"/>
      <c r="AX782" s="75" t="n"/>
      <c r="AY782" s="75" t="n"/>
      <c r="AZ782" s="75" t="n"/>
      <c r="BA782" s="75" t="n"/>
      <c r="BB782" s="75" t="n"/>
      <c r="BC782" s="75" t="n"/>
      <c r="BD782" s="75" t="n"/>
      <c r="BE782" s="75" t="n"/>
      <c r="BF782" s="75" t="n"/>
      <c r="BG782" s="75" t="n"/>
      <c r="BH782" s="75" t="n"/>
      <c r="BI782" s="75" t="n"/>
      <c r="BJ782" s="75" t="n"/>
      <c r="BK782" s="75" t="n"/>
      <c r="BL782" s="76" t="n"/>
      <c r="BM782" s="75" t="n"/>
      <c r="BN782" s="76" t="n"/>
    </row>
    <row r="783" ht="15.75" customHeight="1" s="57">
      <c r="C783" s="49" t="n"/>
      <c r="D783" s="20" t="n"/>
      <c r="E783" s="20" t="n"/>
      <c r="F783" s="20" t="n"/>
      <c r="G783" s="20" t="n"/>
      <c r="AU783" s="75" t="n"/>
      <c r="AV783" s="75" t="n"/>
      <c r="AW783" s="75" t="n"/>
      <c r="AX783" s="75" t="n"/>
      <c r="AY783" s="75" t="n"/>
      <c r="AZ783" s="75" t="n"/>
      <c r="BA783" s="75" t="n"/>
      <c r="BB783" s="75" t="n"/>
      <c r="BC783" s="75" t="n"/>
      <c r="BD783" s="75" t="n"/>
      <c r="BE783" s="75" t="n"/>
      <c r="BF783" s="75" t="n"/>
      <c r="BG783" s="75" t="n"/>
      <c r="BH783" s="75" t="n"/>
      <c r="BI783" s="75" t="n"/>
      <c r="BJ783" s="75" t="n"/>
      <c r="BK783" s="75" t="n"/>
      <c r="BL783" s="76" t="n"/>
      <c r="BM783" s="75" t="n"/>
      <c r="BN783" s="76" t="n"/>
    </row>
    <row r="784" ht="15.75" customHeight="1" s="57">
      <c r="C784" s="49" t="n"/>
      <c r="D784" s="20" t="n"/>
      <c r="E784" s="20" t="n"/>
      <c r="F784" s="20" t="n"/>
      <c r="G784" s="20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6" t="n"/>
      <c r="BM784" s="75" t="n"/>
      <c r="BN784" s="76" t="n"/>
    </row>
    <row r="785" ht="15.75" customHeight="1" s="57">
      <c r="C785" s="49" t="n"/>
      <c r="D785" s="20" t="n"/>
      <c r="E785" s="20" t="n"/>
      <c r="F785" s="20" t="n"/>
      <c r="G785" s="20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6" t="n"/>
      <c r="BM785" s="75" t="n"/>
      <c r="BN785" s="76" t="n"/>
    </row>
    <row r="786" ht="15.75" customHeight="1" s="57">
      <c r="C786" s="49" t="n"/>
      <c r="D786" s="20" t="n"/>
      <c r="E786" s="20" t="n"/>
      <c r="F786" s="20" t="n"/>
      <c r="G786" s="20" t="n"/>
      <c r="AU786" s="75" t="n"/>
      <c r="AV786" s="75" t="n"/>
      <c r="AW786" s="75" t="n"/>
      <c r="AX786" s="75" t="n"/>
      <c r="AY786" s="75" t="n"/>
      <c r="AZ786" s="75" t="n"/>
      <c r="BA786" s="75" t="n"/>
      <c r="BB786" s="75" t="n"/>
      <c r="BC786" s="75" t="n"/>
      <c r="BD786" s="75" t="n"/>
      <c r="BE786" s="75" t="n"/>
      <c r="BF786" s="75" t="n"/>
      <c r="BG786" s="75" t="n"/>
      <c r="BH786" s="75" t="n"/>
      <c r="BI786" s="75" t="n"/>
      <c r="BJ786" s="75" t="n"/>
      <c r="BK786" s="75" t="n"/>
      <c r="BL786" s="76" t="n"/>
      <c r="BM786" s="75" t="n"/>
      <c r="BN786" s="76" t="n"/>
    </row>
    <row r="787" ht="15.75" customHeight="1" s="57">
      <c r="C787" s="49" t="n"/>
      <c r="D787" s="20" t="n"/>
      <c r="E787" s="20" t="n"/>
      <c r="F787" s="20" t="n"/>
      <c r="G787" s="20" t="n"/>
      <c r="AU787" s="75" t="n"/>
      <c r="AV787" s="75" t="n"/>
      <c r="AW787" s="75" t="n"/>
      <c r="AX787" s="75" t="n"/>
      <c r="AY787" s="75" t="n"/>
      <c r="AZ787" s="75" t="n"/>
      <c r="BA787" s="75" t="n"/>
      <c r="BB787" s="75" t="n"/>
      <c r="BC787" s="75" t="n"/>
      <c r="BD787" s="75" t="n"/>
      <c r="BE787" s="75" t="n"/>
      <c r="BF787" s="75" t="n"/>
      <c r="BG787" s="75" t="n"/>
      <c r="BH787" s="75" t="n"/>
      <c r="BI787" s="75" t="n"/>
      <c r="BJ787" s="75" t="n"/>
      <c r="BK787" s="75" t="n"/>
      <c r="BL787" s="76" t="n"/>
      <c r="BM787" s="75" t="n"/>
      <c r="BN787" s="76" t="n"/>
    </row>
    <row r="788" ht="15.75" customHeight="1" s="57">
      <c r="C788" s="49" t="n"/>
      <c r="D788" s="20" t="n"/>
      <c r="E788" s="20" t="n"/>
      <c r="F788" s="20" t="n"/>
      <c r="G788" s="20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6" t="n"/>
      <c r="BM788" s="75" t="n"/>
      <c r="BN788" s="76" t="n"/>
    </row>
    <row r="789" ht="15.75" customHeight="1" s="57">
      <c r="C789" s="49" t="n"/>
      <c r="D789" s="20" t="n"/>
      <c r="E789" s="20" t="n"/>
      <c r="F789" s="20" t="n"/>
      <c r="G789" s="20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6" t="n"/>
      <c r="BM789" s="75" t="n"/>
      <c r="BN789" s="76" t="n"/>
    </row>
    <row r="790" ht="15.75" customHeight="1" s="57">
      <c r="C790" s="49" t="n"/>
      <c r="D790" s="20" t="n"/>
      <c r="E790" s="20" t="n"/>
      <c r="F790" s="20" t="n"/>
      <c r="G790" s="20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6" t="n"/>
      <c r="BM790" s="75" t="n"/>
      <c r="BN790" s="76" t="n"/>
    </row>
    <row r="791" ht="15.75" customHeight="1" s="57">
      <c r="C791" s="49" t="n"/>
      <c r="D791" s="20" t="n"/>
      <c r="E791" s="20" t="n"/>
      <c r="F791" s="20" t="n"/>
      <c r="G791" s="20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6" t="n"/>
      <c r="BM791" s="75" t="n"/>
      <c r="BN791" s="76" t="n"/>
    </row>
    <row r="792" ht="15.75" customHeight="1" s="57">
      <c r="C792" s="49" t="n"/>
      <c r="D792" s="20" t="n"/>
      <c r="E792" s="20" t="n"/>
      <c r="F792" s="20" t="n"/>
      <c r="G792" s="20" t="n"/>
      <c r="AU792" s="75" t="n"/>
      <c r="AV792" s="75" t="n"/>
      <c r="AW792" s="75" t="n"/>
      <c r="AX792" s="75" t="n"/>
      <c r="AY792" s="75" t="n"/>
      <c r="AZ792" s="75" t="n"/>
      <c r="BA792" s="75" t="n"/>
      <c r="BB792" s="75" t="n"/>
      <c r="BC792" s="75" t="n"/>
      <c r="BD792" s="75" t="n"/>
      <c r="BE792" s="75" t="n"/>
      <c r="BF792" s="75" t="n"/>
      <c r="BG792" s="75" t="n"/>
      <c r="BH792" s="75" t="n"/>
      <c r="BI792" s="75" t="n"/>
      <c r="BJ792" s="75" t="n"/>
      <c r="BK792" s="75" t="n"/>
      <c r="BL792" s="76" t="n"/>
      <c r="BM792" s="75" t="n"/>
      <c r="BN792" s="76" t="n"/>
    </row>
    <row r="793" ht="15.75" customHeight="1" s="57">
      <c r="C793" s="49" t="n"/>
      <c r="D793" s="20" t="n"/>
      <c r="E793" s="20" t="n"/>
      <c r="F793" s="20" t="n"/>
      <c r="G793" s="20" t="n"/>
      <c r="AU793" s="75" t="n"/>
      <c r="AV793" s="75" t="n"/>
      <c r="AW793" s="75" t="n"/>
      <c r="AX793" s="75" t="n"/>
      <c r="AY793" s="75" t="n"/>
      <c r="AZ793" s="75" t="n"/>
      <c r="BA793" s="75" t="n"/>
      <c r="BB793" s="75" t="n"/>
      <c r="BC793" s="75" t="n"/>
      <c r="BD793" s="75" t="n"/>
      <c r="BE793" s="75" t="n"/>
      <c r="BF793" s="75" t="n"/>
      <c r="BG793" s="75" t="n"/>
      <c r="BH793" s="75" t="n"/>
      <c r="BI793" s="75" t="n"/>
      <c r="BJ793" s="75" t="n"/>
      <c r="BK793" s="75" t="n"/>
      <c r="BL793" s="76" t="n"/>
      <c r="BM793" s="75" t="n"/>
      <c r="BN793" s="76" t="n"/>
    </row>
    <row r="794" ht="15.75" customHeight="1" s="57">
      <c r="C794" s="49" t="n"/>
      <c r="D794" s="20" t="n"/>
      <c r="E794" s="20" t="n"/>
      <c r="F794" s="20" t="n"/>
      <c r="G794" s="20" t="n"/>
      <c r="AU794" s="75" t="n"/>
      <c r="AV794" s="75" t="n"/>
      <c r="AW794" s="75" t="n"/>
      <c r="AX794" s="75" t="n"/>
      <c r="AY794" s="75" t="n"/>
      <c r="AZ794" s="75" t="n"/>
      <c r="BA794" s="75" t="n"/>
      <c r="BB794" s="75" t="n"/>
      <c r="BC794" s="75" t="n"/>
      <c r="BD794" s="75" t="n"/>
      <c r="BE794" s="75" t="n"/>
      <c r="BF794" s="75" t="n"/>
      <c r="BG794" s="75" t="n"/>
      <c r="BH794" s="75" t="n"/>
      <c r="BI794" s="75" t="n"/>
      <c r="BJ794" s="75" t="n"/>
      <c r="BK794" s="75" t="n"/>
      <c r="BL794" s="76" t="n"/>
      <c r="BM794" s="75" t="n"/>
      <c r="BN794" s="76" t="n"/>
    </row>
    <row r="795" ht="15.75" customHeight="1" s="57">
      <c r="C795" s="49" t="n"/>
      <c r="D795" s="20" t="n"/>
      <c r="E795" s="20" t="n"/>
      <c r="F795" s="20" t="n"/>
      <c r="G795" s="20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6" t="n"/>
      <c r="BM795" s="75" t="n"/>
      <c r="BN795" s="76" t="n"/>
    </row>
    <row r="796" ht="15.75" customHeight="1" s="57">
      <c r="C796" s="49" t="n"/>
      <c r="D796" s="20" t="n"/>
      <c r="E796" s="20" t="n"/>
      <c r="F796" s="20" t="n"/>
      <c r="G796" s="20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6" t="n"/>
      <c r="BM796" s="75" t="n"/>
      <c r="BN796" s="76" t="n"/>
    </row>
    <row r="797" ht="15.75" customHeight="1" s="57">
      <c r="C797" s="49" t="n"/>
      <c r="D797" s="20" t="n"/>
      <c r="E797" s="20" t="n"/>
      <c r="F797" s="20" t="n"/>
      <c r="G797" s="20" t="n"/>
      <c r="AU797" s="75" t="n"/>
      <c r="AV797" s="75" t="n"/>
      <c r="AW797" s="75" t="n"/>
      <c r="AX797" s="75" t="n"/>
      <c r="AY797" s="75" t="n"/>
      <c r="AZ797" s="75" t="n"/>
      <c r="BA797" s="75" t="n"/>
      <c r="BB797" s="75" t="n"/>
      <c r="BC797" s="75" t="n"/>
      <c r="BD797" s="75" t="n"/>
      <c r="BE797" s="75" t="n"/>
      <c r="BF797" s="75" t="n"/>
      <c r="BG797" s="75" t="n"/>
      <c r="BH797" s="75" t="n"/>
      <c r="BI797" s="75" t="n"/>
      <c r="BJ797" s="75" t="n"/>
      <c r="BK797" s="75" t="n"/>
      <c r="BL797" s="76" t="n"/>
      <c r="BM797" s="75" t="n"/>
      <c r="BN797" s="76" t="n"/>
    </row>
    <row r="798" ht="15.75" customHeight="1" s="57">
      <c r="C798" s="49" t="n"/>
      <c r="D798" s="20" t="n"/>
      <c r="E798" s="20" t="n"/>
      <c r="F798" s="20" t="n"/>
      <c r="G798" s="20" t="n"/>
      <c r="AU798" s="75" t="n"/>
      <c r="AV798" s="75" t="n"/>
      <c r="AW798" s="75" t="n"/>
      <c r="AX798" s="75" t="n"/>
      <c r="AY798" s="75" t="n"/>
      <c r="AZ798" s="75" t="n"/>
      <c r="BA798" s="75" t="n"/>
      <c r="BB798" s="75" t="n"/>
      <c r="BC798" s="75" t="n"/>
      <c r="BD798" s="75" t="n"/>
      <c r="BE798" s="75" t="n"/>
      <c r="BF798" s="75" t="n"/>
      <c r="BG798" s="75" t="n"/>
      <c r="BH798" s="75" t="n"/>
      <c r="BI798" s="75" t="n"/>
      <c r="BJ798" s="75" t="n"/>
      <c r="BK798" s="75" t="n"/>
      <c r="BL798" s="76" t="n"/>
      <c r="BM798" s="75" t="n"/>
      <c r="BN798" s="76" t="n"/>
    </row>
    <row r="799" ht="15.75" customHeight="1" s="57">
      <c r="C799" s="49" t="n"/>
      <c r="D799" s="20" t="n"/>
      <c r="E799" s="20" t="n"/>
      <c r="F799" s="20" t="n"/>
      <c r="G799" s="20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6" t="n"/>
      <c r="BM799" s="75" t="n"/>
      <c r="BN799" s="76" t="n"/>
    </row>
    <row r="800" ht="15.75" customHeight="1" s="57">
      <c r="C800" s="49" t="n"/>
      <c r="D800" s="20" t="n"/>
      <c r="E800" s="20" t="n"/>
      <c r="F800" s="20" t="n"/>
      <c r="G800" s="20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6" t="n"/>
      <c r="BM800" s="75" t="n"/>
      <c r="BN800" s="76" t="n"/>
    </row>
    <row r="801" ht="15.75" customHeight="1" s="57">
      <c r="C801" s="49" t="n"/>
      <c r="D801" s="20" t="n"/>
      <c r="E801" s="20" t="n"/>
      <c r="F801" s="20" t="n"/>
      <c r="G801" s="20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6" t="n"/>
      <c r="BM801" s="75" t="n"/>
      <c r="BN801" s="76" t="n"/>
    </row>
    <row r="802" ht="15.75" customHeight="1" s="57">
      <c r="C802" s="49" t="n"/>
      <c r="D802" s="20" t="n"/>
      <c r="E802" s="20" t="n"/>
      <c r="F802" s="20" t="n"/>
      <c r="G802" s="20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6" t="n"/>
      <c r="BM802" s="75" t="n"/>
      <c r="BN802" s="76" t="n"/>
    </row>
    <row r="803" ht="15.75" customHeight="1" s="57">
      <c r="C803" s="49" t="n"/>
      <c r="D803" s="20" t="n"/>
      <c r="E803" s="20" t="n"/>
      <c r="F803" s="20" t="n"/>
      <c r="G803" s="20" t="n"/>
      <c r="AU803" s="75" t="n"/>
      <c r="AV803" s="75" t="n"/>
      <c r="AW803" s="75" t="n"/>
      <c r="AX803" s="75" t="n"/>
      <c r="AY803" s="75" t="n"/>
      <c r="AZ803" s="75" t="n"/>
      <c r="BA803" s="75" t="n"/>
      <c r="BB803" s="75" t="n"/>
      <c r="BC803" s="75" t="n"/>
      <c r="BD803" s="75" t="n"/>
      <c r="BE803" s="75" t="n"/>
      <c r="BF803" s="75" t="n"/>
      <c r="BG803" s="75" t="n"/>
      <c r="BH803" s="75" t="n"/>
      <c r="BI803" s="75" t="n"/>
      <c r="BJ803" s="75" t="n"/>
      <c r="BK803" s="75" t="n"/>
      <c r="BL803" s="76" t="n"/>
      <c r="BM803" s="75" t="n"/>
      <c r="BN803" s="76" t="n"/>
    </row>
    <row r="804" ht="15.75" customHeight="1" s="57">
      <c r="C804" s="49" t="n"/>
      <c r="D804" s="20" t="n"/>
      <c r="E804" s="20" t="n"/>
      <c r="F804" s="20" t="n"/>
      <c r="G804" s="20" t="n"/>
      <c r="AU804" s="75" t="n"/>
      <c r="AV804" s="75" t="n"/>
      <c r="AW804" s="75" t="n"/>
      <c r="AX804" s="75" t="n"/>
      <c r="AY804" s="75" t="n"/>
      <c r="AZ804" s="75" t="n"/>
      <c r="BA804" s="75" t="n"/>
      <c r="BB804" s="75" t="n"/>
      <c r="BC804" s="75" t="n"/>
      <c r="BD804" s="75" t="n"/>
      <c r="BE804" s="75" t="n"/>
      <c r="BF804" s="75" t="n"/>
      <c r="BG804" s="75" t="n"/>
      <c r="BH804" s="75" t="n"/>
      <c r="BI804" s="75" t="n"/>
      <c r="BJ804" s="75" t="n"/>
      <c r="BK804" s="75" t="n"/>
      <c r="BL804" s="76" t="n"/>
      <c r="BM804" s="75" t="n"/>
      <c r="BN804" s="76" t="n"/>
    </row>
    <row r="805" ht="15.75" customHeight="1" s="57">
      <c r="C805" s="49" t="n"/>
      <c r="D805" s="20" t="n"/>
      <c r="E805" s="20" t="n"/>
      <c r="F805" s="20" t="n"/>
      <c r="G805" s="20" t="n"/>
      <c r="AU805" s="75" t="n"/>
      <c r="AV805" s="75" t="n"/>
      <c r="AW805" s="75" t="n"/>
      <c r="AX805" s="75" t="n"/>
      <c r="AY805" s="75" t="n"/>
      <c r="AZ805" s="75" t="n"/>
      <c r="BA805" s="75" t="n"/>
      <c r="BB805" s="75" t="n"/>
      <c r="BC805" s="75" t="n"/>
      <c r="BD805" s="75" t="n"/>
      <c r="BE805" s="75" t="n"/>
      <c r="BF805" s="75" t="n"/>
      <c r="BG805" s="75" t="n"/>
      <c r="BH805" s="75" t="n"/>
      <c r="BI805" s="75" t="n"/>
      <c r="BJ805" s="75" t="n"/>
      <c r="BK805" s="75" t="n"/>
      <c r="BL805" s="76" t="n"/>
      <c r="BM805" s="75" t="n"/>
      <c r="BN805" s="76" t="n"/>
    </row>
    <row r="806" ht="15.75" customHeight="1" s="57">
      <c r="C806" s="49" t="n"/>
      <c r="D806" s="20" t="n"/>
      <c r="E806" s="20" t="n"/>
      <c r="F806" s="20" t="n"/>
      <c r="G806" s="20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6" t="n"/>
      <c r="BM806" s="75" t="n"/>
      <c r="BN806" s="76" t="n"/>
    </row>
    <row r="807" ht="15.75" customHeight="1" s="57">
      <c r="C807" s="49" t="n"/>
      <c r="D807" s="20" t="n"/>
      <c r="E807" s="20" t="n"/>
      <c r="F807" s="20" t="n"/>
      <c r="G807" s="20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6" t="n"/>
      <c r="BM807" s="75" t="n"/>
      <c r="BN807" s="76" t="n"/>
    </row>
    <row r="808" ht="15.75" customHeight="1" s="57">
      <c r="C808" s="49" t="n"/>
      <c r="D808" s="20" t="n"/>
      <c r="E808" s="20" t="n"/>
      <c r="F808" s="20" t="n"/>
      <c r="G808" s="20" t="n"/>
      <c r="AU808" s="75" t="n"/>
      <c r="AV808" s="75" t="n"/>
      <c r="AW808" s="75" t="n"/>
      <c r="AX808" s="75" t="n"/>
      <c r="AY808" s="75" t="n"/>
      <c r="AZ808" s="75" t="n"/>
      <c r="BA808" s="75" t="n"/>
      <c r="BB808" s="75" t="n"/>
      <c r="BC808" s="75" t="n"/>
      <c r="BD808" s="75" t="n"/>
      <c r="BE808" s="75" t="n"/>
      <c r="BF808" s="75" t="n"/>
      <c r="BG808" s="75" t="n"/>
      <c r="BH808" s="75" t="n"/>
      <c r="BI808" s="75" t="n"/>
      <c r="BJ808" s="75" t="n"/>
      <c r="BK808" s="75" t="n"/>
      <c r="BL808" s="76" t="n"/>
      <c r="BM808" s="75" t="n"/>
      <c r="BN808" s="76" t="n"/>
    </row>
    <row r="809" ht="15.75" customHeight="1" s="57">
      <c r="C809" s="49" t="n"/>
      <c r="D809" s="20" t="n"/>
      <c r="E809" s="20" t="n"/>
      <c r="F809" s="20" t="n"/>
      <c r="G809" s="20" t="n"/>
      <c r="AU809" s="75" t="n"/>
      <c r="AV809" s="75" t="n"/>
      <c r="AW809" s="75" t="n"/>
      <c r="AX809" s="75" t="n"/>
      <c r="AY809" s="75" t="n"/>
      <c r="AZ809" s="75" t="n"/>
      <c r="BA809" s="75" t="n"/>
      <c r="BB809" s="75" t="n"/>
      <c r="BC809" s="75" t="n"/>
      <c r="BD809" s="75" t="n"/>
      <c r="BE809" s="75" t="n"/>
      <c r="BF809" s="75" t="n"/>
      <c r="BG809" s="75" t="n"/>
      <c r="BH809" s="75" t="n"/>
      <c r="BI809" s="75" t="n"/>
      <c r="BJ809" s="75" t="n"/>
      <c r="BK809" s="75" t="n"/>
      <c r="BL809" s="76" t="n"/>
      <c r="BM809" s="75" t="n"/>
      <c r="BN809" s="76" t="n"/>
    </row>
    <row r="810" ht="15.75" customHeight="1" s="57">
      <c r="C810" s="49" t="n"/>
      <c r="D810" s="20" t="n"/>
      <c r="E810" s="20" t="n"/>
      <c r="F810" s="20" t="n"/>
      <c r="G810" s="20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6" t="n"/>
      <c r="BM810" s="75" t="n"/>
      <c r="BN810" s="76" t="n"/>
    </row>
    <row r="811" ht="15.75" customHeight="1" s="57">
      <c r="C811" s="49" t="n"/>
      <c r="D811" s="20" t="n"/>
      <c r="E811" s="20" t="n"/>
      <c r="F811" s="20" t="n"/>
      <c r="G811" s="20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6" t="n"/>
      <c r="BM811" s="75" t="n"/>
      <c r="BN811" s="76" t="n"/>
    </row>
    <row r="812" ht="15.75" customHeight="1" s="57">
      <c r="C812" s="49" t="n"/>
      <c r="D812" s="20" t="n"/>
      <c r="E812" s="20" t="n"/>
      <c r="F812" s="20" t="n"/>
      <c r="G812" s="20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6" t="n"/>
      <c r="BM812" s="75" t="n"/>
      <c r="BN812" s="76" t="n"/>
    </row>
    <row r="813" ht="15.75" customHeight="1" s="57">
      <c r="C813" s="49" t="n"/>
      <c r="D813" s="20" t="n"/>
      <c r="E813" s="20" t="n"/>
      <c r="F813" s="20" t="n"/>
      <c r="G813" s="20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6" t="n"/>
      <c r="BM813" s="75" t="n"/>
      <c r="BN813" s="76" t="n"/>
    </row>
    <row r="814" ht="15.75" customHeight="1" s="57">
      <c r="C814" s="49" t="n"/>
      <c r="D814" s="20" t="n"/>
      <c r="E814" s="20" t="n"/>
      <c r="F814" s="20" t="n"/>
      <c r="G814" s="20" t="n"/>
      <c r="AU814" s="75" t="n"/>
      <c r="AV814" s="75" t="n"/>
      <c r="AW814" s="75" t="n"/>
      <c r="AX814" s="75" t="n"/>
      <c r="AY814" s="75" t="n"/>
      <c r="AZ814" s="75" t="n"/>
      <c r="BA814" s="75" t="n"/>
      <c r="BB814" s="75" t="n"/>
      <c r="BC814" s="75" t="n"/>
      <c r="BD814" s="75" t="n"/>
      <c r="BE814" s="75" t="n"/>
      <c r="BF814" s="75" t="n"/>
      <c r="BG814" s="75" t="n"/>
      <c r="BH814" s="75" t="n"/>
      <c r="BI814" s="75" t="n"/>
      <c r="BJ814" s="75" t="n"/>
      <c r="BK814" s="75" t="n"/>
      <c r="BL814" s="76" t="n"/>
      <c r="BM814" s="75" t="n"/>
      <c r="BN814" s="76" t="n"/>
    </row>
    <row r="815" ht="15.75" customHeight="1" s="57">
      <c r="C815" s="49" t="n"/>
      <c r="D815" s="20" t="n"/>
      <c r="E815" s="20" t="n"/>
      <c r="F815" s="20" t="n"/>
      <c r="G815" s="20" t="n"/>
      <c r="AU815" s="75" t="n"/>
      <c r="AV815" s="75" t="n"/>
      <c r="AW815" s="75" t="n"/>
      <c r="AX815" s="75" t="n"/>
      <c r="AY815" s="75" t="n"/>
      <c r="AZ815" s="75" t="n"/>
      <c r="BA815" s="75" t="n"/>
      <c r="BB815" s="75" t="n"/>
      <c r="BC815" s="75" t="n"/>
      <c r="BD815" s="75" t="n"/>
      <c r="BE815" s="75" t="n"/>
      <c r="BF815" s="75" t="n"/>
      <c r="BG815" s="75" t="n"/>
      <c r="BH815" s="75" t="n"/>
      <c r="BI815" s="75" t="n"/>
      <c r="BJ815" s="75" t="n"/>
      <c r="BK815" s="75" t="n"/>
      <c r="BL815" s="76" t="n"/>
      <c r="BM815" s="75" t="n"/>
      <c r="BN815" s="76" t="n"/>
    </row>
    <row r="816" ht="15.75" customHeight="1" s="57">
      <c r="C816" s="49" t="n"/>
      <c r="D816" s="20" t="n"/>
      <c r="E816" s="20" t="n"/>
      <c r="F816" s="20" t="n"/>
      <c r="G816" s="20" t="n"/>
      <c r="AU816" s="75" t="n"/>
      <c r="AV816" s="75" t="n"/>
      <c r="AW816" s="75" t="n"/>
      <c r="AX816" s="75" t="n"/>
      <c r="AY816" s="75" t="n"/>
      <c r="AZ816" s="75" t="n"/>
      <c r="BA816" s="75" t="n"/>
      <c r="BB816" s="75" t="n"/>
      <c r="BC816" s="75" t="n"/>
      <c r="BD816" s="75" t="n"/>
      <c r="BE816" s="75" t="n"/>
      <c r="BF816" s="75" t="n"/>
      <c r="BG816" s="75" t="n"/>
      <c r="BH816" s="75" t="n"/>
      <c r="BI816" s="75" t="n"/>
      <c r="BJ816" s="75" t="n"/>
      <c r="BK816" s="75" t="n"/>
      <c r="BL816" s="76" t="n"/>
      <c r="BM816" s="75" t="n"/>
      <c r="BN816" s="76" t="n"/>
    </row>
    <row r="817" ht="15.75" customHeight="1" s="57">
      <c r="C817" s="49" t="n"/>
      <c r="D817" s="20" t="n"/>
      <c r="E817" s="20" t="n"/>
      <c r="F817" s="20" t="n"/>
      <c r="G817" s="20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6" t="n"/>
      <c r="BM817" s="75" t="n"/>
      <c r="BN817" s="76" t="n"/>
    </row>
    <row r="818" ht="15.75" customHeight="1" s="57">
      <c r="C818" s="49" t="n"/>
      <c r="D818" s="20" t="n"/>
      <c r="E818" s="20" t="n"/>
      <c r="F818" s="20" t="n"/>
      <c r="G818" s="20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6" t="n"/>
      <c r="BM818" s="75" t="n"/>
      <c r="BN818" s="76" t="n"/>
    </row>
    <row r="819" ht="15.75" customHeight="1" s="57">
      <c r="C819" s="49" t="n"/>
      <c r="D819" s="20" t="n"/>
      <c r="E819" s="20" t="n"/>
      <c r="F819" s="20" t="n"/>
      <c r="G819" s="20" t="n"/>
      <c r="AU819" s="75" t="n"/>
      <c r="AV819" s="75" t="n"/>
      <c r="AW819" s="75" t="n"/>
      <c r="AX819" s="75" t="n"/>
      <c r="AY819" s="75" t="n"/>
      <c r="AZ819" s="75" t="n"/>
      <c r="BA819" s="75" t="n"/>
      <c r="BB819" s="75" t="n"/>
      <c r="BC819" s="75" t="n"/>
      <c r="BD819" s="75" t="n"/>
      <c r="BE819" s="75" t="n"/>
      <c r="BF819" s="75" t="n"/>
      <c r="BG819" s="75" t="n"/>
      <c r="BH819" s="75" t="n"/>
      <c r="BI819" s="75" t="n"/>
      <c r="BJ819" s="75" t="n"/>
      <c r="BK819" s="75" t="n"/>
      <c r="BL819" s="76" t="n"/>
      <c r="BM819" s="75" t="n"/>
      <c r="BN819" s="76" t="n"/>
    </row>
    <row r="820" ht="15.75" customHeight="1" s="57">
      <c r="C820" s="49" t="n"/>
      <c r="D820" s="20" t="n"/>
      <c r="E820" s="20" t="n"/>
      <c r="F820" s="20" t="n"/>
      <c r="G820" s="20" t="n"/>
      <c r="AU820" s="75" t="n"/>
      <c r="AV820" s="75" t="n"/>
      <c r="AW820" s="75" t="n"/>
      <c r="AX820" s="75" t="n"/>
      <c r="AY820" s="75" t="n"/>
      <c r="AZ820" s="75" t="n"/>
      <c r="BA820" s="75" t="n"/>
      <c r="BB820" s="75" t="n"/>
      <c r="BC820" s="75" t="n"/>
      <c r="BD820" s="75" t="n"/>
      <c r="BE820" s="75" t="n"/>
      <c r="BF820" s="75" t="n"/>
      <c r="BG820" s="75" t="n"/>
      <c r="BH820" s="75" t="n"/>
      <c r="BI820" s="75" t="n"/>
      <c r="BJ820" s="75" t="n"/>
      <c r="BK820" s="75" t="n"/>
      <c r="BL820" s="76" t="n"/>
      <c r="BM820" s="75" t="n"/>
      <c r="BN820" s="76" t="n"/>
    </row>
    <row r="821" ht="15.75" customHeight="1" s="57">
      <c r="C821" s="49" t="n"/>
      <c r="D821" s="20" t="n"/>
      <c r="E821" s="20" t="n"/>
      <c r="F821" s="20" t="n"/>
      <c r="G821" s="20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6" t="n"/>
      <c r="BM821" s="75" t="n"/>
      <c r="BN821" s="76" t="n"/>
    </row>
    <row r="822" ht="15.75" customHeight="1" s="57">
      <c r="C822" s="49" t="n"/>
      <c r="D822" s="20" t="n"/>
      <c r="E822" s="20" t="n"/>
      <c r="F822" s="20" t="n"/>
      <c r="G822" s="20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6" t="n"/>
      <c r="BM822" s="75" t="n"/>
      <c r="BN822" s="76" t="n"/>
    </row>
    <row r="823" ht="15.75" customHeight="1" s="57">
      <c r="C823" s="49" t="n"/>
      <c r="D823" s="20" t="n"/>
      <c r="E823" s="20" t="n"/>
      <c r="F823" s="20" t="n"/>
      <c r="G823" s="20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6" t="n"/>
      <c r="BM823" s="75" t="n"/>
      <c r="BN823" s="76" t="n"/>
    </row>
    <row r="824" ht="15.75" customHeight="1" s="57">
      <c r="C824" s="49" t="n"/>
      <c r="D824" s="20" t="n"/>
      <c r="E824" s="20" t="n"/>
      <c r="F824" s="20" t="n"/>
      <c r="G824" s="20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6" t="n"/>
      <c r="BM824" s="75" t="n"/>
      <c r="BN824" s="76" t="n"/>
    </row>
    <row r="825" ht="15.75" customHeight="1" s="57">
      <c r="C825" s="49" t="n"/>
      <c r="D825" s="20" t="n"/>
      <c r="E825" s="20" t="n"/>
      <c r="F825" s="20" t="n"/>
      <c r="G825" s="20" t="n"/>
      <c r="AU825" s="75" t="n"/>
      <c r="AV825" s="75" t="n"/>
      <c r="AW825" s="75" t="n"/>
      <c r="AX825" s="75" t="n"/>
      <c r="AY825" s="75" t="n"/>
      <c r="AZ825" s="75" t="n"/>
      <c r="BA825" s="75" t="n"/>
      <c r="BB825" s="75" t="n"/>
      <c r="BC825" s="75" t="n"/>
      <c r="BD825" s="75" t="n"/>
      <c r="BE825" s="75" t="n"/>
      <c r="BF825" s="75" t="n"/>
      <c r="BG825" s="75" t="n"/>
      <c r="BH825" s="75" t="n"/>
      <c r="BI825" s="75" t="n"/>
      <c r="BJ825" s="75" t="n"/>
      <c r="BK825" s="75" t="n"/>
      <c r="BL825" s="76" t="n"/>
      <c r="BM825" s="75" t="n"/>
      <c r="BN825" s="76" t="n"/>
    </row>
    <row r="826" ht="15.75" customHeight="1" s="57">
      <c r="C826" s="49" t="n"/>
      <c r="D826" s="20" t="n"/>
      <c r="E826" s="20" t="n"/>
      <c r="F826" s="20" t="n"/>
      <c r="G826" s="20" t="n"/>
      <c r="AU826" s="75" t="n"/>
      <c r="AV826" s="75" t="n"/>
      <c r="AW826" s="75" t="n"/>
      <c r="AX826" s="75" t="n"/>
      <c r="AY826" s="75" t="n"/>
      <c r="AZ826" s="75" t="n"/>
      <c r="BA826" s="75" t="n"/>
      <c r="BB826" s="75" t="n"/>
      <c r="BC826" s="75" t="n"/>
      <c r="BD826" s="75" t="n"/>
      <c r="BE826" s="75" t="n"/>
      <c r="BF826" s="75" t="n"/>
      <c r="BG826" s="75" t="n"/>
      <c r="BH826" s="75" t="n"/>
      <c r="BI826" s="75" t="n"/>
      <c r="BJ826" s="75" t="n"/>
      <c r="BK826" s="75" t="n"/>
      <c r="BL826" s="76" t="n"/>
      <c r="BM826" s="75" t="n"/>
      <c r="BN826" s="76" t="n"/>
    </row>
    <row r="827" ht="15.75" customHeight="1" s="57">
      <c r="C827" s="49" t="n"/>
      <c r="D827" s="20" t="n"/>
      <c r="E827" s="20" t="n"/>
      <c r="F827" s="20" t="n"/>
      <c r="G827" s="20" t="n"/>
      <c r="AU827" s="75" t="n"/>
      <c r="AV827" s="75" t="n"/>
      <c r="AW827" s="75" t="n"/>
      <c r="AX827" s="75" t="n"/>
      <c r="AY827" s="75" t="n"/>
      <c r="AZ827" s="75" t="n"/>
      <c r="BA827" s="75" t="n"/>
      <c r="BB827" s="75" t="n"/>
      <c r="BC827" s="75" t="n"/>
      <c r="BD827" s="75" t="n"/>
      <c r="BE827" s="75" t="n"/>
      <c r="BF827" s="75" t="n"/>
      <c r="BG827" s="75" t="n"/>
      <c r="BH827" s="75" t="n"/>
      <c r="BI827" s="75" t="n"/>
      <c r="BJ827" s="75" t="n"/>
      <c r="BK827" s="75" t="n"/>
      <c r="BL827" s="76" t="n"/>
      <c r="BM827" s="75" t="n"/>
      <c r="BN827" s="76" t="n"/>
    </row>
    <row r="828" ht="15.75" customHeight="1" s="57">
      <c r="C828" s="49" t="n"/>
      <c r="D828" s="20" t="n"/>
      <c r="E828" s="20" t="n"/>
      <c r="F828" s="20" t="n"/>
      <c r="G828" s="20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6" t="n"/>
      <c r="BM828" s="75" t="n"/>
      <c r="BN828" s="76" t="n"/>
    </row>
    <row r="829" ht="15.75" customHeight="1" s="57">
      <c r="C829" s="49" t="n"/>
      <c r="D829" s="20" t="n"/>
      <c r="E829" s="20" t="n"/>
      <c r="F829" s="20" t="n"/>
      <c r="G829" s="20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6" t="n"/>
      <c r="BM829" s="75" t="n"/>
      <c r="BN829" s="76" t="n"/>
    </row>
    <row r="830" ht="15.75" customHeight="1" s="57">
      <c r="C830" s="49" t="n"/>
      <c r="D830" s="20" t="n"/>
      <c r="E830" s="20" t="n"/>
      <c r="F830" s="20" t="n"/>
      <c r="G830" s="20" t="n"/>
      <c r="AU830" s="75" t="n"/>
      <c r="AV830" s="75" t="n"/>
      <c r="AW830" s="75" t="n"/>
      <c r="AX830" s="75" t="n"/>
      <c r="AY830" s="75" t="n"/>
      <c r="AZ830" s="75" t="n"/>
      <c r="BA830" s="75" t="n"/>
      <c r="BB830" s="75" t="n"/>
      <c r="BC830" s="75" t="n"/>
      <c r="BD830" s="75" t="n"/>
      <c r="BE830" s="75" t="n"/>
      <c r="BF830" s="75" t="n"/>
      <c r="BG830" s="75" t="n"/>
      <c r="BH830" s="75" t="n"/>
      <c r="BI830" s="75" t="n"/>
      <c r="BJ830" s="75" t="n"/>
      <c r="BK830" s="75" t="n"/>
      <c r="BL830" s="76" t="n"/>
      <c r="BM830" s="75" t="n"/>
      <c r="BN830" s="76" t="n"/>
    </row>
    <row r="831" ht="15.75" customHeight="1" s="57">
      <c r="C831" s="49" t="n"/>
      <c r="D831" s="20" t="n"/>
      <c r="E831" s="20" t="n"/>
      <c r="F831" s="20" t="n"/>
      <c r="G831" s="20" t="n"/>
      <c r="AU831" s="75" t="n"/>
      <c r="AV831" s="75" t="n"/>
      <c r="AW831" s="75" t="n"/>
      <c r="AX831" s="75" t="n"/>
      <c r="AY831" s="75" t="n"/>
      <c r="AZ831" s="75" t="n"/>
      <c r="BA831" s="75" t="n"/>
      <c r="BB831" s="75" t="n"/>
      <c r="BC831" s="75" t="n"/>
      <c r="BD831" s="75" t="n"/>
      <c r="BE831" s="75" t="n"/>
      <c r="BF831" s="75" t="n"/>
      <c r="BG831" s="75" t="n"/>
      <c r="BH831" s="75" t="n"/>
      <c r="BI831" s="75" t="n"/>
      <c r="BJ831" s="75" t="n"/>
      <c r="BK831" s="75" t="n"/>
      <c r="BL831" s="76" t="n"/>
      <c r="BM831" s="75" t="n"/>
      <c r="BN831" s="76" t="n"/>
    </row>
    <row r="832" ht="15.75" customHeight="1" s="57">
      <c r="C832" s="49" t="n"/>
      <c r="D832" s="20" t="n"/>
      <c r="E832" s="20" t="n"/>
      <c r="F832" s="20" t="n"/>
      <c r="G832" s="20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6" t="n"/>
      <c r="BM832" s="75" t="n"/>
      <c r="BN832" s="76" t="n"/>
    </row>
    <row r="833" ht="15.75" customHeight="1" s="57">
      <c r="C833" s="49" t="n"/>
      <c r="D833" s="20" t="n"/>
      <c r="E833" s="20" t="n"/>
      <c r="F833" s="20" t="n"/>
      <c r="G833" s="20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6" t="n"/>
      <c r="BM833" s="75" t="n"/>
      <c r="BN833" s="76" t="n"/>
    </row>
    <row r="834" ht="15.75" customHeight="1" s="57">
      <c r="C834" s="49" t="n"/>
      <c r="D834" s="20" t="n"/>
      <c r="E834" s="20" t="n"/>
      <c r="F834" s="20" t="n"/>
      <c r="G834" s="20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6" t="n"/>
      <c r="BM834" s="75" t="n"/>
      <c r="BN834" s="76" t="n"/>
    </row>
    <row r="835" ht="15.75" customHeight="1" s="57">
      <c r="C835" s="49" t="n"/>
      <c r="D835" s="20" t="n"/>
      <c r="E835" s="20" t="n"/>
      <c r="F835" s="20" t="n"/>
      <c r="G835" s="20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6" t="n"/>
      <c r="BM835" s="75" t="n"/>
      <c r="BN835" s="76" t="n"/>
    </row>
    <row r="836" ht="15.75" customHeight="1" s="57">
      <c r="C836" s="49" t="n"/>
      <c r="D836" s="20" t="n"/>
      <c r="E836" s="20" t="n"/>
      <c r="F836" s="20" t="n"/>
      <c r="G836" s="20" t="n"/>
      <c r="AU836" s="75" t="n"/>
      <c r="AV836" s="75" t="n"/>
      <c r="AW836" s="75" t="n"/>
      <c r="AX836" s="75" t="n"/>
      <c r="AY836" s="75" t="n"/>
      <c r="AZ836" s="75" t="n"/>
      <c r="BA836" s="75" t="n"/>
      <c r="BB836" s="75" t="n"/>
      <c r="BC836" s="75" t="n"/>
      <c r="BD836" s="75" t="n"/>
      <c r="BE836" s="75" t="n"/>
      <c r="BF836" s="75" t="n"/>
      <c r="BG836" s="75" t="n"/>
      <c r="BH836" s="75" t="n"/>
      <c r="BI836" s="75" t="n"/>
      <c r="BJ836" s="75" t="n"/>
      <c r="BK836" s="75" t="n"/>
      <c r="BL836" s="76" t="n"/>
      <c r="BM836" s="75" t="n"/>
      <c r="BN836" s="76" t="n"/>
    </row>
    <row r="837" ht="15.75" customHeight="1" s="57">
      <c r="C837" s="49" t="n"/>
      <c r="D837" s="20" t="n"/>
      <c r="E837" s="20" t="n"/>
      <c r="F837" s="20" t="n"/>
      <c r="G837" s="20" t="n"/>
      <c r="AU837" s="75" t="n"/>
      <c r="AV837" s="75" t="n"/>
      <c r="AW837" s="75" t="n"/>
      <c r="AX837" s="75" t="n"/>
      <c r="AY837" s="75" t="n"/>
      <c r="AZ837" s="75" t="n"/>
      <c r="BA837" s="75" t="n"/>
      <c r="BB837" s="75" t="n"/>
      <c r="BC837" s="75" t="n"/>
      <c r="BD837" s="75" t="n"/>
      <c r="BE837" s="75" t="n"/>
      <c r="BF837" s="75" t="n"/>
      <c r="BG837" s="75" t="n"/>
      <c r="BH837" s="75" t="n"/>
      <c r="BI837" s="75" t="n"/>
      <c r="BJ837" s="75" t="n"/>
      <c r="BK837" s="75" t="n"/>
      <c r="BL837" s="76" t="n"/>
      <c r="BM837" s="75" t="n"/>
      <c r="BN837" s="76" t="n"/>
    </row>
    <row r="838" ht="15.75" customHeight="1" s="57">
      <c r="C838" s="49" t="n"/>
      <c r="D838" s="20" t="n"/>
      <c r="E838" s="20" t="n"/>
      <c r="F838" s="20" t="n"/>
      <c r="G838" s="20" t="n"/>
      <c r="AU838" s="75" t="n"/>
      <c r="AV838" s="75" t="n"/>
      <c r="AW838" s="75" t="n"/>
      <c r="AX838" s="75" t="n"/>
      <c r="AY838" s="75" t="n"/>
      <c r="AZ838" s="75" t="n"/>
      <c r="BA838" s="75" t="n"/>
      <c r="BB838" s="75" t="n"/>
      <c r="BC838" s="75" t="n"/>
      <c r="BD838" s="75" t="n"/>
      <c r="BE838" s="75" t="n"/>
      <c r="BF838" s="75" t="n"/>
      <c r="BG838" s="75" t="n"/>
      <c r="BH838" s="75" t="n"/>
      <c r="BI838" s="75" t="n"/>
      <c r="BJ838" s="75" t="n"/>
      <c r="BK838" s="75" t="n"/>
      <c r="BL838" s="76" t="n"/>
      <c r="BM838" s="75" t="n"/>
      <c r="BN838" s="76" t="n"/>
    </row>
    <row r="839" ht="15.75" customHeight="1" s="57">
      <c r="C839" s="49" t="n"/>
      <c r="D839" s="20" t="n"/>
      <c r="E839" s="20" t="n"/>
      <c r="F839" s="20" t="n"/>
      <c r="G839" s="20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6" t="n"/>
      <c r="BM839" s="75" t="n"/>
      <c r="BN839" s="76" t="n"/>
    </row>
    <row r="840" ht="15.75" customHeight="1" s="57">
      <c r="C840" s="49" t="n"/>
      <c r="D840" s="20" t="n"/>
      <c r="E840" s="20" t="n"/>
      <c r="F840" s="20" t="n"/>
      <c r="G840" s="20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6" t="n"/>
      <c r="BM840" s="75" t="n"/>
      <c r="BN840" s="76" t="n"/>
    </row>
    <row r="841" ht="15.75" customHeight="1" s="57">
      <c r="C841" s="49" t="n"/>
      <c r="D841" s="20" t="n"/>
      <c r="E841" s="20" t="n"/>
      <c r="F841" s="20" t="n"/>
      <c r="G841" s="20" t="n"/>
      <c r="AU841" s="75" t="n"/>
      <c r="AV841" s="75" t="n"/>
      <c r="AW841" s="75" t="n"/>
      <c r="AX841" s="75" t="n"/>
      <c r="AY841" s="75" t="n"/>
      <c r="AZ841" s="75" t="n"/>
      <c r="BA841" s="75" t="n"/>
      <c r="BB841" s="75" t="n"/>
      <c r="BC841" s="75" t="n"/>
      <c r="BD841" s="75" t="n"/>
      <c r="BE841" s="75" t="n"/>
      <c r="BF841" s="75" t="n"/>
      <c r="BG841" s="75" t="n"/>
      <c r="BH841" s="75" t="n"/>
      <c r="BI841" s="75" t="n"/>
      <c r="BJ841" s="75" t="n"/>
      <c r="BK841" s="75" t="n"/>
      <c r="BL841" s="76" t="n"/>
      <c r="BM841" s="75" t="n"/>
      <c r="BN841" s="76" t="n"/>
    </row>
    <row r="842" ht="15.75" customHeight="1" s="57">
      <c r="C842" s="49" t="n"/>
      <c r="D842" s="20" t="n"/>
      <c r="E842" s="20" t="n"/>
      <c r="F842" s="20" t="n"/>
      <c r="G842" s="20" t="n"/>
      <c r="AU842" s="75" t="n"/>
      <c r="AV842" s="75" t="n"/>
      <c r="AW842" s="75" t="n"/>
      <c r="AX842" s="75" t="n"/>
      <c r="AY842" s="75" t="n"/>
      <c r="AZ842" s="75" t="n"/>
      <c r="BA842" s="75" t="n"/>
      <c r="BB842" s="75" t="n"/>
      <c r="BC842" s="75" t="n"/>
      <c r="BD842" s="75" t="n"/>
      <c r="BE842" s="75" t="n"/>
      <c r="BF842" s="75" t="n"/>
      <c r="BG842" s="75" t="n"/>
      <c r="BH842" s="75" t="n"/>
      <c r="BI842" s="75" t="n"/>
      <c r="BJ842" s="75" t="n"/>
      <c r="BK842" s="75" t="n"/>
      <c r="BL842" s="76" t="n"/>
      <c r="BM842" s="75" t="n"/>
      <c r="BN842" s="76" t="n"/>
    </row>
    <row r="843" ht="15.75" customHeight="1" s="57">
      <c r="C843" s="49" t="n"/>
      <c r="D843" s="20" t="n"/>
      <c r="E843" s="20" t="n"/>
      <c r="F843" s="20" t="n"/>
      <c r="G843" s="20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6" t="n"/>
      <c r="BM843" s="75" t="n"/>
      <c r="BN843" s="76" t="n"/>
    </row>
    <row r="844" ht="15.75" customHeight="1" s="57">
      <c r="C844" s="49" t="n"/>
      <c r="D844" s="20" t="n"/>
      <c r="E844" s="20" t="n"/>
      <c r="F844" s="20" t="n"/>
      <c r="G844" s="20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6" t="n"/>
      <c r="BM844" s="75" t="n"/>
      <c r="BN844" s="76" t="n"/>
    </row>
    <row r="845" ht="15.75" customHeight="1" s="57">
      <c r="C845" s="49" t="n"/>
      <c r="D845" s="20" t="n"/>
      <c r="E845" s="20" t="n"/>
      <c r="F845" s="20" t="n"/>
      <c r="G845" s="20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6" t="n"/>
      <c r="BM845" s="75" t="n"/>
      <c r="BN845" s="76" t="n"/>
    </row>
    <row r="846" ht="15.75" customHeight="1" s="57">
      <c r="C846" s="49" t="n"/>
      <c r="D846" s="20" t="n"/>
      <c r="E846" s="20" t="n"/>
      <c r="F846" s="20" t="n"/>
      <c r="G846" s="20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6" t="n"/>
      <c r="BM846" s="75" t="n"/>
      <c r="BN846" s="76" t="n"/>
    </row>
    <row r="847" ht="15.75" customHeight="1" s="57">
      <c r="C847" s="49" t="n"/>
      <c r="D847" s="20" t="n"/>
      <c r="E847" s="20" t="n"/>
      <c r="F847" s="20" t="n"/>
      <c r="G847" s="20" t="n"/>
      <c r="AU847" s="75" t="n"/>
      <c r="AV847" s="75" t="n"/>
      <c r="AW847" s="75" t="n"/>
      <c r="AX847" s="75" t="n"/>
      <c r="AY847" s="75" t="n"/>
      <c r="AZ847" s="75" t="n"/>
      <c r="BA847" s="75" t="n"/>
      <c r="BB847" s="75" t="n"/>
      <c r="BC847" s="75" t="n"/>
      <c r="BD847" s="75" t="n"/>
      <c r="BE847" s="75" t="n"/>
      <c r="BF847" s="75" t="n"/>
      <c r="BG847" s="75" t="n"/>
      <c r="BH847" s="75" t="n"/>
      <c r="BI847" s="75" t="n"/>
      <c r="BJ847" s="75" t="n"/>
      <c r="BK847" s="75" t="n"/>
      <c r="BL847" s="76" t="n"/>
      <c r="BM847" s="75" t="n"/>
      <c r="BN847" s="76" t="n"/>
    </row>
    <row r="848" ht="15.75" customHeight="1" s="57">
      <c r="C848" s="49" t="n"/>
      <c r="D848" s="20" t="n"/>
      <c r="E848" s="20" t="n"/>
      <c r="F848" s="20" t="n"/>
      <c r="G848" s="20" t="n"/>
      <c r="AU848" s="75" t="n"/>
      <c r="AV848" s="75" t="n"/>
      <c r="AW848" s="75" t="n"/>
      <c r="AX848" s="75" t="n"/>
      <c r="AY848" s="75" t="n"/>
      <c r="AZ848" s="75" t="n"/>
      <c r="BA848" s="75" t="n"/>
      <c r="BB848" s="75" t="n"/>
      <c r="BC848" s="75" t="n"/>
      <c r="BD848" s="75" t="n"/>
      <c r="BE848" s="75" t="n"/>
      <c r="BF848" s="75" t="n"/>
      <c r="BG848" s="75" t="n"/>
      <c r="BH848" s="75" t="n"/>
      <c r="BI848" s="75" t="n"/>
      <c r="BJ848" s="75" t="n"/>
      <c r="BK848" s="75" t="n"/>
      <c r="BL848" s="76" t="n"/>
      <c r="BM848" s="75" t="n"/>
      <c r="BN848" s="76" t="n"/>
    </row>
    <row r="849" ht="15.75" customHeight="1" s="57">
      <c r="C849" s="49" t="n"/>
      <c r="D849" s="20" t="n"/>
      <c r="E849" s="20" t="n"/>
      <c r="F849" s="20" t="n"/>
      <c r="G849" s="20" t="n"/>
      <c r="AU849" s="75" t="n"/>
      <c r="AV849" s="75" t="n"/>
      <c r="AW849" s="75" t="n"/>
      <c r="AX849" s="75" t="n"/>
      <c r="AY849" s="75" t="n"/>
      <c r="AZ849" s="75" t="n"/>
      <c r="BA849" s="75" t="n"/>
      <c r="BB849" s="75" t="n"/>
      <c r="BC849" s="75" t="n"/>
      <c r="BD849" s="75" t="n"/>
      <c r="BE849" s="75" t="n"/>
      <c r="BF849" s="75" t="n"/>
      <c r="BG849" s="75" t="n"/>
      <c r="BH849" s="75" t="n"/>
      <c r="BI849" s="75" t="n"/>
      <c r="BJ849" s="75" t="n"/>
      <c r="BK849" s="75" t="n"/>
      <c r="BL849" s="76" t="n"/>
      <c r="BM849" s="75" t="n"/>
      <c r="BN849" s="76" t="n"/>
    </row>
    <row r="850" ht="15.75" customHeight="1" s="57">
      <c r="C850" s="49" t="n"/>
      <c r="D850" s="20" t="n"/>
      <c r="E850" s="20" t="n"/>
      <c r="F850" s="20" t="n"/>
      <c r="G850" s="20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6" t="n"/>
      <c r="BM850" s="75" t="n"/>
      <c r="BN850" s="76" t="n"/>
    </row>
    <row r="851" ht="15.75" customHeight="1" s="57">
      <c r="C851" s="49" t="n"/>
      <c r="D851" s="20" t="n"/>
      <c r="E851" s="20" t="n"/>
      <c r="F851" s="20" t="n"/>
      <c r="G851" s="20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6" t="n"/>
      <c r="BM851" s="75" t="n"/>
      <c r="BN851" s="76" t="n"/>
    </row>
    <row r="852" ht="15.75" customHeight="1" s="57">
      <c r="C852" s="49" t="n"/>
      <c r="D852" s="20" t="n"/>
      <c r="E852" s="20" t="n"/>
      <c r="F852" s="20" t="n"/>
      <c r="G852" s="20" t="n"/>
      <c r="AU852" s="75" t="n"/>
      <c r="AV852" s="75" t="n"/>
      <c r="AW852" s="75" t="n"/>
      <c r="AX852" s="75" t="n"/>
      <c r="AY852" s="75" t="n"/>
      <c r="AZ852" s="75" t="n"/>
      <c r="BA852" s="75" t="n"/>
      <c r="BB852" s="75" t="n"/>
      <c r="BC852" s="75" t="n"/>
      <c r="BD852" s="75" t="n"/>
      <c r="BE852" s="75" t="n"/>
      <c r="BF852" s="75" t="n"/>
      <c r="BG852" s="75" t="n"/>
      <c r="BH852" s="75" t="n"/>
      <c r="BI852" s="75" t="n"/>
      <c r="BJ852" s="75" t="n"/>
      <c r="BK852" s="75" t="n"/>
      <c r="BL852" s="76" t="n"/>
      <c r="BM852" s="75" t="n"/>
      <c r="BN852" s="76" t="n"/>
    </row>
    <row r="853" ht="15.75" customHeight="1" s="57">
      <c r="C853" s="49" t="n"/>
      <c r="D853" s="20" t="n"/>
      <c r="E853" s="20" t="n"/>
      <c r="F853" s="20" t="n"/>
      <c r="G853" s="20" t="n"/>
      <c r="AU853" s="75" t="n"/>
      <c r="AV853" s="75" t="n"/>
      <c r="AW853" s="75" t="n"/>
      <c r="AX853" s="75" t="n"/>
      <c r="AY853" s="75" t="n"/>
      <c r="AZ853" s="75" t="n"/>
      <c r="BA853" s="75" t="n"/>
      <c r="BB853" s="75" t="n"/>
      <c r="BC853" s="75" t="n"/>
      <c r="BD853" s="75" t="n"/>
      <c r="BE853" s="75" t="n"/>
      <c r="BF853" s="75" t="n"/>
      <c r="BG853" s="75" t="n"/>
      <c r="BH853" s="75" t="n"/>
      <c r="BI853" s="75" t="n"/>
      <c r="BJ853" s="75" t="n"/>
      <c r="BK853" s="75" t="n"/>
      <c r="BL853" s="76" t="n"/>
      <c r="BM853" s="75" t="n"/>
      <c r="BN853" s="76" t="n"/>
    </row>
    <row r="854" ht="15.75" customHeight="1" s="57">
      <c r="C854" s="49" t="n"/>
      <c r="D854" s="20" t="n"/>
      <c r="E854" s="20" t="n"/>
      <c r="F854" s="20" t="n"/>
      <c r="G854" s="20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6" t="n"/>
      <c r="BM854" s="75" t="n"/>
      <c r="BN854" s="76" t="n"/>
    </row>
    <row r="855" ht="15.75" customHeight="1" s="57">
      <c r="C855" s="49" t="n"/>
      <c r="D855" s="20" t="n"/>
      <c r="E855" s="20" t="n"/>
      <c r="F855" s="20" t="n"/>
      <c r="G855" s="20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6" t="n"/>
      <c r="BM855" s="75" t="n"/>
      <c r="BN855" s="76" t="n"/>
    </row>
    <row r="856" ht="15.75" customHeight="1" s="57">
      <c r="C856" s="49" t="n"/>
      <c r="D856" s="20" t="n"/>
      <c r="E856" s="20" t="n"/>
      <c r="F856" s="20" t="n"/>
      <c r="G856" s="20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6" t="n"/>
      <c r="BM856" s="75" t="n"/>
      <c r="BN856" s="76" t="n"/>
    </row>
    <row r="857" ht="15.75" customHeight="1" s="57">
      <c r="C857" s="49" t="n"/>
      <c r="D857" s="20" t="n"/>
      <c r="E857" s="20" t="n"/>
      <c r="F857" s="20" t="n"/>
      <c r="G857" s="20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6" t="n"/>
      <c r="BM857" s="75" t="n"/>
      <c r="BN857" s="76" t="n"/>
    </row>
    <row r="858" ht="15.75" customHeight="1" s="57">
      <c r="C858" s="49" t="n"/>
      <c r="D858" s="20" t="n"/>
      <c r="E858" s="20" t="n"/>
      <c r="F858" s="20" t="n"/>
      <c r="G858" s="20" t="n"/>
      <c r="AU858" s="75" t="n"/>
      <c r="AV858" s="75" t="n"/>
      <c r="AW858" s="75" t="n"/>
      <c r="AX858" s="75" t="n"/>
      <c r="AY858" s="75" t="n"/>
      <c r="AZ858" s="75" t="n"/>
      <c r="BA858" s="75" t="n"/>
      <c r="BB858" s="75" t="n"/>
      <c r="BC858" s="75" t="n"/>
      <c r="BD858" s="75" t="n"/>
      <c r="BE858" s="75" t="n"/>
      <c r="BF858" s="75" t="n"/>
      <c r="BG858" s="75" t="n"/>
      <c r="BH858" s="75" t="n"/>
      <c r="BI858" s="75" t="n"/>
      <c r="BJ858" s="75" t="n"/>
      <c r="BK858" s="75" t="n"/>
      <c r="BL858" s="76" t="n"/>
      <c r="BM858" s="75" t="n"/>
      <c r="BN858" s="76" t="n"/>
    </row>
    <row r="859" ht="15.75" customHeight="1" s="57">
      <c r="C859" s="49" t="n"/>
      <c r="D859" s="20" t="n"/>
      <c r="E859" s="20" t="n"/>
      <c r="F859" s="20" t="n"/>
      <c r="G859" s="20" t="n"/>
      <c r="AU859" s="75" t="n"/>
      <c r="AV859" s="75" t="n"/>
      <c r="AW859" s="75" t="n"/>
      <c r="AX859" s="75" t="n"/>
      <c r="AY859" s="75" t="n"/>
      <c r="AZ859" s="75" t="n"/>
      <c r="BA859" s="75" t="n"/>
      <c r="BB859" s="75" t="n"/>
      <c r="BC859" s="75" t="n"/>
      <c r="BD859" s="75" t="n"/>
      <c r="BE859" s="75" t="n"/>
      <c r="BF859" s="75" t="n"/>
      <c r="BG859" s="75" t="n"/>
      <c r="BH859" s="75" t="n"/>
      <c r="BI859" s="75" t="n"/>
      <c r="BJ859" s="75" t="n"/>
      <c r="BK859" s="75" t="n"/>
      <c r="BL859" s="76" t="n"/>
      <c r="BM859" s="75" t="n"/>
      <c r="BN859" s="76" t="n"/>
    </row>
    <row r="860" ht="15.75" customHeight="1" s="57">
      <c r="C860" s="49" t="n"/>
      <c r="D860" s="20" t="n"/>
      <c r="E860" s="20" t="n"/>
      <c r="F860" s="20" t="n"/>
      <c r="G860" s="20" t="n"/>
      <c r="AU860" s="75" t="n"/>
      <c r="AV860" s="75" t="n"/>
      <c r="AW860" s="75" t="n"/>
      <c r="AX860" s="75" t="n"/>
      <c r="AY860" s="75" t="n"/>
      <c r="AZ860" s="75" t="n"/>
      <c r="BA860" s="75" t="n"/>
      <c r="BB860" s="75" t="n"/>
      <c r="BC860" s="75" t="n"/>
      <c r="BD860" s="75" t="n"/>
      <c r="BE860" s="75" t="n"/>
      <c r="BF860" s="75" t="n"/>
      <c r="BG860" s="75" t="n"/>
      <c r="BH860" s="75" t="n"/>
      <c r="BI860" s="75" t="n"/>
      <c r="BJ860" s="75" t="n"/>
      <c r="BK860" s="75" t="n"/>
      <c r="BL860" s="76" t="n"/>
      <c r="BM860" s="75" t="n"/>
      <c r="BN860" s="76" t="n"/>
    </row>
    <row r="861" ht="15.75" customHeight="1" s="57">
      <c r="C861" s="49" t="n"/>
      <c r="D861" s="20" t="n"/>
      <c r="E861" s="20" t="n"/>
      <c r="F861" s="20" t="n"/>
      <c r="G861" s="20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6" t="n"/>
      <c r="BM861" s="75" t="n"/>
      <c r="BN861" s="76" t="n"/>
    </row>
    <row r="862" ht="15.75" customHeight="1" s="57">
      <c r="C862" s="49" t="n"/>
      <c r="D862" s="20" t="n"/>
      <c r="E862" s="20" t="n"/>
      <c r="F862" s="20" t="n"/>
      <c r="G862" s="20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6" t="n"/>
      <c r="BM862" s="75" t="n"/>
      <c r="BN862" s="76" t="n"/>
    </row>
    <row r="863" ht="15.75" customHeight="1" s="57">
      <c r="C863" s="49" t="n"/>
      <c r="D863" s="20" t="n"/>
      <c r="E863" s="20" t="n"/>
      <c r="F863" s="20" t="n"/>
      <c r="G863" s="20" t="n"/>
      <c r="AU863" s="75" t="n"/>
      <c r="AV863" s="75" t="n"/>
      <c r="AW863" s="75" t="n"/>
      <c r="AX863" s="75" t="n"/>
      <c r="AY863" s="75" t="n"/>
      <c r="AZ863" s="75" t="n"/>
      <c r="BA863" s="75" t="n"/>
      <c r="BB863" s="75" t="n"/>
      <c r="BC863" s="75" t="n"/>
      <c r="BD863" s="75" t="n"/>
      <c r="BE863" s="75" t="n"/>
      <c r="BF863" s="75" t="n"/>
      <c r="BG863" s="75" t="n"/>
      <c r="BH863" s="75" t="n"/>
      <c r="BI863" s="75" t="n"/>
      <c r="BJ863" s="75" t="n"/>
      <c r="BK863" s="75" t="n"/>
      <c r="BL863" s="76" t="n"/>
      <c r="BM863" s="75" t="n"/>
      <c r="BN863" s="76" t="n"/>
    </row>
    <row r="864" ht="15.75" customHeight="1" s="57">
      <c r="C864" s="49" t="n"/>
      <c r="D864" s="20" t="n"/>
      <c r="E864" s="20" t="n"/>
      <c r="F864" s="20" t="n"/>
      <c r="G864" s="20" t="n"/>
      <c r="AU864" s="75" t="n"/>
      <c r="AV864" s="75" t="n"/>
      <c r="AW864" s="75" t="n"/>
      <c r="AX864" s="75" t="n"/>
      <c r="AY864" s="75" t="n"/>
      <c r="AZ864" s="75" t="n"/>
      <c r="BA864" s="75" t="n"/>
      <c r="BB864" s="75" t="n"/>
      <c r="BC864" s="75" t="n"/>
      <c r="BD864" s="75" t="n"/>
      <c r="BE864" s="75" t="n"/>
      <c r="BF864" s="75" t="n"/>
      <c r="BG864" s="75" t="n"/>
      <c r="BH864" s="75" t="n"/>
      <c r="BI864" s="75" t="n"/>
      <c r="BJ864" s="75" t="n"/>
      <c r="BK864" s="75" t="n"/>
      <c r="BL864" s="76" t="n"/>
      <c r="BM864" s="75" t="n"/>
      <c r="BN864" s="76" t="n"/>
    </row>
    <row r="865" ht="15.75" customHeight="1" s="57">
      <c r="C865" s="49" t="n"/>
      <c r="D865" s="20" t="n"/>
      <c r="E865" s="20" t="n"/>
      <c r="F865" s="20" t="n"/>
      <c r="G865" s="20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6" t="n"/>
      <c r="BM865" s="75" t="n"/>
      <c r="BN865" s="76" t="n"/>
    </row>
    <row r="866" ht="15.75" customHeight="1" s="57">
      <c r="C866" s="49" t="n"/>
      <c r="D866" s="20" t="n"/>
      <c r="E866" s="20" t="n"/>
      <c r="F866" s="20" t="n"/>
      <c r="G866" s="20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6" t="n"/>
      <c r="BM866" s="75" t="n"/>
      <c r="BN866" s="76" t="n"/>
    </row>
    <row r="867" ht="15.75" customHeight="1" s="57">
      <c r="C867" s="49" t="n"/>
      <c r="D867" s="20" t="n"/>
      <c r="E867" s="20" t="n"/>
      <c r="F867" s="20" t="n"/>
      <c r="G867" s="20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6" t="n"/>
      <c r="BM867" s="75" t="n"/>
      <c r="BN867" s="76" t="n"/>
    </row>
    <row r="868" ht="15.75" customHeight="1" s="57">
      <c r="C868" s="49" t="n"/>
      <c r="D868" s="20" t="n"/>
      <c r="E868" s="20" t="n"/>
      <c r="F868" s="20" t="n"/>
      <c r="G868" s="20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6" t="n"/>
      <c r="BM868" s="75" t="n"/>
      <c r="BN868" s="76" t="n"/>
    </row>
    <row r="869" ht="15.75" customHeight="1" s="57">
      <c r="C869" s="49" t="n"/>
      <c r="D869" s="20" t="n"/>
      <c r="E869" s="20" t="n"/>
      <c r="F869" s="20" t="n"/>
      <c r="G869" s="20" t="n"/>
      <c r="AU869" s="75" t="n"/>
      <c r="AV869" s="75" t="n"/>
      <c r="AW869" s="75" t="n"/>
      <c r="AX869" s="75" t="n"/>
      <c r="AY869" s="75" t="n"/>
      <c r="AZ869" s="75" t="n"/>
      <c r="BA869" s="75" t="n"/>
      <c r="BB869" s="75" t="n"/>
      <c r="BC869" s="75" t="n"/>
      <c r="BD869" s="75" t="n"/>
      <c r="BE869" s="75" t="n"/>
      <c r="BF869" s="75" t="n"/>
      <c r="BG869" s="75" t="n"/>
      <c r="BH869" s="75" t="n"/>
      <c r="BI869" s="75" t="n"/>
      <c r="BJ869" s="75" t="n"/>
      <c r="BK869" s="75" t="n"/>
      <c r="BL869" s="76" t="n"/>
      <c r="BM869" s="75" t="n"/>
      <c r="BN869" s="76" t="n"/>
    </row>
    <row r="870" ht="15.75" customHeight="1" s="57">
      <c r="C870" s="49" t="n"/>
      <c r="D870" s="20" t="n"/>
      <c r="E870" s="20" t="n"/>
      <c r="F870" s="20" t="n"/>
      <c r="G870" s="20" t="n"/>
      <c r="AU870" s="75" t="n"/>
      <c r="AV870" s="75" t="n"/>
      <c r="AW870" s="75" t="n"/>
      <c r="AX870" s="75" t="n"/>
      <c r="AY870" s="75" t="n"/>
      <c r="AZ870" s="75" t="n"/>
      <c r="BA870" s="75" t="n"/>
      <c r="BB870" s="75" t="n"/>
      <c r="BC870" s="75" t="n"/>
      <c r="BD870" s="75" t="n"/>
      <c r="BE870" s="75" t="n"/>
      <c r="BF870" s="75" t="n"/>
      <c r="BG870" s="75" t="n"/>
      <c r="BH870" s="75" t="n"/>
      <c r="BI870" s="75" t="n"/>
      <c r="BJ870" s="75" t="n"/>
      <c r="BK870" s="75" t="n"/>
      <c r="BL870" s="76" t="n"/>
      <c r="BM870" s="75" t="n"/>
      <c r="BN870" s="76" t="n"/>
    </row>
    <row r="871" ht="15.75" customHeight="1" s="57">
      <c r="C871" s="49" t="n"/>
      <c r="D871" s="20" t="n"/>
      <c r="E871" s="20" t="n"/>
      <c r="F871" s="20" t="n"/>
      <c r="G871" s="20" t="n"/>
      <c r="AU871" s="75" t="n"/>
      <c r="AV871" s="75" t="n"/>
      <c r="AW871" s="75" t="n"/>
      <c r="AX871" s="75" t="n"/>
      <c r="AY871" s="75" t="n"/>
      <c r="AZ871" s="75" t="n"/>
      <c r="BA871" s="75" t="n"/>
      <c r="BB871" s="75" t="n"/>
      <c r="BC871" s="75" t="n"/>
      <c r="BD871" s="75" t="n"/>
      <c r="BE871" s="75" t="n"/>
      <c r="BF871" s="75" t="n"/>
      <c r="BG871" s="75" t="n"/>
      <c r="BH871" s="75" t="n"/>
      <c r="BI871" s="75" t="n"/>
      <c r="BJ871" s="75" t="n"/>
      <c r="BK871" s="75" t="n"/>
      <c r="BL871" s="76" t="n"/>
      <c r="BM871" s="75" t="n"/>
      <c r="BN871" s="76" t="n"/>
    </row>
    <row r="872" ht="15.75" customHeight="1" s="57">
      <c r="C872" s="49" t="n"/>
      <c r="D872" s="20" t="n"/>
      <c r="E872" s="20" t="n"/>
      <c r="F872" s="20" t="n"/>
      <c r="G872" s="20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6" t="n"/>
      <c r="BM872" s="75" t="n"/>
      <c r="BN872" s="76" t="n"/>
    </row>
    <row r="873" ht="15.75" customHeight="1" s="57">
      <c r="C873" s="49" t="n"/>
      <c r="D873" s="20" t="n"/>
      <c r="E873" s="20" t="n"/>
      <c r="F873" s="20" t="n"/>
      <c r="G873" s="20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6" t="n"/>
      <c r="BM873" s="75" t="n"/>
      <c r="BN873" s="76" t="n"/>
    </row>
    <row r="874" ht="15.75" customHeight="1" s="57">
      <c r="C874" s="49" t="n"/>
      <c r="D874" s="20" t="n"/>
      <c r="E874" s="20" t="n"/>
      <c r="F874" s="20" t="n"/>
      <c r="G874" s="20" t="n"/>
      <c r="AU874" s="75" t="n"/>
      <c r="AV874" s="75" t="n"/>
      <c r="AW874" s="75" t="n"/>
      <c r="AX874" s="75" t="n"/>
      <c r="AY874" s="75" t="n"/>
      <c r="AZ874" s="75" t="n"/>
      <c r="BA874" s="75" t="n"/>
      <c r="BB874" s="75" t="n"/>
      <c r="BC874" s="75" t="n"/>
      <c r="BD874" s="75" t="n"/>
      <c r="BE874" s="75" t="n"/>
      <c r="BF874" s="75" t="n"/>
      <c r="BG874" s="75" t="n"/>
      <c r="BH874" s="75" t="n"/>
      <c r="BI874" s="75" t="n"/>
      <c r="BJ874" s="75" t="n"/>
      <c r="BK874" s="75" t="n"/>
      <c r="BL874" s="76" t="n"/>
      <c r="BM874" s="75" t="n"/>
      <c r="BN874" s="76" t="n"/>
    </row>
    <row r="875" ht="15.75" customHeight="1" s="57">
      <c r="C875" s="49" t="n"/>
      <c r="D875" s="20" t="n"/>
      <c r="E875" s="20" t="n"/>
      <c r="F875" s="20" t="n"/>
      <c r="G875" s="20" t="n"/>
      <c r="AU875" s="75" t="n"/>
      <c r="AV875" s="75" t="n"/>
      <c r="AW875" s="75" t="n"/>
      <c r="AX875" s="75" t="n"/>
      <c r="AY875" s="75" t="n"/>
      <c r="AZ875" s="75" t="n"/>
      <c r="BA875" s="75" t="n"/>
      <c r="BB875" s="75" t="n"/>
      <c r="BC875" s="75" t="n"/>
      <c r="BD875" s="75" t="n"/>
      <c r="BE875" s="75" t="n"/>
      <c r="BF875" s="75" t="n"/>
      <c r="BG875" s="75" t="n"/>
      <c r="BH875" s="75" t="n"/>
      <c r="BI875" s="75" t="n"/>
      <c r="BJ875" s="75" t="n"/>
      <c r="BK875" s="75" t="n"/>
      <c r="BL875" s="76" t="n"/>
      <c r="BM875" s="75" t="n"/>
      <c r="BN875" s="76" t="n"/>
    </row>
    <row r="876" ht="15.75" customHeight="1" s="57">
      <c r="C876" s="49" t="n"/>
      <c r="D876" s="20" t="n"/>
      <c r="E876" s="20" t="n"/>
      <c r="F876" s="20" t="n"/>
      <c r="G876" s="20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6" t="n"/>
      <c r="BM876" s="75" t="n"/>
      <c r="BN876" s="76" t="n"/>
    </row>
    <row r="877" ht="15.75" customHeight="1" s="57">
      <c r="C877" s="49" t="n"/>
      <c r="D877" s="20" t="n"/>
      <c r="E877" s="20" t="n"/>
      <c r="F877" s="20" t="n"/>
      <c r="G877" s="20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6" t="n"/>
      <c r="BM877" s="75" t="n"/>
      <c r="BN877" s="76" t="n"/>
    </row>
    <row r="878" ht="15.75" customHeight="1" s="57">
      <c r="C878" s="49" t="n"/>
      <c r="D878" s="20" t="n"/>
      <c r="E878" s="20" t="n"/>
      <c r="F878" s="20" t="n"/>
      <c r="G878" s="20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6" t="n"/>
      <c r="BM878" s="75" t="n"/>
      <c r="BN878" s="76" t="n"/>
    </row>
    <row r="879" ht="15.75" customHeight="1" s="57">
      <c r="C879" s="49" t="n"/>
      <c r="D879" s="20" t="n"/>
      <c r="E879" s="20" t="n"/>
      <c r="F879" s="20" t="n"/>
      <c r="G879" s="20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6" t="n"/>
      <c r="BM879" s="75" t="n"/>
      <c r="BN879" s="76" t="n"/>
    </row>
    <row r="880" ht="15.75" customHeight="1" s="57">
      <c r="C880" s="49" t="n"/>
      <c r="D880" s="20" t="n"/>
      <c r="E880" s="20" t="n"/>
      <c r="F880" s="20" t="n"/>
      <c r="G880" s="20" t="n"/>
      <c r="AU880" s="75" t="n"/>
      <c r="AV880" s="75" t="n"/>
      <c r="AW880" s="75" t="n"/>
      <c r="AX880" s="75" t="n"/>
      <c r="AY880" s="75" t="n"/>
      <c r="AZ880" s="75" t="n"/>
      <c r="BA880" s="75" t="n"/>
      <c r="BB880" s="75" t="n"/>
      <c r="BC880" s="75" t="n"/>
      <c r="BD880" s="75" t="n"/>
      <c r="BE880" s="75" t="n"/>
      <c r="BF880" s="75" t="n"/>
      <c r="BG880" s="75" t="n"/>
      <c r="BH880" s="75" t="n"/>
      <c r="BI880" s="75" t="n"/>
      <c r="BJ880" s="75" t="n"/>
      <c r="BK880" s="75" t="n"/>
      <c r="BL880" s="76" t="n"/>
      <c r="BM880" s="75" t="n"/>
      <c r="BN880" s="76" t="n"/>
    </row>
    <row r="881" ht="15.75" customHeight="1" s="57">
      <c r="C881" s="49" t="n"/>
      <c r="D881" s="20" t="n"/>
      <c r="E881" s="20" t="n"/>
      <c r="F881" s="20" t="n"/>
      <c r="G881" s="20" t="n"/>
      <c r="AU881" s="75" t="n"/>
      <c r="AV881" s="75" t="n"/>
      <c r="AW881" s="75" t="n"/>
      <c r="AX881" s="75" t="n"/>
      <c r="AY881" s="75" t="n"/>
      <c r="AZ881" s="75" t="n"/>
      <c r="BA881" s="75" t="n"/>
      <c r="BB881" s="75" t="n"/>
      <c r="BC881" s="75" t="n"/>
      <c r="BD881" s="75" t="n"/>
      <c r="BE881" s="75" t="n"/>
      <c r="BF881" s="75" t="n"/>
      <c r="BG881" s="75" t="n"/>
      <c r="BH881" s="75" t="n"/>
      <c r="BI881" s="75" t="n"/>
      <c r="BJ881" s="75" t="n"/>
      <c r="BK881" s="75" t="n"/>
      <c r="BL881" s="76" t="n"/>
      <c r="BM881" s="75" t="n"/>
      <c r="BN881" s="76" t="n"/>
    </row>
    <row r="882" ht="15.75" customHeight="1" s="57">
      <c r="C882" s="49" t="n"/>
      <c r="D882" s="20" t="n"/>
      <c r="E882" s="20" t="n"/>
      <c r="F882" s="20" t="n"/>
      <c r="G882" s="20" t="n"/>
      <c r="AU882" s="75" t="n"/>
      <c r="AV882" s="75" t="n"/>
      <c r="AW882" s="75" t="n"/>
      <c r="AX882" s="75" t="n"/>
      <c r="AY882" s="75" t="n"/>
      <c r="AZ882" s="75" t="n"/>
      <c r="BA882" s="75" t="n"/>
      <c r="BB882" s="75" t="n"/>
      <c r="BC882" s="75" t="n"/>
      <c r="BD882" s="75" t="n"/>
      <c r="BE882" s="75" t="n"/>
      <c r="BF882" s="75" t="n"/>
      <c r="BG882" s="75" t="n"/>
      <c r="BH882" s="75" t="n"/>
      <c r="BI882" s="75" t="n"/>
      <c r="BJ882" s="75" t="n"/>
      <c r="BK882" s="75" t="n"/>
      <c r="BL882" s="76" t="n"/>
      <c r="BM882" s="75" t="n"/>
      <c r="BN882" s="76" t="n"/>
    </row>
    <row r="883" ht="15.75" customHeight="1" s="57">
      <c r="C883" s="49" t="n"/>
      <c r="D883" s="20" t="n"/>
      <c r="E883" s="20" t="n"/>
      <c r="F883" s="20" t="n"/>
      <c r="G883" s="20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6" t="n"/>
      <c r="BM883" s="75" t="n"/>
      <c r="BN883" s="76" t="n"/>
    </row>
    <row r="884" ht="15.75" customHeight="1" s="57">
      <c r="C884" s="49" t="n"/>
      <c r="D884" s="20" t="n"/>
      <c r="E884" s="20" t="n"/>
      <c r="F884" s="20" t="n"/>
      <c r="G884" s="20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6" t="n"/>
      <c r="BM884" s="75" t="n"/>
      <c r="BN884" s="76" t="n"/>
    </row>
    <row r="885" ht="15.75" customHeight="1" s="57">
      <c r="C885" s="49" t="n"/>
      <c r="D885" s="20" t="n"/>
      <c r="E885" s="20" t="n"/>
      <c r="F885" s="20" t="n"/>
      <c r="G885" s="20" t="n"/>
      <c r="AU885" s="75" t="n"/>
      <c r="AV885" s="75" t="n"/>
      <c r="AW885" s="75" t="n"/>
      <c r="AX885" s="75" t="n"/>
      <c r="AY885" s="75" t="n"/>
      <c r="AZ885" s="75" t="n"/>
      <c r="BA885" s="75" t="n"/>
      <c r="BB885" s="75" t="n"/>
      <c r="BC885" s="75" t="n"/>
      <c r="BD885" s="75" t="n"/>
      <c r="BE885" s="75" t="n"/>
      <c r="BF885" s="75" t="n"/>
      <c r="BG885" s="75" t="n"/>
      <c r="BH885" s="75" t="n"/>
      <c r="BI885" s="75" t="n"/>
      <c r="BJ885" s="75" t="n"/>
      <c r="BK885" s="75" t="n"/>
      <c r="BL885" s="76" t="n"/>
      <c r="BM885" s="75" t="n"/>
      <c r="BN885" s="76" t="n"/>
    </row>
    <row r="886" ht="15.75" customHeight="1" s="57">
      <c r="C886" s="49" t="n"/>
      <c r="D886" s="20" t="n"/>
      <c r="E886" s="20" t="n"/>
      <c r="F886" s="20" t="n"/>
      <c r="G886" s="20" t="n"/>
      <c r="AU886" s="75" t="n"/>
      <c r="AV886" s="75" t="n"/>
      <c r="AW886" s="75" t="n"/>
      <c r="AX886" s="75" t="n"/>
      <c r="AY886" s="75" t="n"/>
      <c r="AZ886" s="75" t="n"/>
      <c r="BA886" s="75" t="n"/>
      <c r="BB886" s="75" t="n"/>
      <c r="BC886" s="75" t="n"/>
      <c r="BD886" s="75" t="n"/>
      <c r="BE886" s="75" t="n"/>
      <c r="BF886" s="75" t="n"/>
      <c r="BG886" s="75" t="n"/>
      <c r="BH886" s="75" t="n"/>
      <c r="BI886" s="75" t="n"/>
      <c r="BJ886" s="75" t="n"/>
      <c r="BK886" s="75" t="n"/>
      <c r="BL886" s="76" t="n"/>
      <c r="BM886" s="75" t="n"/>
      <c r="BN886" s="76" t="n"/>
    </row>
    <row r="887" ht="15.75" customHeight="1" s="57">
      <c r="C887" s="49" t="n"/>
      <c r="D887" s="20" t="n"/>
      <c r="E887" s="20" t="n"/>
      <c r="F887" s="20" t="n"/>
      <c r="G887" s="20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6" t="n"/>
      <c r="BM887" s="75" t="n"/>
      <c r="BN887" s="76" t="n"/>
    </row>
    <row r="888" ht="15.75" customHeight="1" s="57">
      <c r="C888" s="49" t="n"/>
      <c r="D888" s="20" t="n"/>
      <c r="E888" s="20" t="n"/>
      <c r="F888" s="20" t="n"/>
      <c r="G888" s="20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6" t="n"/>
      <c r="BM888" s="75" t="n"/>
      <c r="BN888" s="76" t="n"/>
    </row>
    <row r="889" ht="15.75" customHeight="1" s="57">
      <c r="C889" s="49" t="n"/>
      <c r="D889" s="20" t="n"/>
      <c r="E889" s="20" t="n"/>
      <c r="F889" s="20" t="n"/>
      <c r="G889" s="20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6" t="n"/>
      <c r="BM889" s="75" t="n"/>
      <c r="BN889" s="76" t="n"/>
    </row>
    <row r="890" ht="15.75" customHeight="1" s="57">
      <c r="C890" s="49" t="n"/>
      <c r="D890" s="20" t="n"/>
      <c r="E890" s="20" t="n"/>
      <c r="F890" s="20" t="n"/>
      <c r="G890" s="20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6" t="n"/>
      <c r="BM890" s="75" t="n"/>
      <c r="BN890" s="76" t="n"/>
    </row>
    <row r="891" ht="15.75" customHeight="1" s="57">
      <c r="C891" s="49" t="n"/>
      <c r="D891" s="20" t="n"/>
      <c r="E891" s="20" t="n"/>
      <c r="F891" s="20" t="n"/>
      <c r="G891" s="20" t="n"/>
      <c r="AU891" s="75" t="n"/>
      <c r="AV891" s="75" t="n"/>
      <c r="AW891" s="75" t="n"/>
      <c r="AX891" s="75" t="n"/>
      <c r="AY891" s="75" t="n"/>
      <c r="AZ891" s="75" t="n"/>
      <c r="BA891" s="75" t="n"/>
      <c r="BB891" s="75" t="n"/>
      <c r="BC891" s="75" t="n"/>
      <c r="BD891" s="75" t="n"/>
      <c r="BE891" s="75" t="n"/>
      <c r="BF891" s="75" t="n"/>
      <c r="BG891" s="75" t="n"/>
      <c r="BH891" s="75" t="n"/>
      <c r="BI891" s="75" t="n"/>
      <c r="BJ891" s="75" t="n"/>
      <c r="BK891" s="75" t="n"/>
      <c r="BL891" s="76" t="n"/>
      <c r="BM891" s="75" t="n"/>
      <c r="BN891" s="76" t="n"/>
    </row>
    <row r="892" ht="15.75" customHeight="1" s="57">
      <c r="C892" s="49" t="n"/>
      <c r="D892" s="20" t="n"/>
      <c r="E892" s="20" t="n"/>
      <c r="F892" s="20" t="n"/>
      <c r="G892" s="20" t="n"/>
      <c r="AU892" s="75" t="n"/>
      <c r="AV892" s="75" t="n"/>
      <c r="AW892" s="75" t="n"/>
      <c r="AX892" s="75" t="n"/>
      <c r="AY892" s="75" t="n"/>
      <c r="AZ892" s="75" t="n"/>
      <c r="BA892" s="75" t="n"/>
      <c r="BB892" s="75" t="n"/>
      <c r="BC892" s="75" t="n"/>
      <c r="BD892" s="75" t="n"/>
      <c r="BE892" s="75" t="n"/>
      <c r="BF892" s="75" t="n"/>
      <c r="BG892" s="75" t="n"/>
      <c r="BH892" s="75" t="n"/>
      <c r="BI892" s="75" t="n"/>
      <c r="BJ892" s="75" t="n"/>
      <c r="BK892" s="75" t="n"/>
      <c r="BL892" s="76" t="n"/>
      <c r="BM892" s="75" t="n"/>
      <c r="BN892" s="76" t="n"/>
    </row>
    <row r="893" ht="15.75" customHeight="1" s="57">
      <c r="C893" s="49" t="n"/>
      <c r="D893" s="20" t="n"/>
      <c r="E893" s="20" t="n"/>
      <c r="F893" s="20" t="n"/>
      <c r="G893" s="20" t="n"/>
      <c r="AU893" s="75" t="n"/>
      <c r="AV893" s="75" t="n"/>
      <c r="AW893" s="75" t="n"/>
      <c r="AX893" s="75" t="n"/>
      <c r="AY893" s="75" t="n"/>
      <c r="AZ893" s="75" t="n"/>
      <c r="BA893" s="75" t="n"/>
      <c r="BB893" s="75" t="n"/>
      <c r="BC893" s="75" t="n"/>
      <c r="BD893" s="75" t="n"/>
      <c r="BE893" s="75" t="n"/>
      <c r="BF893" s="75" t="n"/>
      <c r="BG893" s="75" t="n"/>
      <c r="BH893" s="75" t="n"/>
      <c r="BI893" s="75" t="n"/>
      <c r="BJ893" s="75" t="n"/>
      <c r="BK893" s="75" t="n"/>
      <c r="BL893" s="76" t="n"/>
      <c r="BM893" s="75" t="n"/>
      <c r="BN893" s="76" t="n"/>
    </row>
    <row r="894" ht="15.75" customHeight="1" s="57">
      <c r="C894" s="49" t="n"/>
      <c r="D894" s="20" t="n"/>
      <c r="E894" s="20" t="n"/>
      <c r="F894" s="20" t="n"/>
      <c r="G894" s="20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6" t="n"/>
      <c r="BM894" s="75" t="n"/>
      <c r="BN894" s="76" t="n"/>
    </row>
    <row r="895" ht="15.75" customHeight="1" s="57">
      <c r="C895" s="49" t="n"/>
      <c r="D895" s="20" t="n"/>
      <c r="E895" s="20" t="n"/>
      <c r="F895" s="20" t="n"/>
      <c r="G895" s="20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6" t="n"/>
      <c r="BM895" s="75" t="n"/>
      <c r="BN895" s="76" t="n"/>
    </row>
    <row r="896" ht="15.75" customHeight="1" s="57">
      <c r="C896" s="49" t="n"/>
      <c r="D896" s="20" t="n"/>
      <c r="E896" s="20" t="n"/>
      <c r="F896" s="20" t="n"/>
      <c r="G896" s="20" t="n"/>
      <c r="AU896" s="75" t="n"/>
      <c r="AV896" s="75" t="n"/>
      <c r="AW896" s="75" t="n"/>
      <c r="AX896" s="75" t="n"/>
      <c r="AY896" s="75" t="n"/>
      <c r="AZ896" s="75" t="n"/>
      <c r="BA896" s="75" t="n"/>
      <c r="BB896" s="75" t="n"/>
      <c r="BC896" s="75" t="n"/>
      <c r="BD896" s="75" t="n"/>
      <c r="BE896" s="75" t="n"/>
      <c r="BF896" s="75" t="n"/>
      <c r="BG896" s="75" t="n"/>
      <c r="BH896" s="75" t="n"/>
      <c r="BI896" s="75" t="n"/>
      <c r="BJ896" s="75" t="n"/>
      <c r="BK896" s="75" t="n"/>
      <c r="BL896" s="76" t="n"/>
      <c r="BM896" s="75" t="n"/>
      <c r="BN896" s="76" t="n"/>
    </row>
    <row r="897" ht="15.75" customHeight="1" s="57">
      <c r="C897" s="49" t="n"/>
      <c r="D897" s="20" t="n"/>
      <c r="E897" s="20" t="n"/>
      <c r="F897" s="20" t="n"/>
      <c r="G897" s="20" t="n"/>
      <c r="AU897" s="75" t="n"/>
      <c r="AV897" s="75" t="n"/>
      <c r="AW897" s="75" t="n"/>
      <c r="AX897" s="75" t="n"/>
      <c r="AY897" s="75" t="n"/>
      <c r="AZ897" s="75" t="n"/>
      <c r="BA897" s="75" t="n"/>
      <c r="BB897" s="75" t="n"/>
      <c r="BC897" s="75" t="n"/>
      <c r="BD897" s="75" t="n"/>
      <c r="BE897" s="75" t="n"/>
      <c r="BF897" s="75" t="n"/>
      <c r="BG897" s="75" t="n"/>
      <c r="BH897" s="75" t="n"/>
      <c r="BI897" s="75" t="n"/>
      <c r="BJ897" s="75" t="n"/>
      <c r="BK897" s="75" t="n"/>
      <c r="BL897" s="76" t="n"/>
      <c r="BM897" s="75" t="n"/>
      <c r="BN897" s="76" t="n"/>
    </row>
    <row r="898" ht="15.75" customHeight="1" s="57">
      <c r="C898" s="49" t="n"/>
      <c r="D898" s="20" t="n"/>
      <c r="E898" s="20" t="n"/>
      <c r="F898" s="20" t="n"/>
      <c r="G898" s="20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6" t="n"/>
      <c r="BM898" s="75" t="n"/>
      <c r="BN898" s="76" t="n"/>
    </row>
    <row r="899" ht="15.75" customHeight="1" s="57">
      <c r="C899" s="49" t="n"/>
      <c r="D899" s="20" t="n"/>
      <c r="E899" s="20" t="n"/>
      <c r="F899" s="20" t="n"/>
      <c r="G899" s="20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6" t="n"/>
      <c r="BM899" s="75" t="n"/>
      <c r="BN899" s="76" t="n"/>
    </row>
    <row r="900" ht="15.75" customHeight="1" s="57">
      <c r="C900" s="49" t="n"/>
      <c r="D900" s="20" t="n"/>
      <c r="E900" s="20" t="n"/>
      <c r="F900" s="20" t="n"/>
      <c r="G900" s="20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6" t="n"/>
      <c r="BM900" s="75" t="n"/>
      <c r="BN900" s="76" t="n"/>
    </row>
    <row r="901" ht="15.75" customHeight="1" s="57">
      <c r="C901" s="49" t="n"/>
      <c r="D901" s="20" t="n"/>
      <c r="E901" s="20" t="n"/>
      <c r="F901" s="20" t="n"/>
      <c r="G901" s="20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6" t="n"/>
      <c r="BM901" s="75" t="n"/>
      <c r="BN901" s="76" t="n"/>
    </row>
    <row r="902" ht="15.75" customHeight="1" s="57">
      <c r="C902" s="49" t="n"/>
      <c r="D902" s="20" t="n"/>
      <c r="E902" s="20" t="n"/>
      <c r="F902" s="20" t="n"/>
      <c r="G902" s="20" t="n"/>
      <c r="AU902" s="75" t="n"/>
      <c r="AV902" s="75" t="n"/>
      <c r="AW902" s="75" t="n"/>
      <c r="AX902" s="75" t="n"/>
      <c r="AY902" s="75" t="n"/>
      <c r="AZ902" s="75" t="n"/>
      <c r="BA902" s="75" t="n"/>
      <c r="BB902" s="75" t="n"/>
      <c r="BC902" s="75" t="n"/>
      <c r="BD902" s="75" t="n"/>
      <c r="BE902" s="75" t="n"/>
      <c r="BF902" s="75" t="n"/>
      <c r="BG902" s="75" t="n"/>
      <c r="BH902" s="75" t="n"/>
      <c r="BI902" s="75" t="n"/>
      <c r="BJ902" s="75" t="n"/>
      <c r="BK902" s="75" t="n"/>
      <c r="BL902" s="76" t="n"/>
      <c r="BM902" s="75" t="n"/>
      <c r="BN902" s="76" t="n"/>
    </row>
    <row r="903" ht="15.75" customHeight="1" s="57">
      <c r="C903" s="49" t="n"/>
      <c r="D903" s="20" t="n"/>
      <c r="E903" s="20" t="n"/>
      <c r="F903" s="20" t="n"/>
      <c r="G903" s="20" t="n"/>
      <c r="AU903" s="75" t="n"/>
      <c r="AV903" s="75" t="n"/>
      <c r="AW903" s="75" t="n"/>
      <c r="AX903" s="75" t="n"/>
      <c r="AY903" s="75" t="n"/>
      <c r="AZ903" s="75" t="n"/>
      <c r="BA903" s="75" t="n"/>
      <c r="BB903" s="75" t="n"/>
      <c r="BC903" s="75" t="n"/>
      <c r="BD903" s="75" t="n"/>
      <c r="BE903" s="75" t="n"/>
      <c r="BF903" s="75" t="n"/>
      <c r="BG903" s="75" t="n"/>
      <c r="BH903" s="75" t="n"/>
      <c r="BI903" s="75" t="n"/>
      <c r="BJ903" s="75" t="n"/>
      <c r="BK903" s="75" t="n"/>
      <c r="BL903" s="76" t="n"/>
      <c r="BM903" s="75" t="n"/>
      <c r="BN903" s="76" t="n"/>
    </row>
    <row r="904" ht="15.75" customHeight="1" s="57">
      <c r="C904" s="49" t="n"/>
      <c r="D904" s="20" t="n"/>
      <c r="E904" s="20" t="n"/>
      <c r="F904" s="20" t="n"/>
      <c r="G904" s="20" t="n"/>
      <c r="AU904" s="75" t="n"/>
      <c r="AV904" s="75" t="n"/>
      <c r="AW904" s="75" t="n"/>
      <c r="AX904" s="75" t="n"/>
      <c r="AY904" s="75" t="n"/>
      <c r="AZ904" s="75" t="n"/>
      <c r="BA904" s="75" t="n"/>
      <c r="BB904" s="75" t="n"/>
      <c r="BC904" s="75" t="n"/>
      <c r="BD904" s="75" t="n"/>
      <c r="BE904" s="75" t="n"/>
      <c r="BF904" s="75" t="n"/>
      <c r="BG904" s="75" t="n"/>
      <c r="BH904" s="75" t="n"/>
      <c r="BI904" s="75" t="n"/>
      <c r="BJ904" s="75" t="n"/>
      <c r="BK904" s="75" t="n"/>
      <c r="BL904" s="76" t="n"/>
      <c r="BM904" s="75" t="n"/>
      <c r="BN904" s="76" t="n"/>
    </row>
    <row r="905" ht="15.75" customHeight="1" s="57">
      <c r="C905" s="49" t="n"/>
      <c r="D905" s="20" t="n"/>
      <c r="E905" s="20" t="n"/>
      <c r="F905" s="20" t="n"/>
      <c r="G905" s="20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6" t="n"/>
      <c r="BM905" s="75" t="n"/>
      <c r="BN905" s="76" t="n"/>
    </row>
    <row r="906" ht="15.75" customHeight="1" s="57">
      <c r="C906" s="49" t="n"/>
      <c r="D906" s="20" t="n"/>
      <c r="E906" s="20" t="n"/>
      <c r="F906" s="20" t="n"/>
      <c r="G906" s="20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6" t="n"/>
      <c r="BM906" s="75" t="n"/>
      <c r="BN906" s="76" t="n"/>
    </row>
    <row r="907" ht="15.75" customHeight="1" s="57">
      <c r="C907" s="49" t="n"/>
      <c r="D907" s="20" t="n"/>
      <c r="E907" s="20" t="n"/>
      <c r="F907" s="20" t="n"/>
      <c r="G907" s="20" t="n"/>
      <c r="AU907" s="75" t="n"/>
      <c r="AV907" s="75" t="n"/>
      <c r="AW907" s="75" t="n"/>
      <c r="AX907" s="75" t="n"/>
      <c r="AY907" s="75" t="n"/>
      <c r="AZ907" s="75" t="n"/>
      <c r="BA907" s="75" t="n"/>
      <c r="BB907" s="75" t="n"/>
      <c r="BC907" s="75" t="n"/>
      <c r="BD907" s="75" t="n"/>
      <c r="BE907" s="75" t="n"/>
      <c r="BF907" s="75" t="n"/>
      <c r="BG907" s="75" t="n"/>
      <c r="BH907" s="75" t="n"/>
      <c r="BI907" s="75" t="n"/>
      <c r="BJ907" s="75" t="n"/>
      <c r="BK907" s="75" t="n"/>
      <c r="BL907" s="76" t="n"/>
      <c r="BM907" s="75" t="n"/>
      <c r="BN907" s="76" t="n"/>
    </row>
    <row r="908" ht="15.75" customHeight="1" s="57">
      <c r="C908" s="49" t="n"/>
      <c r="D908" s="20" t="n"/>
      <c r="E908" s="20" t="n"/>
      <c r="F908" s="20" t="n"/>
      <c r="G908" s="20" t="n"/>
      <c r="AU908" s="75" t="n"/>
      <c r="AV908" s="75" t="n"/>
      <c r="AW908" s="75" t="n"/>
      <c r="AX908" s="75" t="n"/>
      <c r="AY908" s="75" t="n"/>
      <c r="AZ908" s="75" t="n"/>
      <c r="BA908" s="75" t="n"/>
      <c r="BB908" s="75" t="n"/>
      <c r="BC908" s="75" t="n"/>
      <c r="BD908" s="75" t="n"/>
      <c r="BE908" s="75" t="n"/>
      <c r="BF908" s="75" t="n"/>
      <c r="BG908" s="75" t="n"/>
      <c r="BH908" s="75" t="n"/>
      <c r="BI908" s="75" t="n"/>
      <c r="BJ908" s="75" t="n"/>
      <c r="BK908" s="75" t="n"/>
      <c r="BL908" s="76" t="n"/>
      <c r="BM908" s="75" t="n"/>
      <c r="BN908" s="76" t="n"/>
    </row>
    <row r="909" ht="15.75" customHeight="1" s="57">
      <c r="C909" s="49" t="n"/>
      <c r="D909" s="20" t="n"/>
      <c r="E909" s="20" t="n"/>
      <c r="F909" s="20" t="n"/>
      <c r="G909" s="20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6" t="n"/>
      <c r="BM909" s="75" t="n"/>
      <c r="BN909" s="76" t="n"/>
    </row>
    <row r="910" ht="15.75" customHeight="1" s="57">
      <c r="C910" s="49" t="n"/>
      <c r="D910" s="20" t="n"/>
      <c r="E910" s="20" t="n"/>
      <c r="F910" s="20" t="n"/>
      <c r="G910" s="20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6" t="n"/>
      <c r="BM910" s="75" t="n"/>
      <c r="BN910" s="76" t="n"/>
    </row>
    <row r="911" ht="15.75" customHeight="1" s="57">
      <c r="C911" s="49" t="n"/>
      <c r="D911" s="20" t="n"/>
      <c r="E911" s="20" t="n"/>
      <c r="F911" s="20" t="n"/>
      <c r="G911" s="20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6" t="n"/>
      <c r="BM911" s="75" t="n"/>
      <c r="BN911" s="76" t="n"/>
    </row>
    <row r="912" ht="15.75" customHeight="1" s="57">
      <c r="C912" s="49" t="n"/>
      <c r="D912" s="20" t="n"/>
      <c r="E912" s="20" t="n"/>
      <c r="F912" s="20" t="n"/>
      <c r="G912" s="20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6" t="n"/>
      <c r="BM912" s="75" t="n"/>
      <c r="BN912" s="76" t="n"/>
    </row>
    <row r="913" ht="15.75" customHeight="1" s="57">
      <c r="C913" s="49" t="n"/>
      <c r="D913" s="20" t="n"/>
      <c r="E913" s="20" t="n"/>
      <c r="F913" s="20" t="n"/>
      <c r="G913" s="20" t="n"/>
      <c r="AU913" s="75" t="n"/>
      <c r="AV913" s="75" t="n"/>
      <c r="AW913" s="75" t="n"/>
      <c r="AX913" s="75" t="n"/>
      <c r="AY913" s="75" t="n"/>
      <c r="AZ913" s="75" t="n"/>
      <c r="BA913" s="75" t="n"/>
      <c r="BB913" s="75" t="n"/>
      <c r="BC913" s="75" t="n"/>
      <c r="BD913" s="75" t="n"/>
      <c r="BE913" s="75" t="n"/>
      <c r="BF913" s="75" t="n"/>
      <c r="BG913" s="75" t="n"/>
      <c r="BH913" s="75" t="n"/>
      <c r="BI913" s="75" t="n"/>
      <c r="BJ913" s="75" t="n"/>
      <c r="BK913" s="75" t="n"/>
      <c r="BL913" s="76" t="n"/>
      <c r="BM913" s="75" t="n"/>
      <c r="BN913" s="76" t="n"/>
    </row>
    <row r="914" ht="15.75" customHeight="1" s="57">
      <c r="C914" s="49" t="n"/>
      <c r="D914" s="20" t="n"/>
      <c r="E914" s="20" t="n"/>
      <c r="F914" s="20" t="n"/>
      <c r="G914" s="20" t="n"/>
      <c r="AU914" s="75" t="n"/>
      <c r="AV914" s="75" t="n"/>
      <c r="AW914" s="75" t="n"/>
      <c r="AX914" s="75" t="n"/>
      <c r="AY914" s="75" t="n"/>
      <c r="AZ914" s="75" t="n"/>
      <c r="BA914" s="75" t="n"/>
      <c r="BB914" s="75" t="n"/>
      <c r="BC914" s="75" t="n"/>
      <c r="BD914" s="75" t="n"/>
      <c r="BE914" s="75" t="n"/>
      <c r="BF914" s="75" t="n"/>
      <c r="BG914" s="75" t="n"/>
      <c r="BH914" s="75" t="n"/>
      <c r="BI914" s="75" t="n"/>
      <c r="BJ914" s="75" t="n"/>
      <c r="BK914" s="75" t="n"/>
      <c r="BL914" s="76" t="n"/>
      <c r="BM914" s="75" t="n"/>
      <c r="BN914" s="76" t="n"/>
    </row>
    <row r="915" ht="15.75" customHeight="1" s="57">
      <c r="C915" s="49" t="n"/>
      <c r="D915" s="20" t="n"/>
      <c r="E915" s="20" t="n"/>
      <c r="F915" s="20" t="n"/>
      <c r="G915" s="20" t="n"/>
      <c r="AU915" s="75" t="n"/>
      <c r="AV915" s="75" t="n"/>
      <c r="AW915" s="75" t="n"/>
      <c r="AX915" s="75" t="n"/>
      <c r="AY915" s="75" t="n"/>
      <c r="AZ915" s="75" t="n"/>
      <c r="BA915" s="75" t="n"/>
      <c r="BB915" s="75" t="n"/>
      <c r="BC915" s="75" t="n"/>
      <c r="BD915" s="75" t="n"/>
      <c r="BE915" s="75" t="n"/>
      <c r="BF915" s="75" t="n"/>
      <c r="BG915" s="75" t="n"/>
      <c r="BH915" s="75" t="n"/>
      <c r="BI915" s="75" t="n"/>
      <c r="BJ915" s="75" t="n"/>
      <c r="BK915" s="75" t="n"/>
      <c r="BL915" s="76" t="n"/>
      <c r="BM915" s="75" t="n"/>
      <c r="BN915" s="76" t="n"/>
    </row>
    <row r="916" ht="15.75" customHeight="1" s="57">
      <c r="C916" s="49" t="n"/>
      <c r="D916" s="20" t="n"/>
      <c r="E916" s="20" t="n"/>
      <c r="F916" s="20" t="n"/>
      <c r="G916" s="20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6" t="n"/>
      <c r="BM916" s="75" t="n"/>
      <c r="BN916" s="76" t="n"/>
    </row>
    <row r="917" ht="15.75" customHeight="1" s="57">
      <c r="C917" s="49" t="n"/>
      <c r="D917" s="20" t="n"/>
      <c r="E917" s="20" t="n"/>
      <c r="F917" s="20" t="n"/>
      <c r="G917" s="20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6" t="n"/>
      <c r="BM917" s="75" t="n"/>
      <c r="BN917" s="76" t="n"/>
    </row>
    <row r="918" ht="15.75" customHeight="1" s="57">
      <c r="C918" s="49" t="n"/>
      <c r="D918" s="20" t="n"/>
      <c r="E918" s="20" t="n"/>
      <c r="F918" s="20" t="n"/>
      <c r="G918" s="20" t="n"/>
      <c r="AU918" s="75" t="n"/>
      <c r="AV918" s="75" t="n"/>
      <c r="AW918" s="75" t="n"/>
      <c r="AX918" s="75" t="n"/>
      <c r="AY918" s="75" t="n"/>
      <c r="AZ918" s="75" t="n"/>
      <c r="BA918" s="75" t="n"/>
      <c r="BB918" s="75" t="n"/>
      <c r="BC918" s="75" t="n"/>
      <c r="BD918" s="75" t="n"/>
      <c r="BE918" s="75" t="n"/>
      <c r="BF918" s="75" t="n"/>
      <c r="BG918" s="75" t="n"/>
      <c r="BH918" s="75" t="n"/>
      <c r="BI918" s="75" t="n"/>
      <c r="BJ918" s="75" t="n"/>
      <c r="BK918" s="75" t="n"/>
      <c r="BL918" s="76" t="n"/>
      <c r="BM918" s="75" t="n"/>
      <c r="BN918" s="76" t="n"/>
    </row>
    <row r="919" ht="15.75" customHeight="1" s="57">
      <c r="C919" s="49" t="n"/>
      <c r="D919" s="20" t="n"/>
      <c r="E919" s="20" t="n"/>
      <c r="F919" s="20" t="n"/>
      <c r="G919" s="20" t="n"/>
      <c r="AU919" s="75" t="n"/>
      <c r="AV919" s="75" t="n"/>
      <c r="AW919" s="75" t="n"/>
      <c r="AX919" s="75" t="n"/>
      <c r="AY919" s="75" t="n"/>
      <c r="AZ919" s="75" t="n"/>
      <c r="BA919" s="75" t="n"/>
      <c r="BB919" s="75" t="n"/>
      <c r="BC919" s="75" t="n"/>
      <c r="BD919" s="75" t="n"/>
      <c r="BE919" s="75" t="n"/>
      <c r="BF919" s="75" t="n"/>
      <c r="BG919" s="75" t="n"/>
      <c r="BH919" s="75" t="n"/>
      <c r="BI919" s="75" t="n"/>
      <c r="BJ919" s="75" t="n"/>
      <c r="BK919" s="75" t="n"/>
      <c r="BL919" s="76" t="n"/>
      <c r="BM919" s="75" t="n"/>
      <c r="BN919" s="76" t="n"/>
    </row>
    <row r="920" ht="15.75" customHeight="1" s="57">
      <c r="C920" s="49" t="n"/>
      <c r="D920" s="20" t="n"/>
      <c r="E920" s="20" t="n"/>
      <c r="F920" s="20" t="n"/>
      <c r="G920" s="20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6" t="n"/>
      <c r="BM920" s="75" t="n"/>
      <c r="BN920" s="76" t="n"/>
    </row>
    <row r="921" ht="15.75" customHeight="1" s="57">
      <c r="C921" s="49" t="n"/>
      <c r="D921" s="20" t="n"/>
      <c r="E921" s="20" t="n"/>
      <c r="F921" s="20" t="n"/>
      <c r="G921" s="20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6" t="n"/>
      <c r="BM921" s="75" t="n"/>
      <c r="BN921" s="76" t="n"/>
    </row>
    <row r="922" ht="15.75" customHeight="1" s="57">
      <c r="C922" s="49" t="n"/>
      <c r="D922" s="20" t="n"/>
      <c r="E922" s="20" t="n"/>
      <c r="F922" s="20" t="n"/>
      <c r="G922" s="20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6" t="n"/>
      <c r="BM922" s="75" t="n"/>
      <c r="BN922" s="76" t="n"/>
    </row>
    <row r="923" ht="15.75" customHeight="1" s="57">
      <c r="C923" s="49" t="n"/>
      <c r="D923" s="20" t="n"/>
      <c r="E923" s="20" t="n"/>
      <c r="F923" s="20" t="n"/>
      <c r="G923" s="20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6" t="n"/>
      <c r="BM923" s="75" t="n"/>
      <c r="BN923" s="76" t="n"/>
    </row>
    <row r="924" ht="15.75" customHeight="1" s="57">
      <c r="C924" s="49" t="n"/>
      <c r="D924" s="20" t="n"/>
      <c r="E924" s="20" t="n"/>
      <c r="F924" s="20" t="n"/>
      <c r="G924" s="20" t="n"/>
      <c r="AU924" s="75" t="n"/>
      <c r="AV924" s="75" t="n"/>
      <c r="AW924" s="75" t="n"/>
      <c r="AX924" s="75" t="n"/>
      <c r="AY924" s="75" t="n"/>
      <c r="AZ924" s="75" t="n"/>
      <c r="BA924" s="75" t="n"/>
      <c r="BB924" s="75" t="n"/>
      <c r="BC924" s="75" t="n"/>
      <c r="BD924" s="75" t="n"/>
      <c r="BE924" s="75" t="n"/>
      <c r="BF924" s="75" t="n"/>
      <c r="BG924" s="75" t="n"/>
      <c r="BH924" s="75" t="n"/>
      <c r="BI924" s="75" t="n"/>
      <c r="BJ924" s="75" t="n"/>
      <c r="BK924" s="75" t="n"/>
      <c r="BL924" s="76" t="n"/>
      <c r="BM924" s="75" t="n"/>
      <c r="BN924" s="76" t="n"/>
    </row>
    <row r="925" ht="15.75" customHeight="1" s="57">
      <c r="C925" s="49" t="n"/>
      <c r="D925" s="20" t="n"/>
      <c r="E925" s="20" t="n"/>
      <c r="F925" s="20" t="n"/>
      <c r="G925" s="20" t="n"/>
      <c r="AU925" s="75" t="n"/>
      <c r="AV925" s="75" t="n"/>
      <c r="AW925" s="75" t="n"/>
      <c r="AX925" s="75" t="n"/>
      <c r="AY925" s="75" t="n"/>
      <c r="AZ925" s="75" t="n"/>
      <c r="BA925" s="75" t="n"/>
      <c r="BB925" s="75" t="n"/>
      <c r="BC925" s="75" t="n"/>
      <c r="BD925" s="75" t="n"/>
      <c r="BE925" s="75" t="n"/>
      <c r="BF925" s="75" t="n"/>
      <c r="BG925" s="75" t="n"/>
      <c r="BH925" s="75" t="n"/>
      <c r="BI925" s="75" t="n"/>
      <c r="BJ925" s="75" t="n"/>
      <c r="BK925" s="75" t="n"/>
      <c r="BL925" s="76" t="n"/>
      <c r="BM925" s="75" t="n"/>
      <c r="BN925" s="76" t="n"/>
    </row>
    <row r="926" ht="15.75" customHeight="1" s="57">
      <c r="C926" s="49" t="n"/>
      <c r="D926" s="20" t="n"/>
      <c r="E926" s="20" t="n"/>
      <c r="F926" s="20" t="n"/>
      <c r="G926" s="20" t="n"/>
      <c r="AU926" s="75" t="n"/>
      <c r="AV926" s="75" t="n"/>
      <c r="AW926" s="75" t="n"/>
      <c r="AX926" s="75" t="n"/>
      <c r="AY926" s="75" t="n"/>
      <c r="AZ926" s="75" t="n"/>
      <c r="BA926" s="75" t="n"/>
      <c r="BB926" s="75" t="n"/>
      <c r="BC926" s="75" t="n"/>
      <c r="BD926" s="75" t="n"/>
      <c r="BE926" s="75" t="n"/>
      <c r="BF926" s="75" t="n"/>
      <c r="BG926" s="75" t="n"/>
      <c r="BH926" s="75" t="n"/>
      <c r="BI926" s="75" t="n"/>
      <c r="BJ926" s="75" t="n"/>
      <c r="BK926" s="75" t="n"/>
      <c r="BL926" s="76" t="n"/>
      <c r="BM926" s="75" t="n"/>
      <c r="BN926" s="76" t="n"/>
    </row>
    <row r="927" ht="15.75" customHeight="1" s="57">
      <c r="C927" s="49" t="n"/>
      <c r="D927" s="20" t="n"/>
      <c r="E927" s="20" t="n"/>
      <c r="F927" s="20" t="n"/>
      <c r="G927" s="20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6" t="n"/>
      <c r="BM927" s="75" t="n"/>
      <c r="BN927" s="76" t="n"/>
    </row>
    <row r="928" ht="15.75" customHeight="1" s="57">
      <c r="C928" s="49" t="n"/>
      <c r="D928" s="20" t="n"/>
      <c r="E928" s="20" t="n"/>
      <c r="F928" s="20" t="n"/>
      <c r="G928" s="20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6" t="n"/>
      <c r="BM928" s="75" t="n"/>
      <c r="BN928" s="76" t="n"/>
    </row>
    <row r="929" ht="15.75" customHeight="1" s="57">
      <c r="C929" s="49" t="n"/>
      <c r="D929" s="20" t="n"/>
      <c r="E929" s="20" t="n"/>
      <c r="F929" s="20" t="n"/>
      <c r="G929" s="20" t="n"/>
      <c r="AU929" s="75" t="n"/>
      <c r="AV929" s="75" t="n"/>
      <c r="AW929" s="75" t="n"/>
      <c r="AX929" s="75" t="n"/>
      <c r="AY929" s="75" t="n"/>
      <c r="AZ929" s="75" t="n"/>
      <c r="BA929" s="75" t="n"/>
      <c r="BB929" s="75" t="n"/>
      <c r="BC929" s="75" t="n"/>
      <c r="BD929" s="75" t="n"/>
      <c r="BE929" s="75" t="n"/>
      <c r="BF929" s="75" t="n"/>
      <c r="BG929" s="75" t="n"/>
      <c r="BH929" s="75" t="n"/>
      <c r="BI929" s="75" t="n"/>
      <c r="BJ929" s="75" t="n"/>
      <c r="BK929" s="75" t="n"/>
      <c r="BL929" s="76" t="n"/>
      <c r="BM929" s="75" t="n"/>
      <c r="BN929" s="76" t="n"/>
    </row>
    <row r="930" ht="15.75" customHeight="1" s="57">
      <c r="C930" s="49" t="n"/>
      <c r="D930" s="20" t="n"/>
      <c r="E930" s="20" t="n"/>
      <c r="F930" s="20" t="n"/>
      <c r="G930" s="20" t="n"/>
      <c r="AU930" s="75" t="n"/>
      <c r="AV930" s="75" t="n"/>
      <c r="AW930" s="75" t="n"/>
      <c r="AX930" s="75" t="n"/>
      <c r="AY930" s="75" t="n"/>
      <c r="AZ930" s="75" t="n"/>
      <c r="BA930" s="75" t="n"/>
      <c r="BB930" s="75" t="n"/>
      <c r="BC930" s="75" t="n"/>
      <c r="BD930" s="75" t="n"/>
      <c r="BE930" s="75" t="n"/>
      <c r="BF930" s="75" t="n"/>
      <c r="BG930" s="75" t="n"/>
      <c r="BH930" s="75" t="n"/>
      <c r="BI930" s="75" t="n"/>
      <c r="BJ930" s="75" t="n"/>
      <c r="BK930" s="75" t="n"/>
      <c r="BL930" s="76" t="n"/>
      <c r="BM930" s="75" t="n"/>
      <c r="BN930" s="76" t="n"/>
    </row>
    <row r="931" ht="15.75" customHeight="1" s="57">
      <c r="C931" s="49" t="n"/>
      <c r="D931" s="20" t="n"/>
      <c r="E931" s="20" t="n"/>
      <c r="F931" s="20" t="n"/>
      <c r="G931" s="20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6" t="n"/>
      <c r="BM931" s="75" t="n"/>
      <c r="BN931" s="76" t="n"/>
    </row>
    <row r="932" ht="15.75" customHeight="1" s="57">
      <c r="C932" s="49" t="n"/>
      <c r="D932" s="20" t="n"/>
      <c r="E932" s="20" t="n"/>
      <c r="F932" s="20" t="n"/>
      <c r="G932" s="20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6" t="n"/>
      <c r="BM932" s="75" t="n"/>
      <c r="BN932" s="76" t="n"/>
    </row>
    <row r="933" ht="15.75" customHeight="1" s="57">
      <c r="C933" s="49" t="n"/>
      <c r="D933" s="20" t="n"/>
      <c r="E933" s="20" t="n"/>
      <c r="F933" s="20" t="n"/>
      <c r="G933" s="20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6" t="n"/>
      <c r="BM933" s="75" t="n"/>
      <c r="BN933" s="76" t="n"/>
    </row>
    <row r="934" ht="15.75" customHeight="1" s="57">
      <c r="C934" s="49" t="n"/>
      <c r="D934" s="20" t="n"/>
      <c r="E934" s="20" t="n"/>
      <c r="F934" s="20" t="n"/>
      <c r="G934" s="20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6" t="n"/>
      <c r="BM934" s="75" t="n"/>
      <c r="BN934" s="76" t="n"/>
    </row>
    <row r="935" ht="15.75" customHeight="1" s="57">
      <c r="C935" s="49" t="n"/>
      <c r="D935" s="20" t="n"/>
      <c r="E935" s="20" t="n"/>
      <c r="F935" s="20" t="n"/>
      <c r="G935" s="20" t="n"/>
      <c r="AU935" s="75" t="n"/>
      <c r="AV935" s="75" t="n"/>
      <c r="AW935" s="75" t="n"/>
      <c r="AX935" s="75" t="n"/>
      <c r="AY935" s="75" t="n"/>
      <c r="AZ935" s="75" t="n"/>
      <c r="BA935" s="75" t="n"/>
      <c r="BB935" s="75" t="n"/>
      <c r="BC935" s="75" t="n"/>
      <c r="BD935" s="75" t="n"/>
      <c r="BE935" s="75" t="n"/>
      <c r="BF935" s="75" t="n"/>
      <c r="BG935" s="75" t="n"/>
      <c r="BH935" s="75" t="n"/>
      <c r="BI935" s="75" t="n"/>
      <c r="BJ935" s="75" t="n"/>
      <c r="BK935" s="75" t="n"/>
      <c r="BL935" s="76" t="n"/>
      <c r="BM935" s="75" t="n"/>
      <c r="BN935" s="76" t="n"/>
    </row>
    <row r="936" ht="15.75" customHeight="1" s="57">
      <c r="C936" s="49" t="n"/>
      <c r="D936" s="20" t="n"/>
      <c r="E936" s="20" t="n"/>
      <c r="F936" s="20" t="n"/>
      <c r="G936" s="20" t="n"/>
      <c r="AU936" s="75" t="n"/>
      <c r="AV936" s="75" t="n"/>
      <c r="AW936" s="75" t="n"/>
      <c r="AX936" s="75" t="n"/>
      <c r="AY936" s="75" t="n"/>
      <c r="AZ936" s="75" t="n"/>
      <c r="BA936" s="75" t="n"/>
      <c r="BB936" s="75" t="n"/>
      <c r="BC936" s="75" t="n"/>
      <c r="BD936" s="75" t="n"/>
      <c r="BE936" s="75" t="n"/>
      <c r="BF936" s="75" t="n"/>
      <c r="BG936" s="75" t="n"/>
      <c r="BH936" s="75" t="n"/>
      <c r="BI936" s="75" t="n"/>
      <c r="BJ936" s="75" t="n"/>
      <c r="BK936" s="75" t="n"/>
      <c r="BL936" s="76" t="n"/>
      <c r="BM936" s="75" t="n"/>
      <c r="BN936" s="76" t="n"/>
    </row>
    <row r="937" ht="15.75" customHeight="1" s="57">
      <c r="C937" s="49" t="n"/>
      <c r="D937" s="20" t="n"/>
      <c r="E937" s="20" t="n"/>
      <c r="F937" s="20" t="n"/>
      <c r="G937" s="20" t="n"/>
      <c r="AU937" s="75" t="n"/>
      <c r="AV937" s="75" t="n"/>
      <c r="AW937" s="75" t="n"/>
      <c r="AX937" s="75" t="n"/>
      <c r="AY937" s="75" t="n"/>
      <c r="AZ937" s="75" t="n"/>
      <c r="BA937" s="75" t="n"/>
      <c r="BB937" s="75" t="n"/>
      <c r="BC937" s="75" t="n"/>
      <c r="BD937" s="75" t="n"/>
      <c r="BE937" s="75" t="n"/>
      <c r="BF937" s="75" t="n"/>
      <c r="BG937" s="75" t="n"/>
      <c r="BH937" s="75" t="n"/>
      <c r="BI937" s="75" t="n"/>
      <c r="BJ937" s="75" t="n"/>
      <c r="BK937" s="75" t="n"/>
      <c r="BL937" s="76" t="n"/>
      <c r="BM937" s="75" t="n"/>
      <c r="BN937" s="76" t="n"/>
    </row>
    <row r="938" ht="15.75" customHeight="1" s="57">
      <c r="C938" s="49" t="n"/>
      <c r="D938" s="20" t="n"/>
      <c r="E938" s="20" t="n"/>
      <c r="F938" s="20" t="n"/>
      <c r="G938" s="20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6" t="n"/>
      <c r="BM938" s="75" t="n"/>
      <c r="BN938" s="76" t="n"/>
    </row>
    <row r="939" ht="15.75" customHeight="1" s="57">
      <c r="C939" s="49" t="n"/>
      <c r="D939" s="20" t="n"/>
      <c r="E939" s="20" t="n"/>
      <c r="F939" s="20" t="n"/>
      <c r="G939" s="20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6" t="n"/>
      <c r="BM939" s="75" t="n"/>
      <c r="BN939" s="76" t="n"/>
    </row>
    <row r="940" ht="15.75" customHeight="1" s="57">
      <c r="C940" s="49" t="n"/>
      <c r="D940" s="20" t="n"/>
      <c r="E940" s="20" t="n"/>
      <c r="F940" s="20" t="n"/>
      <c r="G940" s="20" t="n"/>
      <c r="AU940" s="75" t="n"/>
      <c r="AV940" s="75" t="n"/>
      <c r="AW940" s="75" t="n"/>
      <c r="AX940" s="75" t="n"/>
      <c r="AY940" s="75" t="n"/>
      <c r="AZ940" s="75" t="n"/>
      <c r="BA940" s="75" t="n"/>
      <c r="BB940" s="75" t="n"/>
      <c r="BC940" s="75" t="n"/>
      <c r="BD940" s="75" t="n"/>
      <c r="BE940" s="75" t="n"/>
      <c r="BF940" s="75" t="n"/>
      <c r="BG940" s="75" t="n"/>
      <c r="BH940" s="75" t="n"/>
      <c r="BI940" s="75" t="n"/>
      <c r="BJ940" s="75" t="n"/>
      <c r="BK940" s="75" t="n"/>
      <c r="BL940" s="76" t="n"/>
      <c r="BM940" s="75" t="n"/>
      <c r="BN940" s="76" t="n"/>
    </row>
    <row r="941" ht="15.75" customHeight="1" s="57">
      <c r="C941" s="49" t="n"/>
      <c r="D941" s="20" t="n"/>
      <c r="E941" s="20" t="n"/>
      <c r="F941" s="20" t="n"/>
      <c r="G941" s="20" t="n"/>
      <c r="AU941" s="75" t="n"/>
      <c r="AV941" s="75" t="n"/>
      <c r="AW941" s="75" t="n"/>
      <c r="AX941" s="75" t="n"/>
      <c r="AY941" s="75" t="n"/>
      <c r="AZ941" s="75" t="n"/>
      <c r="BA941" s="75" t="n"/>
      <c r="BB941" s="75" t="n"/>
      <c r="BC941" s="75" t="n"/>
      <c r="BD941" s="75" t="n"/>
      <c r="BE941" s="75" t="n"/>
      <c r="BF941" s="75" t="n"/>
      <c r="BG941" s="75" t="n"/>
      <c r="BH941" s="75" t="n"/>
      <c r="BI941" s="75" t="n"/>
      <c r="BJ941" s="75" t="n"/>
      <c r="BK941" s="75" t="n"/>
      <c r="BL941" s="76" t="n"/>
      <c r="BM941" s="75" t="n"/>
      <c r="BN941" s="76" t="n"/>
    </row>
    <row r="942" ht="15.75" customHeight="1" s="57">
      <c r="C942" s="49" t="n"/>
      <c r="D942" s="20" t="n"/>
      <c r="E942" s="20" t="n"/>
      <c r="F942" s="20" t="n"/>
      <c r="G942" s="20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6" t="n"/>
      <c r="BM942" s="75" t="n"/>
      <c r="BN942" s="76" t="n"/>
    </row>
    <row r="943" ht="15.75" customHeight="1" s="57">
      <c r="C943" s="49" t="n"/>
      <c r="D943" s="20" t="n"/>
      <c r="E943" s="20" t="n"/>
      <c r="F943" s="20" t="n"/>
      <c r="G943" s="20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6" t="n"/>
      <c r="BM943" s="75" t="n"/>
      <c r="BN943" s="76" t="n"/>
    </row>
    <row r="944" ht="15.75" customHeight="1" s="57">
      <c r="C944" s="49" t="n"/>
      <c r="D944" s="20" t="n"/>
      <c r="E944" s="20" t="n"/>
      <c r="F944" s="20" t="n"/>
      <c r="G944" s="20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6" t="n"/>
      <c r="BM944" s="75" t="n"/>
      <c r="BN944" s="76" t="n"/>
    </row>
    <row r="945" ht="15.75" customHeight="1" s="57">
      <c r="C945" s="49" t="n"/>
      <c r="D945" s="20" t="n"/>
      <c r="E945" s="20" t="n"/>
      <c r="F945" s="20" t="n"/>
      <c r="G945" s="20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6" t="n"/>
      <c r="BM945" s="75" t="n"/>
      <c r="BN945" s="76" t="n"/>
    </row>
    <row r="946" ht="15.75" customHeight="1" s="57">
      <c r="C946" s="49" t="n"/>
      <c r="D946" s="20" t="n"/>
      <c r="E946" s="20" t="n"/>
      <c r="F946" s="20" t="n"/>
      <c r="G946" s="20" t="n"/>
      <c r="AU946" s="75" t="n"/>
      <c r="AV946" s="75" t="n"/>
      <c r="AW946" s="75" t="n"/>
      <c r="AX946" s="75" t="n"/>
      <c r="AY946" s="75" t="n"/>
      <c r="AZ946" s="75" t="n"/>
      <c r="BA946" s="75" t="n"/>
      <c r="BB946" s="75" t="n"/>
      <c r="BC946" s="75" t="n"/>
      <c r="BD946" s="75" t="n"/>
      <c r="BE946" s="75" t="n"/>
      <c r="BF946" s="75" t="n"/>
      <c r="BG946" s="75" t="n"/>
      <c r="BH946" s="75" t="n"/>
      <c r="BI946" s="75" t="n"/>
      <c r="BJ946" s="75" t="n"/>
      <c r="BK946" s="75" t="n"/>
      <c r="BL946" s="76" t="n"/>
      <c r="BM946" s="75" t="n"/>
      <c r="BN946" s="76" t="n"/>
    </row>
    <row r="947" ht="15.75" customHeight="1" s="57">
      <c r="C947" s="49" t="n"/>
      <c r="D947" s="20" t="n"/>
      <c r="E947" s="20" t="n"/>
      <c r="F947" s="20" t="n"/>
      <c r="G947" s="20" t="n"/>
      <c r="AU947" s="75" t="n"/>
      <c r="AV947" s="75" t="n"/>
      <c r="AW947" s="75" t="n"/>
      <c r="AX947" s="75" t="n"/>
      <c r="AY947" s="75" t="n"/>
      <c r="AZ947" s="75" t="n"/>
      <c r="BA947" s="75" t="n"/>
      <c r="BB947" s="75" t="n"/>
      <c r="BC947" s="75" t="n"/>
      <c r="BD947" s="75" t="n"/>
      <c r="BE947" s="75" t="n"/>
      <c r="BF947" s="75" t="n"/>
      <c r="BG947" s="75" t="n"/>
      <c r="BH947" s="75" t="n"/>
      <c r="BI947" s="75" t="n"/>
      <c r="BJ947" s="75" t="n"/>
      <c r="BK947" s="75" t="n"/>
      <c r="BL947" s="76" t="n"/>
      <c r="BM947" s="75" t="n"/>
      <c r="BN947" s="76" t="n"/>
    </row>
    <row r="948" ht="15.75" customHeight="1" s="57">
      <c r="C948" s="49" t="n"/>
      <c r="D948" s="20" t="n"/>
      <c r="E948" s="20" t="n"/>
      <c r="F948" s="20" t="n"/>
      <c r="G948" s="20" t="n"/>
      <c r="AU948" s="75" t="n"/>
      <c r="AV948" s="75" t="n"/>
      <c r="AW948" s="75" t="n"/>
      <c r="AX948" s="75" t="n"/>
      <c r="AY948" s="75" t="n"/>
      <c r="AZ948" s="75" t="n"/>
      <c r="BA948" s="75" t="n"/>
      <c r="BB948" s="75" t="n"/>
      <c r="BC948" s="75" t="n"/>
      <c r="BD948" s="75" t="n"/>
      <c r="BE948" s="75" t="n"/>
      <c r="BF948" s="75" t="n"/>
      <c r="BG948" s="75" t="n"/>
      <c r="BH948" s="75" t="n"/>
      <c r="BI948" s="75" t="n"/>
      <c r="BJ948" s="75" t="n"/>
      <c r="BK948" s="75" t="n"/>
      <c r="BL948" s="76" t="n"/>
      <c r="BM948" s="75" t="n"/>
      <c r="BN948" s="76" t="n"/>
    </row>
    <row r="949" ht="15.75" customHeight="1" s="57">
      <c r="C949" s="49" t="n"/>
      <c r="D949" s="20" t="n"/>
      <c r="E949" s="20" t="n"/>
      <c r="F949" s="20" t="n"/>
      <c r="G949" s="20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6" t="n"/>
      <c r="BM949" s="75" t="n"/>
      <c r="BN949" s="76" t="n"/>
    </row>
    <row r="950" ht="15.75" customHeight="1" s="57">
      <c r="C950" s="49" t="n"/>
      <c r="D950" s="20" t="n"/>
      <c r="E950" s="20" t="n"/>
      <c r="F950" s="20" t="n"/>
      <c r="G950" s="20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6" t="n"/>
      <c r="BM950" s="75" t="n"/>
      <c r="BN950" s="76" t="n"/>
    </row>
    <row r="951" ht="15.75" customHeight="1" s="57">
      <c r="C951" s="49" t="n"/>
      <c r="D951" s="20" t="n"/>
      <c r="E951" s="20" t="n"/>
      <c r="F951" s="20" t="n"/>
      <c r="G951" s="20" t="n"/>
      <c r="AU951" s="75" t="n"/>
      <c r="AV951" s="75" t="n"/>
      <c r="AW951" s="75" t="n"/>
      <c r="AX951" s="75" t="n"/>
      <c r="AY951" s="75" t="n"/>
      <c r="AZ951" s="75" t="n"/>
      <c r="BA951" s="75" t="n"/>
      <c r="BB951" s="75" t="n"/>
      <c r="BC951" s="75" t="n"/>
      <c r="BD951" s="75" t="n"/>
      <c r="BE951" s="75" t="n"/>
      <c r="BF951" s="75" t="n"/>
      <c r="BG951" s="75" t="n"/>
      <c r="BH951" s="75" t="n"/>
      <c r="BI951" s="75" t="n"/>
      <c r="BJ951" s="75" t="n"/>
      <c r="BK951" s="75" t="n"/>
      <c r="BL951" s="76" t="n"/>
      <c r="BM951" s="75" t="n"/>
      <c r="BN951" s="76" t="n"/>
    </row>
    <row r="952" ht="15.75" customHeight="1" s="57">
      <c r="C952" s="49" t="n"/>
      <c r="D952" s="20" t="n"/>
      <c r="E952" s="20" t="n"/>
      <c r="F952" s="20" t="n"/>
      <c r="G952" s="20" t="n"/>
      <c r="AU952" s="75" t="n"/>
      <c r="AV952" s="75" t="n"/>
      <c r="AW952" s="75" t="n"/>
      <c r="AX952" s="75" t="n"/>
      <c r="AY952" s="75" t="n"/>
      <c r="AZ952" s="75" t="n"/>
      <c r="BA952" s="75" t="n"/>
      <c r="BB952" s="75" t="n"/>
      <c r="BC952" s="75" t="n"/>
      <c r="BD952" s="75" t="n"/>
      <c r="BE952" s="75" t="n"/>
      <c r="BF952" s="75" t="n"/>
      <c r="BG952" s="75" t="n"/>
      <c r="BH952" s="75" t="n"/>
      <c r="BI952" s="75" t="n"/>
      <c r="BJ952" s="75" t="n"/>
      <c r="BK952" s="75" t="n"/>
      <c r="BL952" s="76" t="n"/>
      <c r="BM952" s="75" t="n"/>
      <c r="BN952" s="76" t="n"/>
    </row>
    <row r="953" ht="15.75" customHeight="1" s="57">
      <c r="C953" s="49" t="n"/>
      <c r="D953" s="20" t="n"/>
      <c r="E953" s="20" t="n"/>
      <c r="F953" s="20" t="n"/>
      <c r="G953" s="20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6" t="n"/>
      <c r="BM953" s="75" t="n"/>
      <c r="BN953" s="76" t="n"/>
    </row>
    <row r="954" ht="15.75" customHeight="1" s="57">
      <c r="C954" s="49" t="n"/>
      <c r="D954" s="20" t="n"/>
      <c r="E954" s="20" t="n"/>
      <c r="F954" s="20" t="n"/>
      <c r="G954" s="20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6" t="n"/>
      <c r="BM954" s="75" t="n"/>
      <c r="BN954" s="76" t="n"/>
    </row>
    <row r="955" ht="15.75" customHeight="1" s="57">
      <c r="C955" s="49" t="n"/>
      <c r="D955" s="20" t="n"/>
      <c r="E955" s="20" t="n"/>
      <c r="F955" s="20" t="n"/>
      <c r="G955" s="20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6" t="n"/>
      <c r="BM955" s="75" t="n"/>
      <c r="BN955" s="76" t="n"/>
    </row>
    <row r="956" ht="15.75" customHeight="1" s="57">
      <c r="C956" s="49" t="n"/>
      <c r="D956" s="20" t="n"/>
      <c r="E956" s="20" t="n"/>
      <c r="F956" s="20" t="n"/>
      <c r="G956" s="20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6" t="n"/>
      <c r="BM956" s="75" t="n"/>
      <c r="BN956" s="76" t="n"/>
    </row>
    <row r="957" ht="15.75" customHeight="1" s="57">
      <c r="C957" s="49" t="n"/>
      <c r="D957" s="20" t="n"/>
      <c r="E957" s="20" t="n"/>
      <c r="F957" s="20" t="n"/>
      <c r="G957" s="20" t="n"/>
      <c r="AU957" s="75" t="n"/>
      <c r="AV957" s="75" t="n"/>
      <c r="AW957" s="75" t="n"/>
      <c r="AX957" s="75" t="n"/>
      <c r="AY957" s="75" t="n"/>
      <c r="AZ957" s="75" t="n"/>
      <c r="BA957" s="75" t="n"/>
      <c r="BB957" s="75" t="n"/>
      <c r="BC957" s="75" t="n"/>
      <c r="BD957" s="75" t="n"/>
      <c r="BE957" s="75" t="n"/>
      <c r="BF957" s="75" t="n"/>
      <c r="BG957" s="75" t="n"/>
      <c r="BH957" s="75" t="n"/>
      <c r="BI957" s="75" t="n"/>
      <c r="BJ957" s="75" t="n"/>
      <c r="BK957" s="75" t="n"/>
      <c r="BL957" s="76" t="n"/>
      <c r="BM957" s="75" t="n"/>
      <c r="BN957" s="76" t="n"/>
    </row>
    <row r="958" ht="15.75" customHeight="1" s="57">
      <c r="C958" s="49" t="n"/>
      <c r="D958" s="20" t="n"/>
      <c r="E958" s="20" t="n"/>
      <c r="F958" s="20" t="n"/>
      <c r="G958" s="20" t="n"/>
      <c r="AU958" s="75" t="n"/>
      <c r="AV958" s="75" t="n"/>
      <c r="AW958" s="75" t="n"/>
      <c r="AX958" s="75" t="n"/>
      <c r="AY958" s="75" t="n"/>
      <c r="AZ958" s="75" t="n"/>
      <c r="BA958" s="75" t="n"/>
      <c r="BB958" s="75" t="n"/>
      <c r="BC958" s="75" t="n"/>
      <c r="BD958" s="75" t="n"/>
      <c r="BE958" s="75" t="n"/>
      <c r="BF958" s="75" t="n"/>
      <c r="BG958" s="75" t="n"/>
      <c r="BH958" s="75" t="n"/>
      <c r="BI958" s="75" t="n"/>
      <c r="BJ958" s="75" t="n"/>
      <c r="BK958" s="75" t="n"/>
      <c r="BL958" s="76" t="n"/>
      <c r="BM958" s="75" t="n"/>
      <c r="BN958" s="76" t="n"/>
    </row>
    <row r="959" ht="15.75" customHeight="1" s="57">
      <c r="C959" s="49" t="n"/>
      <c r="D959" s="20" t="n"/>
      <c r="E959" s="20" t="n"/>
      <c r="F959" s="20" t="n"/>
      <c r="G959" s="20" t="n"/>
      <c r="AU959" s="75" t="n"/>
      <c r="AV959" s="75" t="n"/>
      <c r="AW959" s="75" t="n"/>
      <c r="AX959" s="75" t="n"/>
      <c r="AY959" s="75" t="n"/>
      <c r="AZ959" s="75" t="n"/>
      <c r="BA959" s="75" t="n"/>
      <c r="BB959" s="75" t="n"/>
      <c r="BC959" s="75" t="n"/>
      <c r="BD959" s="75" t="n"/>
      <c r="BE959" s="75" t="n"/>
      <c r="BF959" s="75" t="n"/>
      <c r="BG959" s="75" t="n"/>
      <c r="BH959" s="75" t="n"/>
      <c r="BI959" s="75" t="n"/>
      <c r="BJ959" s="75" t="n"/>
      <c r="BK959" s="75" t="n"/>
      <c r="BL959" s="76" t="n"/>
      <c r="BM959" s="75" t="n"/>
      <c r="BN959" s="76" t="n"/>
    </row>
    <row r="960" ht="15.75" customHeight="1" s="57">
      <c r="C960" s="49" t="n"/>
      <c r="D960" s="20" t="n"/>
      <c r="E960" s="20" t="n"/>
      <c r="F960" s="20" t="n"/>
      <c r="G960" s="20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6" t="n"/>
      <c r="BM960" s="75" t="n"/>
      <c r="BN960" s="76" t="n"/>
    </row>
    <row r="961" ht="15.75" customHeight="1" s="57">
      <c r="C961" s="49" t="n"/>
      <c r="D961" s="20" t="n"/>
      <c r="E961" s="20" t="n"/>
      <c r="F961" s="20" t="n"/>
      <c r="G961" s="20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6" t="n"/>
      <c r="BM961" s="75" t="n"/>
      <c r="BN961" s="76" t="n"/>
    </row>
    <row r="962" ht="15.75" customHeight="1" s="57">
      <c r="C962" s="49" t="n"/>
      <c r="D962" s="20" t="n"/>
      <c r="E962" s="20" t="n"/>
      <c r="F962" s="20" t="n"/>
      <c r="G962" s="20" t="n"/>
      <c r="AU962" s="75" t="n"/>
      <c r="AV962" s="75" t="n"/>
      <c r="AW962" s="75" t="n"/>
      <c r="AX962" s="75" t="n"/>
      <c r="AY962" s="75" t="n"/>
      <c r="AZ962" s="75" t="n"/>
      <c r="BA962" s="75" t="n"/>
      <c r="BB962" s="75" t="n"/>
      <c r="BC962" s="75" t="n"/>
      <c r="BD962" s="75" t="n"/>
      <c r="BE962" s="75" t="n"/>
      <c r="BF962" s="75" t="n"/>
      <c r="BG962" s="75" t="n"/>
      <c r="BH962" s="75" t="n"/>
      <c r="BI962" s="75" t="n"/>
      <c r="BJ962" s="75" t="n"/>
      <c r="BK962" s="75" t="n"/>
      <c r="BL962" s="76" t="n"/>
      <c r="BM962" s="75" t="n"/>
      <c r="BN962" s="76" t="n"/>
    </row>
    <row r="963" ht="15.75" customHeight="1" s="57">
      <c r="C963" s="49" t="n"/>
      <c r="D963" s="20" t="n"/>
      <c r="E963" s="20" t="n"/>
      <c r="F963" s="20" t="n"/>
      <c r="G963" s="20" t="n"/>
      <c r="AU963" s="75" t="n"/>
      <c r="AV963" s="75" t="n"/>
      <c r="AW963" s="75" t="n"/>
      <c r="AX963" s="75" t="n"/>
      <c r="AY963" s="75" t="n"/>
      <c r="AZ963" s="75" t="n"/>
      <c r="BA963" s="75" t="n"/>
      <c r="BB963" s="75" t="n"/>
      <c r="BC963" s="75" t="n"/>
      <c r="BD963" s="75" t="n"/>
      <c r="BE963" s="75" t="n"/>
      <c r="BF963" s="75" t="n"/>
      <c r="BG963" s="75" t="n"/>
      <c r="BH963" s="75" t="n"/>
      <c r="BI963" s="75" t="n"/>
      <c r="BJ963" s="75" t="n"/>
      <c r="BK963" s="75" t="n"/>
      <c r="BL963" s="76" t="n"/>
      <c r="BM963" s="75" t="n"/>
      <c r="BN963" s="76" t="n"/>
    </row>
    <row r="964" ht="15.75" customHeight="1" s="57">
      <c r="C964" s="49" t="n"/>
      <c r="D964" s="20" t="n"/>
      <c r="E964" s="20" t="n"/>
      <c r="F964" s="20" t="n"/>
      <c r="G964" s="20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6" t="n"/>
      <c r="BM964" s="75" t="n"/>
      <c r="BN964" s="76" t="n"/>
    </row>
    <row r="965" ht="15.75" customHeight="1" s="57">
      <c r="C965" s="49" t="n"/>
      <c r="D965" s="20" t="n"/>
      <c r="E965" s="20" t="n"/>
      <c r="F965" s="20" t="n"/>
      <c r="G965" s="20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6" t="n"/>
      <c r="BM965" s="75" t="n"/>
      <c r="BN965" s="76" t="n"/>
    </row>
    <row r="966" ht="15.75" customHeight="1" s="57">
      <c r="C966" s="49" t="n"/>
      <c r="D966" s="20" t="n"/>
      <c r="E966" s="20" t="n"/>
      <c r="F966" s="20" t="n"/>
      <c r="G966" s="20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6" t="n"/>
      <c r="BM966" s="75" t="n"/>
      <c r="BN966" s="76" t="n"/>
    </row>
    <row r="967" ht="15.75" customHeight="1" s="57">
      <c r="C967" s="49" t="n"/>
      <c r="D967" s="20" t="n"/>
      <c r="E967" s="20" t="n"/>
      <c r="F967" s="20" t="n"/>
      <c r="G967" s="20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6" t="n"/>
      <c r="BM967" s="75" t="n"/>
      <c r="BN967" s="76" t="n"/>
    </row>
    <row r="968" ht="15.75" customHeight="1" s="57">
      <c r="C968" s="49" t="n"/>
      <c r="D968" s="20" t="n"/>
      <c r="E968" s="20" t="n"/>
      <c r="F968" s="20" t="n"/>
      <c r="G968" s="20" t="n"/>
      <c r="AU968" s="75" t="n"/>
      <c r="AV968" s="75" t="n"/>
      <c r="AW968" s="75" t="n"/>
      <c r="AX968" s="75" t="n"/>
      <c r="AY968" s="75" t="n"/>
      <c r="AZ968" s="75" t="n"/>
      <c r="BA968" s="75" t="n"/>
      <c r="BB968" s="75" t="n"/>
      <c r="BC968" s="75" t="n"/>
      <c r="BD968" s="75" t="n"/>
      <c r="BE968" s="75" t="n"/>
      <c r="BF968" s="75" t="n"/>
      <c r="BG968" s="75" t="n"/>
      <c r="BH968" s="75" t="n"/>
      <c r="BI968" s="75" t="n"/>
      <c r="BJ968" s="75" t="n"/>
      <c r="BK968" s="75" t="n"/>
      <c r="BL968" s="76" t="n"/>
      <c r="BM968" s="75" t="n"/>
      <c r="BN968" s="76" t="n"/>
    </row>
    <row r="969" ht="15.75" customHeight="1" s="57">
      <c r="C969" s="49" t="n"/>
      <c r="D969" s="20" t="n"/>
      <c r="E969" s="20" t="n"/>
      <c r="F969" s="20" t="n"/>
      <c r="G969" s="20" t="n"/>
      <c r="AU969" s="75" t="n"/>
      <c r="AV969" s="75" t="n"/>
      <c r="AW969" s="75" t="n"/>
      <c r="AX969" s="75" t="n"/>
      <c r="AY969" s="75" t="n"/>
      <c r="AZ969" s="75" t="n"/>
      <c r="BA969" s="75" t="n"/>
      <c r="BB969" s="75" t="n"/>
      <c r="BC969" s="75" t="n"/>
      <c r="BD969" s="75" t="n"/>
      <c r="BE969" s="75" t="n"/>
      <c r="BF969" s="75" t="n"/>
      <c r="BG969" s="75" t="n"/>
      <c r="BH969" s="75" t="n"/>
      <c r="BI969" s="75" t="n"/>
      <c r="BJ969" s="75" t="n"/>
      <c r="BK969" s="75" t="n"/>
      <c r="BL969" s="76" t="n"/>
      <c r="BM969" s="75" t="n"/>
      <c r="BN969" s="76" t="n"/>
    </row>
    <row r="970" ht="15.75" customHeight="1" s="57">
      <c r="C970" s="49" t="n"/>
      <c r="D970" s="20" t="n"/>
      <c r="E970" s="20" t="n"/>
      <c r="F970" s="20" t="n"/>
      <c r="G970" s="20" t="n"/>
      <c r="AU970" s="75" t="n"/>
      <c r="AV970" s="75" t="n"/>
      <c r="AW970" s="75" t="n"/>
      <c r="AX970" s="75" t="n"/>
      <c r="AY970" s="75" t="n"/>
      <c r="AZ970" s="75" t="n"/>
      <c r="BA970" s="75" t="n"/>
      <c r="BB970" s="75" t="n"/>
      <c r="BC970" s="75" t="n"/>
      <c r="BD970" s="75" t="n"/>
      <c r="BE970" s="75" t="n"/>
      <c r="BF970" s="75" t="n"/>
      <c r="BG970" s="75" t="n"/>
      <c r="BH970" s="75" t="n"/>
      <c r="BI970" s="75" t="n"/>
      <c r="BJ970" s="75" t="n"/>
      <c r="BK970" s="75" t="n"/>
      <c r="BL970" s="76" t="n"/>
      <c r="BM970" s="75" t="n"/>
      <c r="BN970" s="76" t="n"/>
    </row>
    <row r="971" ht="15.75" customHeight="1" s="57">
      <c r="C971" s="49" t="n"/>
      <c r="D971" s="20" t="n"/>
      <c r="E971" s="20" t="n"/>
      <c r="F971" s="20" t="n"/>
      <c r="G971" s="20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6" t="n"/>
      <c r="BM971" s="75" t="n"/>
      <c r="BN971" s="76" t="n"/>
    </row>
    <row r="972" ht="15.75" customHeight="1" s="57">
      <c r="C972" s="49" t="n"/>
      <c r="D972" s="20" t="n"/>
      <c r="E972" s="20" t="n"/>
      <c r="F972" s="20" t="n"/>
      <c r="G972" s="20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6" t="n"/>
      <c r="BM972" s="75" t="n"/>
      <c r="BN972" s="76" t="n"/>
    </row>
    <row r="973" ht="15.75" customHeight="1" s="57">
      <c r="C973" s="49" t="n"/>
      <c r="D973" s="20" t="n"/>
      <c r="E973" s="20" t="n"/>
      <c r="F973" s="20" t="n"/>
      <c r="G973" s="20" t="n"/>
      <c r="AU973" s="75" t="n"/>
      <c r="AV973" s="75" t="n"/>
      <c r="AW973" s="75" t="n"/>
      <c r="AX973" s="75" t="n"/>
      <c r="AY973" s="75" t="n"/>
      <c r="AZ973" s="75" t="n"/>
      <c r="BA973" s="75" t="n"/>
      <c r="BB973" s="75" t="n"/>
      <c r="BC973" s="75" t="n"/>
      <c r="BD973" s="75" t="n"/>
      <c r="BE973" s="75" t="n"/>
      <c r="BF973" s="75" t="n"/>
      <c r="BG973" s="75" t="n"/>
      <c r="BH973" s="75" t="n"/>
      <c r="BI973" s="75" t="n"/>
      <c r="BJ973" s="75" t="n"/>
      <c r="BK973" s="75" t="n"/>
      <c r="BL973" s="76" t="n"/>
      <c r="BM973" s="75" t="n"/>
      <c r="BN973" s="76" t="n"/>
    </row>
    <row r="974" ht="15.75" customHeight="1" s="57">
      <c r="C974" s="49" t="n"/>
      <c r="D974" s="20" t="n"/>
      <c r="E974" s="20" t="n"/>
      <c r="F974" s="20" t="n"/>
      <c r="G974" s="20" t="n"/>
      <c r="AU974" s="75" t="n"/>
      <c r="AV974" s="75" t="n"/>
      <c r="AW974" s="75" t="n"/>
      <c r="AX974" s="75" t="n"/>
      <c r="AY974" s="75" t="n"/>
      <c r="AZ974" s="75" t="n"/>
      <c r="BA974" s="75" t="n"/>
      <c r="BB974" s="75" t="n"/>
      <c r="BC974" s="75" t="n"/>
      <c r="BD974" s="75" t="n"/>
      <c r="BE974" s="75" t="n"/>
      <c r="BF974" s="75" t="n"/>
      <c r="BG974" s="75" t="n"/>
      <c r="BH974" s="75" t="n"/>
      <c r="BI974" s="75" t="n"/>
      <c r="BJ974" s="75" t="n"/>
      <c r="BK974" s="75" t="n"/>
      <c r="BL974" s="76" t="n"/>
      <c r="BM974" s="75" t="n"/>
      <c r="BN974" s="76" t="n"/>
    </row>
    <row r="975" ht="15.75" customHeight="1" s="57">
      <c r="C975" s="49" t="n"/>
      <c r="D975" s="20" t="n"/>
      <c r="E975" s="20" t="n"/>
      <c r="F975" s="20" t="n"/>
      <c r="G975" s="20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6" t="n"/>
      <c r="BM975" s="75" t="n"/>
      <c r="BN975" s="76" t="n"/>
    </row>
    <row r="976" ht="15.75" customHeight="1" s="57">
      <c r="C976" s="49" t="n"/>
      <c r="D976" s="20" t="n"/>
      <c r="E976" s="20" t="n"/>
      <c r="F976" s="20" t="n"/>
      <c r="G976" s="20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6" t="n"/>
      <c r="BM976" s="75" t="n"/>
      <c r="BN976" s="76" t="n"/>
    </row>
    <row r="977" ht="15.75" customHeight="1" s="57">
      <c r="C977" s="49" t="n"/>
      <c r="D977" s="20" t="n"/>
      <c r="E977" s="20" t="n"/>
      <c r="F977" s="20" t="n"/>
      <c r="G977" s="20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6" t="n"/>
      <c r="BM977" s="75" t="n"/>
      <c r="BN977" s="76" t="n"/>
    </row>
    <row r="978" ht="15.75" customHeight="1" s="57">
      <c r="C978" s="49" t="n"/>
      <c r="D978" s="20" t="n"/>
      <c r="E978" s="20" t="n"/>
      <c r="F978" s="20" t="n"/>
      <c r="G978" s="20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6" t="n"/>
      <c r="BM978" s="75" t="n"/>
      <c r="BN978" s="76" t="n"/>
    </row>
    <row r="979" ht="15.75" customHeight="1" s="57">
      <c r="C979" s="49" t="n"/>
      <c r="D979" s="20" t="n"/>
      <c r="E979" s="20" t="n"/>
      <c r="F979" s="20" t="n"/>
      <c r="G979" s="20" t="n"/>
      <c r="AU979" s="75" t="n"/>
      <c r="AV979" s="75" t="n"/>
      <c r="AW979" s="75" t="n"/>
      <c r="AX979" s="75" t="n"/>
      <c r="AY979" s="75" t="n"/>
      <c r="AZ979" s="75" t="n"/>
      <c r="BA979" s="75" t="n"/>
      <c r="BB979" s="75" t="n"/>
      <c r="BC979" s="75" t="n"/>
      <c r="BD979" s="75" t="n"/>
      <c r="BE979" s="75" t="n"/>
      <c r="BF979" s="75" t="n"/>
      <c r="BG979" s="75" t="n"/>
      <c r="BH979" s="75" t="n"/>
      <c r="BI979" s="75" t="n"/>
      <c r="BJ979" s="75" t="n"/>
      <c r="BK979" s="75" t="n"/>
      <c r="BL979" s="76" t="n"/>
      <c r="BM979" s="75" t="n"/>
      <c r="BN979" s="76" t="n"/>
    </row>
    <row r="980" ht="15.75" customHeight="1" s="57">
      <c r="C980" s="49" t="n"/>
      <c r="D980" s="20" t="n"/>
      <c r="E980" s="20" t="n"/>
      <c r="F980" s="20" t="n"/>
      <c r="G980" s="20" t="n"/>
      <c r="AU980" s="75" t="n"/>
      <c r="AV980" s="75" t="n"/>
      <c r="AW980" s="75" t="n"/>
      <c r="AX980" s="75" t="n"/>
      <c r="AY980" s="75" t="n"/>
      <c r="AZ980" s="75" t="n"/>
      <c r="BA980" s="75" t="n"/>
      <c r="BB980" s="75" t="n"/>
      <c r="BC980" s="75" t="n"/>
      <c r="BD980" s="75" t="n"/>
      <c r="BE980" s="75" t="n"/>
      <c r="BF980" s="75" t="n"/>
      <c r="BG980" s="75" t="n"/>
      <c r="BH980" s="75" t="n"/>
      <c r="BI980" s="75" t="n"/>
      <c r="BJ980" s="75" t="n"/>
      <c r="BK980" s="75" t="n"/>
      <c r="BL980" s="76" t="n"/>
      <c r="BM980" s="75" t="n"/>
      <c r="BN980" s="76" t="n"/>
    </row>
    <row r="981" ht="15.75" customHeight="1" s="57">
      <c r="C981" s="49" t="n"/>
      <c r="D981" s="20" t="n"/>
      <c r="E981" s="20" t="n"/>
      <c r="F981" s="20" t="n"/>
      <c r="G981" s="20" t="n"/>
      <c r="AU981" s="75" t="n"/>
      <c r="AV981" s="75" t="n"/>
      <c r="AW981" s="75" t="n"/>
      <c r="AX981" s="75" t="n"/>
      <c r="AY981" s="75" t="n"/>
      <c r="AZ981" s="75" t="n"/>
      <c r="BA981" s="75" t="n"/>
      <c r="BB981" s="75" t="n"/>
      <c r="BC981" s="75" t="n"/>
      <c r="BD981" s="75" t="n"/>
      <c r="BE981" s="75" t="n"/>
      <c r="BF981" s="75" t="n"/>
      <c r="BG981" s="75" t="n"/>
      <c r="BH981" s="75" t="n"/>
      <c r="BI981" s="75" t="n"/>
      <c r="BJ981" s="75" t="n"/>
      <c r="BK981" s="75" t="n"/>
      <c r="BL981" s="76" t="n"/>
      <c r="BM981" s="75" t="n"/>
      <c r="BN981" s="76" t="n"/>
    </row>
    <row r="982" ht="15.75" customHeight="1" s="57">
      <c r="C982" s="49" t="n"/>
      <c r="D982" s="20" t="n"/>
      <c r="E982" s="20" t="n"/>
      <c r="F982" s="20" t="n"/>
      <c r="G982" s="20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6" t="n"/>
      <c r="BM982" s="75" t="n"/>
      <c r="BN982" s="76" t="n"/>
    </row>
    <row r="983" ht="15.75" customHeight="1" s="57">
      <c r="C983" s="49" t="n"/>
      <c r="D983" s="20" t="n"/>
      <c r="E983" s="20" t="n"/>
      <c r="F983" s="20" t="n"/>
      <c r="G983" s="20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6" t="n"/>
      <c r="BM983" s="75" t="n"/>
      <c r="BN983" s="76" t="n"/>
    </row>
    <row r="984" ht="15.75" customHeight="1" s="57">
      <c r="C984" s="49" t="n"/>
      <c r="D984" s="20" t="n"/>
      <c r="E984" s="20" t="n"/>
      <c r="F984" s="20" t="n"/>
      <c r="G984" s="20" t="n"/>
      <c r="AU984" s="75" t="n"/>
      <c r="AV984" s="75" t="n"/>
      <c r="AW984" s="75" t="n"/>
      <c r="AX984" s="75" t="n"/>
      <c r="AY984" s="75" t="n"/>
      <c r="AZ984" s="75" t="n"/>
      <c r="BA984" s="75" t="n"/>
      <c r="BB984" s="75" t="n"/>
      <c r="BC984" s="75" t="n"/>
      <c r="BD984" s="75" t="n"/>
      <c r="BE984" s="75" t="n"/>
      <c r="BF984" s="75" t="n"/>
      <c r="BG984" s="75" t="n"/>
      <c r="BH984" s="75" t="n"/>
      <c r="BI984" s="75" t="n"/>
      <c r="BJ984" s="75" t="n"/>
      <c r="BK984" s="75" t="n"/>
      <c r="BL984" s="76" t="n"/>
      <c r="BM984" s="75" t="n"/>
      <c r="BN984" s="76" t="n"/>
    </row>
    <row r="985" ht="15.75" customHeight="1" s="57">
      <c r="C985" s="49" t="n"/>
      <c r="D985" s="20" t="n"/>
      <c r="E985" s="20" t="n"/>
      <c r="F985" s="20" t="n"/>
      <c r="G985" s="20" t="n"/>
      <c r="AU985" s="75" t="n"/>
      <c r="AV985" s="75" t="n"/>
      <c r="AW985" s="75" t="n"/>
      <c r="AX985" s="75" t="n"/>
      <c r="AY985" s="75" t="n"/>
      <c r="AZ985" s="75" t="n"/>
      <c r="BA985" s="75" t="n"/>
      <c r="BB985" s="75" t="n"/>
      <c r="BC985" s="75" t="n"/>
      <c r="BD985" s="75" t="n"/>
      <c r="BE985" s="75" t="n"/>
      <c r="BF985" s="75" t="n"/>
      <c r="BG985" s="75" t="n"/>
      <c r="BH985" s="75" t="n"/>
      <c r="BI985" s="75" t="n"/>
      <c r="BJ985" s="75" t="n"/>
      <c r="BK985" s="75" t="n"/>
      <c r="BL985" s="76" t="n"/>
      <c r="BM985" s="75" t="n"/>
      <c r="BN985" s="76" t="n"/>
    </row>
    <row r="986" ht="15.75" customHeight="1" s="57">
      <c r="C986" s="49" t="n"/>
      <c r="D986" s="20" t="n"/>
      <c r="E986" s="20" t="n"/>
      <c r="F986" s="20" t="n"/>
      <c r="G986" s="20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6" t="n"/>
      <c r="BM986" s="75" t="n"/>
      <c r="BN986" s="76" t="n"/>
    </row>
    <row r="987" ht="15.75" customHeight="1" s="57">
      <c r="C987" s="49" t="n"/>
      <c r="D987" s="20" t="n"/>
      <c r="E987" s="20" t="n"/>
      <c r="F987" s="20" t="n"/>
      <c r="G987" s="20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6" t="n"/>
      <c r="BM987" s="75" t="n"/>
      <c r="BN987" s="76" t="n"/>
    </row>
    <row r="988" ht="15.75" customHeight="1" s="57">
      <c r="C988" s="49" t="n"/>
      <c r="D988" s="20" t="n"/>
      <c r="E988" s="20" t="n"/>
      <c r="F988" s="20" t="n"/>
      <c r="G988" s="20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6" t="n"/>
      <c r="BM988" s="75" t="n"/>
      <c r="BN988" s="76" t="n"/>
    </row>
    <row r="989" ht="15.75" customHeight="1" s="57">
      <c r="C989" s="49" t="n"/>
      <c r="D989" s="20" t="n"/>
      <c r="E989" s="20" t="n"/>
      <c r="F989" s="20" t="n"/>
      <c r="G989" s="20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6" t="n"/>
      <c r="BM989" s="75" t="n"/>
      <c r="BN989" s="76" t="n"/>
    </row>
    <row r="990" ht="15.75" customHeight="1" s="57">
      <c r="C990" s="49" t="n"/>
      <c r="D990" s="20" t="n"/>
      <c r="E990" s="20" t="n"/>
      <c r="F990" s="20" t="n"/>
      <c r="G990" s="20" t="n"/>
      <c r="AU990" s="75" t="n"/>
      <c r="AV990" s="75" t="n"/>
      <c r="AW990" s="75" t="n"/>
      <c r="AX990" s="75" t="n"/>
      <c r="AY990" s="75" t="n"/>
      <c r="AZ990" s="75" t="n"/>
      <c r="BA990" s="75" t="n"/>
      <c r="BB990" s="75" t="n"/>
      <c r="BC990" s="75" t="n"/>
      <c r="BD990" s="75" t="n"/>
      <c r="BE990" s="75" t="n"/>
      <c r="BF990" s="75" t="n"/>
      <c r="BG990" s="75" t="n"/>
      <c r="BH990" s="75" t="n"/>
      <c r="BI990" s="75" t="n"/>
      <c r="BJ990" s="75" t="n"/>
      <c r="BK990" s="75" t="n"/>
      <c r="BL990" s="76" t="n"/>
      <c r="BM990" s="75" t="n"/>
      <c r="BN990" s="76" t="n"/>
    </row>
    <row r="991" ht="15.75" customHeight="1" s="57">
      <c r="C991" s="49" t="n"/>
      <c r="D991" s="20" t="n"/>
      <c r="E991" s="20" t="n"/>
      <c r="F991" s="20" t="n"/>
      <c r="G991" s="20" t="n"/>
      <c r="AU991" s="75" t="n"/>
      <c r="AV991" s="75" t="n"/>
      <c r="AW991" s="75" t="n"/>
      <c r="AX991" s="75" t="n"/>
      <c r="AY991" s="75" t="n"/>
      <c r="AZ991" s="75" t="n"/>
      <c r="BA991" s="75" t="n"/>
      <c r="BB991" s="75" t="n"/>
      <c r="BC991" s="75" t="n"/>
      <c r="BD991" s="75" t="n"/>
      <c r="BE991" s="75" t="n"/>
      <c r="BF991" s="75" t="n"/>
      <c r="BG991" s="75" t="n"/>
      <c r="BH991" s="75" t="n"/>
      <c r="BI991" s="75" t="n"/>
      <c r="BJ991" s="75" t="n"/>
      <c r="BK991" s="75" t="n"/>
      <c r="BL991" s="76" t="n"/>
      <c r="BM991" s="75" t="n"/>
      <c r="BN991" s="76" t="n"/>
    </row>
    <row r="992" ht="15.75" customHeight="1" s="57">
      <c r="C992" s="49" t="n"/>
      <c r="D992" s="20" t="n"/>
      <c r="E992" s="20" t="n"/>
      <c r="F992" s="20" t="n"/>
      <c r="G992" s="20" t="n"/>
      <c r="AU992" s="75" t="n"/>
      <c r="AV992" s="75" t="n"/>
      <c r="AW992" s="75" t="n"/>
      <c r="AX992" s="75" t="n"/>
      <c r="AY992" s="75" t="n"/>
      <c r="AZ992" s="75" t="n"/>
      <c r="BA992" s="75" t="n"/>
      <c r="BB992" s="75" t="n"/>
      <c r="BC992" s="75" t="n"/>
      <c r="BD992" s="75" t="n"/>
      <c r="BE992" s="75" t="n"/>
      <c r="BF992" s="75" t="n"/>
      <c r="BG992" s="75" t="n"/>
      <c r="BH992" s="75" t="n"/>
      <c r="BI992" s="75" t="n"/>
      <c r="BJ992" s="75" t="n"/>
      <c r="BK992" s="75" t="n"/>
      <c r="BL992" s="76" t="n"/>
      <c r="BM992" s="75" t="n"/>
      <c r="BN992" s="76" t="n"/>
    </row>
    <row r="993" ht="15.75" customHeight="1" s="57">
      <c r="C993" s="49" t="n"/>
      <c r="D993" s="20" t="n"/>
      <c r="E993" s="20" t="n"/>
      <c r="F993" s="20" t="n"/>
      <c r="G993" s="20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6" t="n"/>
      <c r="BM993" s="75" t="n"/>
      <c r="BN993" s="76" t="n"/>
    </row>
    <row r="994" ht="15.75" customHeight="1" s="57">
      <c r="C994" s="49" t="n"/>
      <c r="D994" s="20" t="n"/>
      <c r="E994" s="20" t="n"/>
      <c r="F994" s="20" t="n"/>
      <c r="G994" s="20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6" t="n"/>
      <c r="BM994" s="75" t="n"/>
      <c r="BN994" s="76" t="n"/>
    </row>
    <row r="995" ht="15.75" customHeight="1" s="57">
      <c r="C995" s="49" t="n"/>
      <c r="D995" s="20" t="n"/>
      <c r="E995" s="20" t="n"/>
      <c r="F995" s="20" t="n"/>
      <c r="G995" s="20" t="n"/>
      <c r="AU995" s="75" t="n"/>
      <c r="AV995" s="75" t="n"/>
      <c r="AW995" s="75" t="n"/>
      <c r="AX995" s="75" t="n"/>
      <c r="AY995" s="75" t="n"/>
      <c r="AZ995" s="75" t="n"/>
      <c r="BA995" s="75" t="n"/>
      <c r="BB995" s="75" t="n"/>
      <c r="BC995" s="75" t="n"/>
      <c r="BD995" s="75" t="n"/>
      <c r="BE995" s="75" t="n"/>
      <c r="BF995" s="75" t="n"/>
      <c r="BG995" s="75" t="n"/>
      <c r="BH995" s="75" t="n"/>
      <c r="BI995" s="75" t="n"/>
      <c r="BJ995" s="75" t="n"/>
      <c r="BK995" s="75" t="n"/>
      <c r="BL995" s="76" t="n"/>
      <c r="BM995" s="75" t="n"/>
      <c r="BN995" s="76" t="n"/>
    </row>
    <row r="996" ht="15.75" customHeight="1" s="57">
      <c r="C996" s="49" t="n"/>
      <c r="D996" s="20" t="n"/>
      <c r="E996" s="20" t="n"/>
      <c r="F996" s="20" t="n"/>
      <c r="G996" s="20" t="n"/>
      <c r="AU996" s="75" t="n"/>
      <c r="AV996" s="75" t="n"/>
      <c r="AW996" s="75" t="n"/>
      <c r="AX996" s="75" t="n"/>
      <c r="AY996" s="75" t="n"/>
      <c r="AZ996" s="75" t="n"/>
      <c r="BA996" s="75" t="n"/>
      <c r="BB996" s="75" t="n"/>
      <c r="BC996" s="75" t="n"/>
      <c r="BD996" s="75" t="n"/>
      <c r="BE996" s="75" t="n"/>
      <c r="BF996" s="75" t="n"/>
      <c r="BG996" s="75" t="n"/>
      <c r="BH996" s="75" t="n"/>
      <c r="BI996" s="75" t="n"/>
      <c r="BJ996" s="75" t="n"/>
      <c r="BK996" s="75" t="n"/>
      <c r="BL996" s="76" t="n"/>
      <c r="BM996" s="75" t="n"/>
      <c r="BN996" s="76" t="n"/>
    </row>
    <row r="997" ht="15.75" customHeight="1" s="57">
      <c r="C997" s="49" t="n"/>
      <c r="D997" s="20" t="n"/>
      <c r="E997" s="20" t="n"/>
      <c r="F997" s="20" t="n"/>
      <c r="G997" s="20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6" t="n"/>
      <c r="BM997" s="75" t="n"/>
      <c r="BN997" s="76" t="n"/>
    </row>
    <row r="998" ht="15.75" customHeight="1" s="57">
      <c r="C998" s="49" t="n"/>
      <c r="D998" s="20" t="n"/>
      <c r="E998" s="20" t="n"/>
      <c r="F998" s="20" t="n"/>
      <c r="G998" s="20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6" t="n"/>
      <c r="BM998" s="75" t="n"/>
      <c r="BN998" s="76" t="n"/>
    </row>
    <row r="999" ht="15.75" customHeight="1" s="57">
      <c r="C999" s="49" t="n"/>
      <c r="D999" s="20" t="n"/>
      <c r="E999" s="20" t="n"/>
      <c r="F999" s="20" t="n"/>
      <c r="G999" s="20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6" t="n"/>
      <c r="BM999" s="75" t="n"/>
      <c r="BN999" s="76" t="n"/>
    </row>
    <row r="1000" ht="15.75" customHeight="1" s="57">
      <c r="C1000" s="49" t="n"/>
      <c r="D1000" s="20" t="n"/>
      <c r="E1000" s="20" t="n"/>
      <c r="F1000" s="20" t="n"/>
      <c r="G1000" s="20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6" t="n"/>
      <c r="BM1000" s="75" t="n"/>
      <c r="BN1000" s="76" t="n"/>
    </row>
  </sheetData>
  <mergeCells count="47">
    <mergeCell ref="A28:AF28"/>
    <mergeCell ref="Y4:AF4"/>
    <mergeCell ref="M8:P8"/>
    <mergeCell ref="A2:B3"/>
    <mergeCell ref="I8:L8"/>
    <mergeCell ref="Y3:AF3"/>
    <mergeCell ref="L5:N5"/>
    <mergeCell ref="Q8:Q9"/>
    <mergeCell ref="O2:U2"/>
    <mergeCell ref="B8:B9"/>
    <mergeCell ref="A26:AF27"/>
    <mergeCell ref="L4:N4"/>
    <mergeCell ref="A1:K1"/>
    <mergeCell ref="A6:B6"/>
    <mergeCell ref="V6:X6"/>
    <mergeCell ref="Z8:Z9"/>
    <mergeCell ref="V1:AF1"/>
    <mergeCell ref="O3:U3"/>
    <mergeCell ref="Y5:AF5"/>
    <mergeCell ref="Y2:AF2"/>
    <mergeCell ref="L6:N6"/>
    <mergeCell ref="A7:AF7"/>
    <mergeCell ref="W8:Y8"/>
    <mergeCell ref="O6:U6"/>
    <mergeCell ref="A8:A9"/>
    <mergeCell ref="C8:C9"/>
    <mergeCell ref="S8:V8"/>
    <mergeCell ref="A5:B5"/>
    <mergeCell ref="Y6:AF6"/>
    <mergeCell ref="AA8:AC8"/>
    <mergeCell ref="V3:X3"/>
    <mergeCell ref="O5:U5"/>
    <mergeCell ref="L2:N2"/>
    <mergeCell ref="AD8:AF8"/>
    <mergeCell ref="V2:X2"/>
    <mergeCell ref="C6:K6"/>
    <mergeCell ref="A4:B4"/>
    <mergeCell ref="D8:H8"/>
    <mergeCell ref="C2:K3"/>
    <mergeCell ref="C5:K5"/>
    <mergeCell ref="O4:U4"/>
    <mergeCell ref="V5:X5"/>
    <mergeCell ref="R8:R9"/>
    <mergeCell ref="V4:X4"/>
    <mergeCell ref="C4:K4"/>
    <mergeCell ref="L3:N3"/>
    <mergeCell ref="L1:U1"/>
  </mergeCells>
  <printOptions horizontalCentered="1"/>
  <pageMargins left="0.03937007874015748" right="0.03937007874015748" top="0.6785714285714286" bottom="0.1574803149606299" header="0" footer="0"/>
  <pageSetup orientation="landscape" paperSize="8" scale="85"/>
  <headerFooter>
    <oddHeader>&amp;CSUMMARY OF TEST RESULTS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2026-07-22T11:10:29Z</dcterms:created>
  <dcterms:modified xsi:type="dcterms:W3CDTF">2026-09-20T06:27:11Z</dcterms:modified>
</cp:coreProperties>
</file>