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LAMRINI\EXPERTISE\2022\EXP-2022-15\الاستدعاءات\"/>
    </mc:Choice>
  </mc:AlternateContent>
  <bookViews>
    <workbookView minimized="1" xWindow="-120" yWindow="-120" windowWidth="24240" windowHeight="13140" activeTab="2"/>
  </bookViews>
  <sheets>
    <sheet name="القرار" sheetId="36" r:id="rId1"/>
    <sheet name="الاستدعاء" sheetId="37" r:id="rId2"/>
    <sheet name="شهادة التسليم" sheetId="40" r:id="rId3"/>
    <sheet name="Feuil2" sheetId="42" r:id="rId4"/>
    <sheet name="Feuil1" sheetId="41" r:id="rId5"/>
    <sheet name="Feuil3" sheetId="43" r:id="rId6"/>
    <sheet name="Feuil4" sheetId="44" r:id="rId7"/>
  </sheets>
  <definedNames>
    <definedName name="_xlnm.Print_Area" localSheetId="1">الاستدعاء!$A$1:$I$33</definedName>
    <definedName name="_xlnm.Print_Area" localSheetId="2">'شهادة التسليم'!$A$1:$I$32</definedName>
  </definedNames>
  <calcPr calcId="152511"/>
</workbook>
</file>

<file path=xl/calcChain.xml><?xml version="1.0" encoding="utf-8"?>
<calcChain xmlns="http://schemas.openxmlformats.org/spreadsheetml/2006/main">
  <c r="M10" i="40" l="1"/>
  <c r="M9" i="40"/>
  <c r="M8" i="40"/>
  <c r="L10" i="40"/>
  <c r="L9" i="40"/>
  <c r="L8" i="40"/>
  <c r="I21" i="40"/>
  <c r="B14" i="40"/>
  <c r="H19" i="40"/>
  <c r="H15" i="40"/>
  <c r="H12" i="40"/>
  <c r="H10" i="40"/>
  <c r="M7" i="40"/>
  <c r="P5" i="40" s="1"/>
  <c r="L7" i="40"/>
  <c r="Q5" i="40" s="1"/>
  <c r="H7" i="40"/>
  <c r="H6" i="40"/>
  <c r="O5" i="40" l="1"/>
  <c r="A11" i="40" s="1"/>
  <c r="E13" i="40"/>
  <c r="E9" i="40"/>
  <c r="C9" i="40"/>
  <c r="M10" i="37"/>
  <c r="M9" i="37"/>
  <c r="M8" i="37"/>
  <c r="L10" i="37"/>
  <c r="L9" i="37"/>
  <c r="L8" i="37"/>
  <c r="B7" i="36"/>
  <c r="A7" i="36" l="1"/>
  <c r="H23" i="37" s="1"/>
  <c r="B18" i="37" s="1"/>
  <c r="H6" i="37"/>
  <c r="D15" i="37" s="1"/>
  <c r="H21" i="40" l="1"/>
  <c r="B9" i="40" s="1"/>
  <c r="D23" i="37"/>
  <c r="M7" i="37" l="1"/>
  <c r="L7" i="37"/>
  <c r="P5" i="37" l="1"/>
  <c r="E12" i="37" s="1"/>
  <c r="O5" i="37"/>
  <c r="A10" i="37" s="1"/>
  <c r="Q5" i="37"/>
  <c r="I23" i="37"/>
  <c r="H21" i="37"/>
  <c r="E18" i="37" s="1"/>
  <c r="H17" i="37"/>
  <c r="C18" i="37" l="1"/>
  <c r="H12" i="37"/>
  <c r="A15" i="37" s="1"/>
  <c r="H10" i="37"/>
  <c r="C16" i="37" s="1"/>
  <c r="H7" i="37"/>
  <c r="C15" i="37" s="1"/>
</calcChain>
</file>

<file path=xl/sharedStrings.xml><?xml version="1.0" encoding="utf-8"?>
<sst xmlns="http://schemas.openxmlformats.org/spreadsheetml/2006/main" count="220" uniqueCount="132">
  <si>
    <t xml:space="preserve">ملف رقم: </t>
  </si>
  <si>
    <t>صدر في:</t>
  </si>
  <si>
    <t xml:space="preserve">تاريخ إجراء الخبرة </t>
  </si>
  <si>
    <t xml:space="preserve">على الساعة </t>
  </si>
  <si>
    <t xml:space="preserve">الاطراف </t>
  </si>
  <si>
    <t>الطرف الأول</t>
  </si>
  <si>
    <t>ينوب عنه</t>
  </si>
  <si>
    <t>الطرف الثاني</t>
  </si>
  <si>
    <t>عنوانه</t>
  </si>
  <si>
    <t>القاضي المقرر</t>
  </si>
  <si>
    <t>خبير لدى المحاكم</t>
  </si>
  <si>
    <t>استدعاء لحضور معاينة الخبرة</t>
  </si>
  <si>
    <t xml:space="preserve">حرر بتطوان في: </t>
  </si>
  <si>
    <t>الخبير المنتدب طارق المفتوحي</t>
  </si>
  <si>
    <t>وتقبلوا منا أصدق عبارات التقدير والاحترام والسلام</t>
  </si>
  <si>
    <t>إلى</t>
  </si>
  <si>
    <t xml:space="preserve">السيد (ة): </t>
  </si>
  <si>
    <t>فالرجاء منكم أو من ينوب عنكم الحضور مصحوبين بكل ما يفيد موضوع الخبرة من وثائق وكذلك تصريحاتكم موقعة من لدنكم في اليوم والوقت المحددين أعلاه مع إخبار موكلكم.</t>
  </si>
  <si>
    <t>في الشؤون العقارية</t>
  </si>
  <si>
    <t>طارق المفتوحي</t>
  </si>
  <si>
    <t>أتشرف باستدعائكم لحضور جلسة الخبرة في عين المكان موضوع الدعوى يوم :</t>
  </si>
  <si>
    <t>على الساعة :</t>
  </si>
  <si>
    <t xml:space="preserve">المحكمة </t>
  </si>
  <si>
    <t>المدينة</t>
  </si>
  <si>
    <t>بتاريخ :</t>
  </si>
  <si>
    <t xml:space="preserve">      تنفيذا للحكم الصادر عن </t>
  </si>
  <si>
    <t xml:space="preserve">  والذي بمقتضاه تم تعييني خبيرا في الملف عدد:</t>
  </si>
  <si>
    <t>على الساعة</t>
  </si>
  <si>
    <t>عنوانه/محل المخابرة</t>
  </si>
  <si>
    <t>شهادة التسليم</t>
  </si>
  <si>
    <t>وذلك على الساعة</t>
  </si>
  <si>
    <t>في عين المكان موضوع الدعوى.</t>
  </si>
  <si>
    <t>يسلم الاستدعاء تسليما صحيحا للشخص نفسه أو في موطنه إلى أحد أقاربه أو خدمه أو كل شخص آخر يسكن معه 
(الفصلين 38 و39 من ق.م.م)</t>
  </si>
  <si>
    <t>إن المكلف بالتسليم يشهد بأن الطي الموجود صحبته قد سلم: بتاريخ .............................</t>
  </si>
  <si>
    <t>إلى السيدة (ة): .................................................... المذكور أعلاه نفسه أو في موطنه.</t>
  </si>
  <si>
    <t>إسم وتوقيع المستلم</t>
  </si>
  <si>
    <t xml:space="preserve">إسم وتوقيع المكلف بالتبليغ </t>
  </si>
  <si>
    <t>........................................</t>
  </si>
  <si>
    <r>
      <rPr>
        <b/>
        <sz val="20"/>
        <color theme="1"/>
        <rFont val="Arabic Typesetting"/>
        <family val="4"/>
      </rPr>
      <t>رقم هاتف المستلم</t>
    </r>
    <r>
      <rPr>
        <sz val="20"/>
        <color theme="1"/>
        <rFont val="Arabic Typesetting"/>
        <family val="4"/>
      </rPr>
      <t xml:space="preserve"> ........................................</t>
    </r>
  </si>
  <si>
    <t xml:space="preserve">وقع </t>
  </si>
  <si>
    <t xml:space="preserve">رفض التوقيع </t>
  </si>
  <si>
    <t xml:space="preserve">لا يستطيع التوقيع </t>
  </si>
  <si>
    <t xml:space="preserve">       O</t>
  </si>
  <si>
    <r>
      <t>السيد المفوض القضائي</t>
    </r>
    <r>
      <rPr>
        <sz val="18"/>
        <color theme="1"/>
        <rFont val="Arabic Typesetting"/>
        <family val="4"/>
      </rPr>
      <t>، الرجاء منكم العمل على تبليغ استدعاء لحضور إجراء الخبرة التي ستجرى يوم</t>
    </r>
  </si>
  <si>
    <t>حرر بتطوان في :</t>
  </si>
  <si>
    <t xml:space="preserve">   الخبير المنتدب طارق المفتوحي</t>
  </si>
  <si>
    <t xml:space="preserve">  إذا كان الشخص الذي تسلم الطي لا يستطيع أن يوقع أو رفض التوقيع يشير العون المكلف إلى ذلك:</t>
  </si>
  <si>
    <t>القاضي المقرر فضيلة ذ(ة)/</t>
  </si>
  <si>
    <t>المحكمة الابتدائية</t>
  </si>
  <si>
    <t>تطوان</t>
  </si>
  <si>
    <t>2021/1615/1153</t>
  </si>
  <si>
    <t>نسرين أيت السياص</t>
  </si>
  <si>
    <t>ورثة محمد عمر أفتحو</t>
  </si>
  <si>
    <t xml:space="preserve">أحمد محمد عمر أفتحو </t>
  </si>
  <si>
    <t xml:space="preserve">سلام محمد عمر أفتحو </t>
  </si>
  <si>
    <t xml:space="preserve">عبد السلام محمد عمر أفتحو </t>
  </si>
  <si>
    <t xml:space="preserve">عبد الرحمان محمد عمر أفتحو </t>
  </si>
  <si>
    <t>عي</t>
  </si>
  <si>
    <t>ورثة أرملته المرحومة خدوج الزكري</t>
  </si>
  <si>
    <t>المحامون (1)</t>
  </si>
  <si>
    <t>مدعي</t>
  </si>
  <si>
    <t>أحد ورثة محمد محمد أفتحو</t>
  </si>
  <si>
    <t>بعض ورثة محمد محمد محمد أفتحو</t>
  </si>
  <si>
    <t>بعض ورثة عبد القادر بومقضي من أمهم فطمة محمد العراص</t>
  </si>
  <si>
    <t>مدعى عليه</t>
  </si>
  <si>
    <t>ورثة المرحومة زينب محمد عمر أفتحو</t>
  </si>
  <si>
    <t>أحد ورثة عبد القادر بومقضي</t>
  </si>
  <si>
    <t>ورثة محمد محمد عمر أفتحو</t>
  </si>
  <si>
    <t>أفتحو أحمد</t>
  </si>
  <si>
    <t>أفتحو سلام</t>
  </si>
  <si>
    <t>أفتحو عبد السلام</t>
  </si>
  <si>
    <t>أفتحو عبد الرحمان</t>
  </si>
  <si>
    <t>أفتحو فاطمة</t>
  </si>
  <si>
    <t>أفتحو عمر محمد محمد</t>
  </si>
  <si>
    <t>أفتحو ابراهيم</t>
  </si>
  <si>
    <t>أفتحو وسيمة</t>
  </si>
  <si>
    <t>أفتحو عبد الكريم</t>
  </si>
  <si>
    <t>أفتحو ياسين</t>
  </si>
  <si>
    <t>أفتحو يسرى</t>
  </si>
  <si>
    <t>بوعاوية فاطمة بنت محمد</t>
  </si>
  <si>
    <t>بومقضي بشرى</t>
  </si>
  <si>
    <t>بومقضي شريفة</t>
  </si>
  <si>
    <t>بومقضي حسن</t>
  </si>
  <si>
    <t>بومقضي الحسين</t>
  </si>
  <si>
    <t>بومقضي محمد</t>
  </si>
  <si>
    <t>بومقضي المصطفى</t>
  </si>
  <si>
    <t>بومقضي ارحيمو</t>
  </si>
  <si>
    <t>بومقضي سعيد</t>
  </si>
  <si>
    <t>بومقضي أحمد</t>
  </si>
  <si>
    <t>بومقضي سعيدة</t>
  </si>
  <si>
    <t>بومقضي المهدي</t>
  </si>
  <si>
    <t>بومقضي حميدة</t>
  </si>
  <si>
    <t>بومقضي عبد الصمد</t>
  </si>
  <si>
    <t>بوجبار حبيبة</t>
  </si>
  <si>
    <t>أفتحو ارحيمو</t>
  </si>
  <si>
    <t>أفتحو عبد القادر</t>
  </si>
  <si>
    <t>أفتحو الزهرة</t>
  </si>
  <si>
    <t>أفتحو عشوشة</t>
  </si>
  <si>
    <t>أفتحو أمينة</t>
  </si>
  <si>
    <t>أفتحو عبد الله</t>
  </si>
  <si>
    <t>أفتحو مهدية</t>
  </si>
  <si>
    <t xml:space="preserve">فاطمة محمد عمر أفتحو </t>
  </si>
  <si>
    <t>عمر محمد محمد أفتحو</t>
  </si>
  <si>
    <t>إبراهيم محمد محمد محمد أفتحو</t>
  </si>
  <si>
    <t>وسيمة محمد محمد محمد أفتحو</t>
  </si>
  <si>
    <t>عبد الكريم محمد محمد محمد أفتحو</t>
  </si>
  <si>
    <t>ياسين محمد محمد محمد أفتحو</t>
  </si>
  <si>
    <t>يسرى محمد محمد محمد أفتحو</t>
  </si>
  <si>
    <t xml:space="preserve">بشرى عبد القادر بومقضي </t>
  </si>
  <si>
    <t>شريفة عبد القادر بومقضي</t>
  </si>
  <si>
    <t>حسن عبد القادر بومقضي</t>
  </si>
  <si>
    <t>الحسين عبد القادر بومقضي</t>
  </si>
  <si>
    <t xml:space="preserve">محمد عبد السلام بومقضي </t>
  </si>
  <si>
    <t>المصطفى عبد السلام بومقضي</t>
  </si>
  <si>
    <t>ارحيمو عبد السلام بومقضي</t>
  </si>
  <si>
    <t>سعيد عبد السلام بومقضي</t>
  </si>
  <si>
    <t>أحمد عبد السلام بومقضي</t>
  </si>
  <si>
    <t>سعيدة عبد السلام بومقضي</t>
  </si>
  <si>
    <t>المهدي عبد السلام بومقضي</t>
  </si>
  <si>
    <t>حميدة عبد السلام بومقضي</t>
  </si>
  <si>
    <t xml:space="preserve">عبد الصمد عبد القادر بومقضي </t>
  </si>
  <si>
    <t xml:space="preserve">حي غرابو بوجراح الوسطى جنان البوخاري تطوان </t>
  </si>
  <si>
    <t xml:space="preserve"> ارحيمو  محمد محمد عمر أفتحو</t>
  </si>
  <si>
    <t xml:space="preserve"> عبد القادر محمد محمد عمر أفتحو</t>
  </si>
  <si>
    <t xml:space="preserve"> الزهرة محمد محمد عمر أفتحو</t>
  </si>
  <si>
    <t xml:space="preserve"> عشوشة محمد محمد عمر أفتحو</t>
  </si>
  <si>
    <t xml:space="preserve"> أمينة محمد محمد عمر أفتحو</t>
  </si>
  <si>
    <t xml:space="preserve"> أحمد محمد محمد عمر أفتحو</t>
  </si>
  <si>
    <t xml:space="preserve"> مهدية محمد محمد عمر أفتحو</t>
  </si>
  <si>
    <t xml:space="preserve"> عبد الله محمد محمد عمر أفتحو</t>
  </si>
  <si>
    <t>ذ هشام بوعنان المحامي بهيئة  بتطوان</t>
  </si>
  <si>
    <t xml:space="preserve">تطوان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</si>
</sst>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h]:mm"/>
    <numFmt numFmtId="165" formatCode="[$-1010000]yyyy/mm/dd;@"/>
    <numFmt numFmtId="166" formatCode="[$-401]dddd\ dd\ mmmm\ yyyy;@"/>
  </numFmts>
  <fonts count="20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1"/>
      <name val="Calibri"/>
      <family val="2"/>
    </font>
    <font>
      <b/>
      <sz val="20"/>
      <color rgb="FFFF0000"/>
      <name val="Calibri"/>
      <family val="2"/>
    </font>
    <font>
      <b/>
      <sz val="18"/>
      <color theme="1"/>
      <name val="Arabic Typesetting"/>
      <family val="4"/>
    </font>
    <font>
      <b/>
      <sz val="20"/>
      <color theme="1"/>
      <name val="Arabic Typesetting"/>
      <family val="4"/>
    </font>
    <font>
      <sz val="20"/>
      <color theme="1"/>
      <name val="Arabic Typesetting"/>
      <family val="4"/>
    </font>
    <font>
      <b/>
      <sz val="11"/>
      <color rgb="FFFF000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5" tint="-0.499984740745262"/>
      <name val="Arabic Typesetting"/>
      <family val="4"/>
    </font>
    <font>
      <b/>
      <sz val="40"/>
      <color rgb="FF000000"/>
      <name val="Arabic Typesetting"/>
      <family val="4"/>
    </font>
    <font>
      <b/>
      <sz val="18"/>
      <color rgb="FF000000"/>
      <name val="Arabic Typesetting"/>
      <family val="4"/>
    </font>
    <font>
      <b/>
      <sz val="16"/>
      <color theme="1"/>
      <name val="Arabic Typesetting"/>
      <family val="4"/>
    </font>
    <font>
      <b/>
      <sz val="21"/>
      <color theme="1"/>
      <name val="Arabic Typesetting"/>
      <family val="4"/>
    </font>
    <font>
      <b/>
      <sz val="15"/>
      <color theme="1"/>
      <name val="Arabic Typesetting"/>
      <family val="4"/>
    </font>
    <font>
      <sz val="18"/>
      <color rgb="FF000000"/>
      <name val="Courier New"/>
      <family val="3"/>
    </font>
    <font>
      <sz val="18"/>
      <color rgb="FF000000"/>
      <name val="Arabic Typesetting"/>
      <family val="4"/>
    </font>
    <font>
      <shadow/>
      <sz val="18"/>
      <color rgb="FF000000"/>
      <name val="Arabic Typesetting"/>
      <family val="4"/>
    </font>
    <font>
      <b/>
      <sz val="36"/>
      <color rgb="FF000000"/>
      <name val="Arabic Typesetting"/>
      <family val="4"/>
    </font>
    <font>
      <sz val="18"/>
      <color theme="1"/>
      <name val="Arabic Typesetting"/>
      <family val="4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121">
    <xf numFmtId="0" fontId="0" fillId="0" borderId="0" xfId="0"/>
    <xf numFmtId="0" fontId="4" fillId="6" borderId="0" xfId="0" applyFont="1" applyFill="1" applyAlignment="1">
      <alignment horizontal="center" vertical="center" readingOrder="2"/>
    </xf>
    <xf numFmtId="0" fontId="4" fillId="6" borderId="0" xfId="0" applyFont="1" applyFill="1" applyAlignment="1">
      <alignment horizontal="center"/>
    </xf>
    <xf numFmtId="0" fontId="4" fillId="6" borderId="0" xfId="0" applyFont="1" applyFill="1" applyAlignment="1">
      <alignment horizontal="center" vertical="center" wrapText="1" readingOrder="2"/>
    </xf>
    <xf numFmtId="0" fontId="4" fillId="7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 vertical="center" readingOrder="2"/>
    </xf>
    <xf numFmtId="0" fontId="6" fillId="0" borderId="0" xfId="0" applyFont="1" applyFill="1" applyBorder="1" applyAlignment="1">
      <alignment vertical="center" readingOrder="2"/>
    </xf>
    <xf numFmtId="0" fontId="5" fillId="0" borderId="0" xfId="0" applyFont="1" applyFill="1" applyBorder="1" applyAlignment="1">
      <alignment horizontal="right" vertical="center" readingOrder="2"/>
    </xf>
    <xf numFmtId="0" fontId="6" fillId="0" borderId="0" xfId="0" applyFont="1" applyFill="1" applyBorder="1" applyAlignment="1">
      <alignment vertical="center" wrapText="1" readingOrder="2"/>
    </xf>
    <xf numFmtId="0" fontId="5" fillId="0" borderId="0" xfId="0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0" fontId="8" fillId="0" borderId="0" xfId="0" applyFont="1" applyFill="1" applyBorder="1"/>
    <xf numFmtId="49" fontId="0" fillId="0" borderId="0" xfId="0" applyNumberFormat="1" applyFill="1" applyBorder="1"/>
    <xf numFmtId="0" fontId="6" fillId="0" borderId="0" xfId="0" applyFont="1" applyFill="1" applyBorder="1" applyAlignment="1"/>
    <xf numFmtId="0" fontId="5" fillId="0" borderId="0" xfId="0" applyFont="1" applyFill="1" applyBorder="1" applyAlignment="1">
      <alignment horizontal="right" vertical="center"/>
    </xf>
    <xf numFmtId="0" fontId="4" fillId="0" borderId="0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right" vertical="center" wrapText="1" readingOrder="2"/>
    </xf>
    <xf numFmtId="0" fontId="0" fillId="0" borderId="0" xfId="0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64" fontId="5" fillId="0" borderId="0" xfId="0" applyNumberFormat="1" applyFont="1" applyFill="1" applyBorder="1" applyAlignment="1">
      <alignment horizontal="right" vertical="center" readingOrder="2"/>
    </xf>
    <xf numFmtId="0" fontId="0" fillId="0" borderId="1" xfId="0" applyFill="1" applyBorder="1"/>
    <xf numFmtId="0" fontId="4" fillId="0" borderId="1" xfId="0" applyFont="1" applyFill="1" applyBorder="1" applyAlignment="1">
      <alignment horizontal="center"/>
    </xf>
    <xf numFmtId="0" fontId="0" fillId="0" borderId="3" xfId="0" applyFill="1" applyBorder="1"/>
    <xf numFmtId="0" fontId="0" fillId="0" borderId="2" xfId="0" applyFill="1" applyBorder="1"/>
    <xf numFmtId="0" fontId="4" fillId="0" borderId="4" xfId="0" applyFont="1" applyFill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0" fillId="0" borderId="4" xfId="0" applyFill="1" applyBorder="1"/>
    <xf numFmtId="0" fontId="10" fillId="0" borderId="6" xfId="0" applyFont="1" applyFill="1" applyBorder="1" applyAlignment="1">
      <alignment horizontal="center"/>
    </xf>
    <xf numFmtId="0" fontId="10" fillId="0" borderId="7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right" vertical="center" wrapText="1" readingOrder="2"/>
    </xf>
    <xf numFmtId="0" fontId="5" fillId="0" borderId="0" xfId="0" applyFont="1" applyFill="1" applyBorder="1" applyAlignment="1">
      <alignment horizontal="right" vertical="center"/>
    </xf>
    <xf numFmtId="0" fontId="11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readingOrder="2"/>
    </xf>
    <xf numFmtId="0" fontId="5" fillId="0" borderId="0" xfId="0" applyFont="1" applyFill="1" applyBorder="1" applyAlignment="1">
      <alignment horizontal="left" vertical="center" readingOrder="2"/>
    </xf>
    <xf numFmtId="165" fontId="5" fillId="0" borderId="0" xfId="0" applyNumberFormat="1" applyFont="1" applyFill="1" applyBorder="1" applyAlignment="1">
      <alignment horizontal="right" vertical="center" readingOrder="2"/>
    </xf>
    <xf numFmtId="0" fontId="6" fillId="0" borderId="0" xfId="0" applyFont="1" applyFill="1" applyBorder="1" applyAlignment="1">
      <alignment horizontal="left" vertical="center" readingOrder="2"/>
    </xf>
    <xf numFmtId="1" fontId="0" fillId="0" borderId="0" xfId="0" applyNumberForma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164" fontId="12" fillId="0" borderId="0" xfId="0" applyNumberFormat="1" applyFont="1" applyFill="1" applyBorder="1" applyAlignment="1">
      <alignment vertical="top"/>
    </xf>
    <xf numFmtId="164" fontId="5" fillId="0" borderId="0" xfId="0" applyNumberFormat="1" applyFont="1" applyFill="1" applyBorder="1" applyAlignment="1">
      <alignment horizontal="center" vertical="center" readingOrder="2"/>
    </xf>
    <xf numFmtId="164" fontId="4" fillId="0" borderId="0" xfId="0" applyNumberFormat="1" applyFont="1" applyFill="1" applyBorder="1" applyAlignment="1">
      <alignment horizontal="left" vertical="top"/>
    </xf>
    <xf numFmtId="164" fontId="4" fillId="0" borderId="1" xfId="0" applyNumberFormat="1" applyFont="1" applyFill="1" applyBorder="1" applyAlignment="1">
      <alignment horizontal="right" vertical="top"/>
    </xf>
    <xf numFmtId="165" fontId="6" fillId="0" borderId="0" xfId="0" applyNumberFormat="1" applyFont="1" applyFill="1" applyBorder="1" applyAlignment="1">
      <alignment horizontal="right" vertical="center"/>
    </xf>
    <xf numFmtId="0" fontId="6" fillId="0" borderId="0" xfId="0" applyFont="1" applyFill="1" applyBorder="1" applyAlignment="1">
      <alignment horizontal="right" vertical="center"/>
    </xf>
    <xf numFmtId="0" fontId="5" fillId="2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5" fillId="4" borderId="0" xfId="0" applyFont="1" applyFill="1" applyAlignment="1">
      <alignment horizontal="center"/>
    </xf>
    <xf numFmtId="0" fontId="5" fillId="5" borderId="0" xfId="0" applyFont="1" applyFill="1" applyAlignment="1">
      <alignment horizontal="center"/>
    </xf>
    <xf numFmtId="0" fontId="4" fillId="6" borderId="0" xfId="0" applyFont="1" applyFill="1" applyAlignment="1">
      <alignment horizontal="right" vertical="center" readingOrder="2"/>
    </xf>
    <xf numFmtId="14" fontId="4" fillId="6" borderId="0" xfId="0" applyNumberFormat="1" applyFont="1" applyFill="1" applyAlignment="1">
      <alignment horizontal="right" vertical="center" readingOrder="2"/>
    </xf>
    <xf numFmtId="0" fontId="4" fillId="7" borderId="0" xfId="0" applyFont="1" applyFill="1" applyAlignment="1">
      <alignment horizontal="right" vertical="center" readingOrder="2"/>
    </xf>
    <xf numFmtId="14" fontId="4" fillId="7" borderId="0" xfId="0" applyNumberFormat="1" applyFont="1" applyFill="1" applyAlignment="1">
      <alignment horizontal="right" vertical="center" wrapText="1" readingOrder="2"/>
    </xf>
    <xf numFmtId="20" fontId="5" fillId="7" borderId="0" xfId="0" applyNumberFormat="1" applyFont="1" applyFill="1" applyAlignment="1">
      <alignment horizontal="right" vertical="center" wrapText="1" readingOrder="2"/>
    </xf>
    <xf numFmtId="0" fontId="9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right" vertical="center"/>
    </xf>
    <xf numFmtId="0" fontId="13" fillId="0" borderId="0" xfId="0" applyFont="1" applyAlignment="1">
      <alignment wrapText="1"/>
    </xf>
    <xf numFmtId="0" fontId="13" fillId="0" borderId="0" xfId="0" applyFont="1" applyAlignment="1">
      <alignment horizontal="right" wrapText="1"/>
    </xf>
    <xf numFmtId="165" fontId="5" fillId="0" borderId="0" xfId="0" applyNumberFormat="1" applyFont="1" applyFill="1" applyBorder="1" applyAlignment="1">
      <alignment vertical="center" readingOrder="2"/>
    </xf>
    <xf numFmtId="164" fontId="14" fillId="0" borderId="0" xfId="0" applyNumberFormat="1" applyFont="1" applyFill="1" applyBorder="1" applyAlignment="1">
      <alignment vertical="center" wrapText="1"/>
    </xf>
    <xf numFmtId="0" fontId="15" fillId="0" borderId="0" xfId="0" applyFont="1" applyAlignment="1">
      <alignment horizontal="right" vertical="center" readingOrder="2"/>
    </xf>
    <xf numFmtId="0" fontId="6" fillId="0" borderId="0" xfId="0" applyFont="1" applyAlignment="1">
      <alignment vertical="center" readingOrder="2"/>
    </xf>
    <xf numFmtId="0" fontId="6" fillId="0" borderId="0" xfId="0" applyFont="1" applyAlignment="1">
      <alignment horizontal="right" vertical="center" readingOrder="2"/>
    </xf>
    <xf numFmtId="0" fontId="17" fillId="0" borderId="0" xfId="0" applyFont="1" applyAlignment="1">
      <alignment horizontal="right" readingOrder="2"/>
    </xf>
    <xf numFmtId="0" fontId="19" fillId="0" borderId="0" xfId="0" applyFont="1" applyFill="1" applyBorder="1" applyAlignment="1">
      <alignment horizontal="center" vertical="center" readingOrder="2"/>
    </xf>
    <xf numFmtId="0" fontId="4" fillId="0" borderId="0" xfId="0" applyFont="1"/>
    <xf numFmtId="164" fontId="11" fillId="0" borderId="0" xfId="0" applyNumberFormat="1" applyFont="1" applyFill="1" applyBorder="1" applyAlignment="1">
      <alignment horizontal="right" vertical="center"/>
    </xf>
    <xf numFmtId="164" fontId="4" fillId="0" borderId="0" xfId="0" applyNumberFormat="1" applyFont="1" applyFill="1" applyBorder="1" applyAlignment="1">
      <alignment horizontal="right" vertical="center" readingOrder="2"/>
    </xf>
    <xf numFmtId="0" fontId="16" fillId="0" borderId="0" xfId="0" applyFont="1" applyFill="1" applyBorder="1" applyAlignment="1">
      <alignment horizontal="right" vertical="center"/>
    </xf>
    <xf numFmtId="0" fontId="10" fillId="0" borderId="5" xfId="0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164" fontId="14" fillId="0" borderId="1" xfId="0" applyNumberFormat="1" applyFont="1" applyFill="1" applyBorder="1" applyAlignment="1">
      <alignment vertical="center" wrapText="1"/>
    </xf>
    <xf numFmtId="164" fontId="14" fillId="0" borderId="3" xfId="0" applyNumberFormat="1" applyFont="1" applyFill="1" applyBorder="1" applyAlignment="1">
      <alignment vertical="center" wrapText="1"/>
    </xf>
    <xf numFmtId="165" fontId="5" fillId="0" borderId="8" xfId="0" applyNumberFormat="1" applyFont="1" applyFill="1" applyBorder="1" applyAlignment="1">
      <alignment vertical="center" readingOrder="2"/>
    </xf>
    <xf numFmtId="165" fontId="5" fillId="0" borderId="5" xfId="0" applyNumberFormat="1" applyFont="1" applyFill="1" applyBorder="1" applyAlignment="1">
      <alignment vertical="center" readingOrder="2"/>
    </xf>
    <xf numFmtId="0" fontId="17" fillId="0" borderId="6" xfId="0" applyFont="1" applyBorder="1" applyAlignment="1">
      <alignment horizontal="right" vertical="center" readingOrder="2"/>
    </xf>
    <xf numFmtId="0" fontId="19" fillId="0" borderId="7" xfId="0" applyFont="1" applyFill="1" applyBorder="1" applyAlignment="1">
      <alignment horizontal="center" vertical="center" readingOrder="2"/>
    </xf>
    <xf numFmtId="0" fontId="19" fillId="0" borderId="2" xfId="0" applyFont="1" applyFill="1" applyBorder="1" applyAlignment="1">
      <alignment horizontal="center" vertical="center" readingOrder="2"/>
    </xf>
    <xf numFmtId="0" fontId="17" fillId="0" borderId="0" xfId="0" applyFont="1" applyBorder="1" applyAlignment="1">
      <alignment horizontal="right" vertical="center" readingOrder="2"/>
    </xf>
    <xf numFmtId="0" fontId="17" fillId="0" borderId="3" xfId="0" applyFont="1" applyBorder="1" applyAlignment="1">
      <alignment horizontal="right" vertical="center" readingOrder="2"/>
    </xf>
    <xf numFmtId="0" fontId="9" fillId="0" borderId="0" xfId="0" applyFont="1" applyFill="1" applyBorder="1" applyAlignment="1">
      <alignment vertical="center" wrapText="1"/>
    </xf>
    <xf numFmtId="0" fontId="9" fillId="0" borderId="0" xfId="0" applyFont="1" applyFill="1" applyBorder="1" applyAlignment="1">
      <alignment horizontal="right" vertical="center"/>
    </xf>
    <xf numFmtId="0" fontId="4" fillId="2" borderId="0" xfId="0" applyFont="1" applyFill="1" applyAlignment="1">
      <alignment horizontal="center"/>
    </xf>
    <xf numFmtId="0" fontId="9" fillId="0" borderId="0" xfId="0" applyFont="1" applyFill="1" applyBorder="1" applyAlignment="1">
      <alignment vertical="center"/>
    </xf>
    <xf numFmtId="0" fontId="4" fillId="0" borderId="0" xfId="0" applyFont="1" applyAlignment="1">
      <alignment horizontal="center"/>
    </xf>
    <xf numFmtId="166" fontId="6" fillId="0" borderId="0" xfId="0" applyNumberFormat="1" applyFont="1" applyFill="1" applyBorder="1" applyAlignment="1">
      <alignment horizontal="center" vertical="center" readingOrder="2"/>
    </xf>
    <xf numFmtId="166" fontId="5" fillId="0" borderId="0" xfId="0" applyNumberFormat="1" applyFont="1" applyFill="1" applyBorder="1" applyAlignment="1">
      <alignment horizontal="left" vertical="center" readingOrder="2"/>
    </xf>
    <xf numFmtId="0" fontId="4" fillId="0" borderId="1" xfId="0" applyFont="1" applyFill="1" applyBorder="1" applyAlignment="1">
      <alignment horizontal="center" vertical="center" readingOrder="2"/>
    </xf>
    <xf numFmtId="0" fontId="4" fillId="0" borderId="0" xfId="0" applyFont="1" applyFill="1" applyBorder="1" applyAlignment="1">
      <alignment horizontal="center" vertical="center" readingOrder="2"/>
    </xf>
    <xf numFmtId="0" fontId="4" fillId="0" borderId="1" xfId="0" applyFont="1" applyFill="1" applyBorder="1" applyAlignment="1">
      <alignment horizontal="center" wrapText="1"/>
    </xf>
    <xf numFmtId="0" fontId="4" fillId="0" borderId="0" xfId="0" applyFont="1" applyFill="1" applyBorder="1" applyAlignment="1">
      <alignment horizontal="center" wrapText="1"/>
    </xf>
    <xf numFmtId="0" fontId="4" fillId="0" borderId="1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10" fillId="0" borderId="5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165" fontId="4" fillId="0" borderId="1" xfId="0" applyNumberFormat="1" applyFont="1" applyFill="1" applyBorder="1" applyAlignment="1">
      <alignment horizontal="center" vertical="center" readingOrder="2"/>
    </xf>
    <xf numFmtId="165" fontId="4" fillId="0" borderId="0" xfId="0" applyNumberFormat="1" applyFont="1" applyFill="1" applyBorder="1" applyAlignment="1">
      <alignment horizontal="center" vertical="center" readingOrder="2"/>
    </xf>
    <xf numFmtId="0" fontId="6" fillId="0" borderId="0" xfId="0" applyFont="1" applyFill="1" applyBorder="1" applyAlignment="1">
      <alignment horizontal="right" vertical="center" wrapText="1" readingOrder="2"/>
    </xf>
    <xf numFmtId="0" fontId="4" fillId="0" borderId="0" xfId="0" applyFont="1" applyFill="1" applyBorder="1" applyAlignment="1">
      <alignment horizontal="right" vertical="center" wrapText="1"/>
    </xf>
    <xf numFmtId="0" fontId="18" fillId="0" borderId="5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 vertical="center"/>
    </xf>
    <xf numFmtId="164" fontId="14" fillId="0" borderId="1" xfId="0" applyNumberFormat="1" applyFont="1" applyFill="1" applyBorder="1" applyAlignment="1">
      <alignment horizontal="center" vertical="center" wrapText="1"/>
    </xf>
    <xf numFmtId="164" fontId="14" fillId="0" borderId="0" xfId="0" applyNumberFormat="1" applyFont="1" applyFill="1" applyBorder="1" applyAlignment="1">
      <alignment horizontal="center" vertical="center" wrapText="1"/>
    </xf>
    <xf numFmtId="166" fontId="4" fillId="0" borderId="0" xfId="0" applyNumberFormat="1" applyFont="1" applyFill="1" applyBorder="1" applyAlignment="1">
      <alignment horizontal="right" vertical="center" readingOrder="2"/>
    </xf>
    <xf numFmtId="0" fontId="6" fillId="0" borderId="0" xfId="0" applyFont="1" applyFill="1" applyBorder="1" applyAlignment="1">
      <alignment horizontal="left" vertical="center"/>
    </xf>
    <xf numFmtId="165" fontId="6" fillId="0" borderId="0" xfId="0" applyNumberFormat="1" applyFont="1" applyFill="1" applyBorder="1" applyAlignment="1">
      <alignment horizontal="right" vertical="center"/>
    </xf>
    <xf numFmtId="0" fontId="0" fillId="8" borderId="0" xfId="0" applyFill="1"/>
    <xf numFmtId="0" fontId="5" fillId="2" borderId="0" xfId="0" applyFont="1" applyFill="1" applyAlignment="1">
      <alignment horizontal="right"/>
    </xf>
    <xf numFmtId="0" fontId="5" fillId="3" borderId="0" xfId="0" applyFont="1" applyFill="1" applyAlignment="1">
      <alignment horizontal="right" vertical="center" readingOrder="2"/>
    </xf>
    <xf numFmtId="0" fontId="5" fillId="4" borderId="0" xfId="0" applyFont="1" applyFill="1" applyAlignment="1">
      <alignment horizontal="right" vertical="center" readingOrder="2"/>
    </xf>
    <xf numFmtId="0" fontId="5" fillId="5" borderId="0" xfId="0" applyFont="1" applyFill="1" applyAlignment="1">
      <alignment horizontal="right" vertical="center" readingOrder="2"/>
    </xf>
    <xf numFmtId="0" fontId="0" fillId="0" borderId="0" xfId="0" applyFill="1"/>
    <xf numFmtId="0" fontId="0" fillId="9" borderId="0" xfId="0" applyFill="1"/>
  </cellXfs>
  <cellStyles count="2">
    <cellStyle name="Normal" xfId="0" builtinId="0"/>
    <cellStyle name="Normal 2" xfId="1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7" Type="http://schemas.openxmlformats.org/officeDocument/2006/relationships/image" Target="../media/image5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microsoft.com/office/2007/relationships/hdphoto" Target="../media/hdphoto2.wdp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7" Type="http://schemas.openxmlformats.org/officeDocument/2006/relationships/image" Target="../media/image5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microsoft.com/office/2007/relationships/hdphoto" Target="../media/hdphoto2.wdp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47625</xdr:rowOff>
    </xdr:from>
    <xdr:to>
      <xdr:col>3</xdr:col>
      <xdr:colOff>189225</xdr:colOff>
      <xdr:row>2</xdr:row>
      <xdr:rowOff>274125</xdr:rowOff>
    </xdr:to>
    <xdr:pic>
      <xdr:nvPicPr>
        <xdr:cNvPr id="2" name="Image 1"/>
        <xdr:cNvPicPr/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r="16614" b="37419"/>
        <a:stretch/>
      </xdr:blipFill>
      <xdr:spPr bwMode="auto">
        <a:xfrm>
          <a:off x="57150" y="47625"/>
          <a:ext cx="2192215" cy="85661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7</xdr:col>
      <xdr:colOff>228600</xdr:colOff>
      <xdr:row>0</xdr:row>
      <xdr:rowOff>57150</xdr:rowOff>
    </xdr:from>
    <xdr:to>
      <xdr:col>8</xdr:col>
      <xdr:colOff>535940</xdr:colOff>
      <xdr:row>3</xdr:row>
      <xdr:rowOff>157822</xdr:rowOff>
    </xdr:to>
    <xdr:pic>
      <xdr:nvPicPr>
        <xdr:cNvPr id="3" name="Image 2"/>
        <xdr:cNvPicPr/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916" r="21185"/>
        <a:stretch/>
      </xdr:blipFill>
      <xdr:spPr bwMode="auto">
        <a:xfrm>
          <a:off x="4800600" y="57150"/>
          <a:ext cx="1069340" cy="10458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0</xdr:col>
      <xdr:colOff>74734</xdr:colOff>
      <xdr:row>28</xdr:row>
      <xdr:rowOff>140776</xdr:rowOff>
    </xdr:from>
    <xdr:to>
      <xdr:col>8</xdr:col>
      <xdr:colOff>637760</xdr:colOff>
      <xdr:row>32</xdr:row>
      <xdr:rowOff>182686</xdr:rowOff>
    </xdr:to>
    <xdr:pic>
      <xdr:nvPicPr>
        <xdr:cNvPr id="4" name="Image 3"/>
        <xdr:cNvPicPr/>
      </xdr:nvPicPr>
      <xdr:blipFill rotWithShape="1">
        <a:blip xmlns:r="http://schemas.openxmlformats.org/officeDocument/2006/relationships" r:embed="rId4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harpenSoften amount="50000"/>
                  </a14:imgEffect>
                  <a14:imgEffect>
                    <a14:saturation sat="2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" t="70151" r="123"/>
        <a:stretch/>
      </xdr:blipFill>
      <xdr:spPr bwMode="auto">
        <a:xfrm>
          <a:off x="74734" y="8547624"/>
          <a:ext cx="6352569" cy="80391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</xdr:row>
          <xdr:rowOff>0</xdr:rowOff>
        </xdr:from>
        <xdr:to>
          <xdr:col>12</xdr:col>
          <xdr:colOff>9525</xdr:colOff>
          <xdr:row>2</xdr:row>
          <xdr:rowOff>304800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fr-FR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الإستدعاء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394607</xdr:colOff>
      <xdr:row>24</xdr:row>
      <xdr:rowOff>204106</xdr:rowOff>
    </xdr:from>
    <xdr:to>
      <xdr:col>5</xdr:col>
      <xdr:colOff>21409</xdr:colOff>
      <xdr:row>27</xdr:row>
      <xdr:rowOff>204079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91393" y="8069035"/>
          <a:ext cx="2103302" cy="938865"/>
        </a:xfrm>
        <a:prstGeom prst="rect">
          <a:avLst/>
        </a:prstGeom>
      </xdr:spPr>
    </xdr:pic>
    <xdr:clientData/>
  </xdr:twoCellAnchor>
  <xdr:twoCellAnchor editAs="oneCell">
    <xdr:from>
      <xdr:col>2</xdr:col>
      <xdr:colOff>538370</xdr:colOff>
      <xdr:row>22</xdr:row>
      <xdr:rowOff>97690</xdr:rowOff>
    </xdr:from>
    <xdr:to>
      <xdr:col>4</xdr:col>
      <xdr:colOff>911087</xdr:colOff>
      <xdr:row>22</xdr:row>
      <xdr:rowOff>363841</xdr:rowOff>
    </xdr:to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029240" y="7295277"/>
          <a:ext cx="1913282" cy="26615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47625</xdr:rowOff>
    </xdr:from>
    <xdr:to>
      <xdr:col>2</xdr:col>
      <xdr:colOff>265425</xdr:colOff>
      <xdr:row>2</xdr:row>
      <xdr:rowOff>274125</xdr:rowOff>
    </xdr:to>
    <xdr:pic>
      <xdr:nvPicPr>
        <xdr:cNvPr id="2" name="Image 1"/>
        <xdr:cNvPicPr/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r="16614" b="37419"/>
        <a:stretch/>
      </xdr:blipFill>
      <xdr:spPr bwMode="auto">
        <a:xfrm>
          <a:off x="57150" y="47625"/>
          <a:ext cx="2189475" cy="85515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7</xdr:col>
      <xdr:colOff>228600</xdr:colOff>
      <xdr:row>0</xdr:row>
      <xdr:rowOff>57150</xdr:rowOff>
    </xdr:from>
    <xdr:to>
      <xdr:col>8</xdr:col>
      <xdr:colOff>535940</xdr:colOff>
      <xdr:row>3</xdr:row>
      <xdr:rowOff>157822</xdr:rowOff>
    </xdr:to>
    <xdr:pic>
      <xdr:nvPicPr>
        <xdr:cNvPr id="3" name="Image 2"/>
        <xdr:cNvPicPr/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916" r="21185"/>
        <a:stretch/>
      </xdr:blipFill>
      <xdr:spPr bwMode="auto">
        <a:xfrm>
          <a:off x="5248275" y="57150"/>
          <a:ext cx="1069340" cy="1043647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0</xdr:col>
      <xdr:colOff>95855</xdr:colOff>
      <xdr:row>29</xdr:row>
      <xdr:rowOff>150300</xdr:rowOff>
    </xdr:from>
    <xdr:to>
      <xdr:col>9</xdr:col>
      <xdr:colOff>115956</xdr:colOff>
      <xdr:row>32</xdr:row>
      <xdr:rowOff>9993</xdr:rowOff>
    </xdr:to>
    <xdr:pic>
      <xdr:nvPicPr>
        <xdr:cNvPr id="4" name="Image 3"/>
        <xdr:cNvPicPr/>
      </xdr:nvPicPr>
      <xdr:blipFill rotWithShape="1">
        <a:blip xmlns:r="http://schemas.openxmlformats.org/officeDocument/2006/relationships" r:embed="rId4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harpenSoften amount="50000"/>
                  </a14:imgEffect>
                  <a14:imgEffect>
                    <a14:saturation sat="2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" t="70151" r="123"/>
        <a:stretch/>
      </xdr:blipFill>
      <xdr:spPr bwMode="auto">
        <a:xfrm>
          <a:off x="95855" y="9141900"/>
          <a:ext cx="6344701" cy="802668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</xdr:row>
          <xdr:rowOff>0</xdr:rowOff>
        </xdr:from>
        <xdr:to>
          <xdr:col>12</xdr:col>
          <xdr:colOff>9525</xdr:colOff>
          <xdr:row>2</xdr:row>
          <xdr:rowOff>304800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fr-FR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شهادة التسليم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1434366</xdr:colOff>
      <xdr:row>14</xdr:row>
      <xdr:rowOff>302559</xdr:rowOff>
    </xdr:from>
    <xdr:to>
      <xdr:col>4</xdr:col>
      <xdr:colOff>250399</xdr:colOff>
      <xdr:row>17</xdr:row>
      <xdr:rowOff>297265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34366" y="4572000"/>
          <a:ext cx="2099357" cy="936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</xdr:row>
      <xdr:rowOff>33915</xdr:rowOff>
    </xdr:from>
    <xdr:to>
      <xdr:col>4</xdr:col>
      <xdr:colOff>145676</xdr:colOff>
      <xdr:row>13</xdr:row>
      <xdr:rowOff>305149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79176" y="3989591"/>
          <a:ext cx="1949824" cy="27123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D16"/>
  <sheetViews>
    <sheetView workbookViewId="0">
      <selection activeCell="C16" sqref="C16"/>
    </sheetView>
  </sheetViews>
  <sheetFormatPr baseColWidth="10" defaultRowHeight="30" customHeight="1" x14ac:dyDescent="0.25"/>
  <cols>
    <col min="2" max="2" width="11.42578125" hidden="1" customWidth="1"/>
    <col min="3" max="3" width="103.5703125" customWidth="1"/>
    <col min="4" max="4" width="18" bestFit="1" customWidth="1"/>
  </cols>
  <sheetData>
    <row r="1" spans="1:4" ht="30" customHeight="1" x14ac:dyDescent="0.25">
      <c r="C1" s="53" t="s">
        <v>48</v>
      </c>
      <c r="D1" s="1" t="s">
        <v>22</v>
      </c>
    </row>
    <row r="2" spans="1:4" ht="30" customHeight="1" x14ac:dyDescent="0.25">
      <c r="C2" s="53" t="s">
        <v>49</v>
      </c>
      <c r="D2" s="1" t="s">
        <v>23</v>
      </c>
    </row>
    <row r="3" spans="1:4" ht="30" customHeight="1" x14ac:dyDescent="0.55000000000000004">
      <c r="C3" s="53" t="s">
        <v>50</v>
      </c>
      <c r="D3" s="2" t="s">
        <v>0</v>
      </c>
    </row>
    <row r="4" spans="1:4" ht="30" customHeight="1" x14ac:dyDescent="0.25">
      <c r="C4" s="54">
        <v>44620</v>
      </c>
      <c r="D4" s="3" t="s">
        <v>1</v>
      </c>
    </row>
    <row r="5" spans="1:4" ht="30" customHeight="1" x14ac:dyDescent="0.55000000000000004">
      <c r="C5" s="55" t="s">
        <v>51</v>
      </c>
      <c r="D5" s="4" t="s">
        <v>9</v>
      </c>
    </row>
    <row r="6" spans="1:4" ht="30" customHeight="1" x14ac:dyDescent="0.55000000000000004">
      <c r="C6" s="56">
        <v>44658</v>
      </c>
      <c r="D6" s="4" t="s">
        <v>2</v>
      </c>
    </row>
    <row r="7" spans="1:4" ht="30" customHeight="1" x14ac:dyDescent="0.55000000000000004">
      <c r="A7" t="str">
        <f>IF(B7&lt;12,"صباحا",IF(B7=12.5,"ظهرا",IF(B7=13,"زوال",IF(B7=14,"بعد الزوال",IF(B7=15,"بعد الزوال",IF(B7&gt;=16,"مساءا"))))))</f>
        <v>صباحا</v>
      </c>
      <c r="B7" s="42">
        <f>(HOUR(C7)+(MINUTE(C7)/60))</f>
        <v>10.5</v>
      </c>
      <c r="C7" s="57">
        <v>0.4375</v>
      </c>
      <c r="D7" s="4" t="s">
        <v>3</v>
      </c>
    </row>
    <row r="8" spans="1:4" ht="30" customHeight="1" x14ac:dyDescent="0.55000000000000004">
      <c r="C8" s="88" t="s">
        <v>4</v>
      </c>
      <c r="D8" s="88"/>
    </row>
    <row r="9" spans="1:4" ht="30" customHeight="1" x14ac:dyDescent="0.65">
      <c r="C9" s="115" t="s">
        <v>130</v>
      </c>
      <c r="D9" s="86" t="s">
        <v>5</v>
      </c>
    </row>
    <row r="10" spans="1:4" ht="30" customHeight="1" x14ac:dyDescent="0.65">
      <c r="C10" s="115" t="s">
        <v>49</v>
      </c>
      <c r="D10" s="49" t="s">
        <v>28</v>
      </c>
    </row>
    <row r="11" spans="1:4" ht="30" customHeight="1" x14ac:dyDescent="0.65">
      <c r="C11" s="116" t="s">
        <v>120</v>
      </c>
      <c r="D11" s="50" t="s">
        <v>6</v>
      </c>
    </row>
    <row r="12" spans="1:4" ht="30" customHeight="1" x14ac:dyDescent="0.65">
      <c r="C12" s="116" t="s">
        <v>121</v>
      </c>
      <c r="D12" s="50" t="s">
        <v>8</v>
      </c>
    </row>
    <row r="13" spans="1:4" ht="30" customHeight="1" x14ac:dyDescent="0.65">
      <c r="C13" s="117" t="s">
        <v>130</v>
      </c>
      <c r="D13" s="51" t="s">
        <v>7</v>
      </c>
    </row>
    <row r="14" spans="1:4" ht="30" customHeight="1" x14ac:dyDescent="0.65">
      <c r="C14" s="117" t="s">
        <v>131</v>
      </c>
      <c r="D14" s="51" t="s">
        <v>28</v>
      </c>
    </row>
    <row r="15" spans="1:4" ht="30" customHeight="1" x14ac:dyDescent="0.65">
      <c r="C15" s="118" t="s">
        <v>128</v>
      </c>
      <c r="D15" s="52" t="s">
        <v>6</v>
      </c>
    </row>
    <row r="16" spans="1:4" ht="30" customHeight="1" x14ac:dyDescent="0.65">
      <c r="C16" s="118" t="s">
        <v>121</v>
      </c>
      <c r="D16" s="52" t="s">
        <v>8</v>
      </c>
    </row>
  </sheetData>
  <mergeCells count="1">
    <mergeCell ref="C8:D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T28"/>
  <sheetViews>
    <sheetView topLeftCell="B1" zoomScale="115" zoomScaleNormal="115" workbookViewId="0">
      <selection activeCell="L5" sqref="L5"/>
    </sheetView>
  </sheetViews>
  <sheetFormatPr baseColWidth="10" defaultRowHeight="15" x14ac:dyDescent="0.25"/>
  <cols>
    <col min="1" max="1" width="15" style="6" bestFit="1" customWidth="1"/>
    <col min="2" max="2" width="7.28515625" style="6" bestFit="1" customWidth="1"/>
    <col min="3" max="3" width="8.5703125" style="6" customWidth="1"/>
    <col min="4" max="4" width="14.5703125" style="6" customWidth="1"/>
    <col min="5" max="5" width="14" style="6" bestFit="1" customWidth="1"/>
    <col min="6" max="6" width="11.42578125" style="6" customWidth="1"/>
    <col min="7" max="7" width="4.42578125" style="6" customWidth="1"/>
    <col min="8" max="10" width="11.42578125" style="6"/>
    <col min="11" max="11" width="11.42578125" style="6" customWidth="1"/>
    <col min="12" max="14" width="11.42578125" style="6"/>
    <col min="15" max="15" width="12.5703125" style="6" customWidth="1"/>
    <col min="16" max="16" width="11.42578125" style="6"/>
    <col min="17" max="17" width="20.5703125" style="6" bestFit="1" customWidth="1"/>
    <col min="18" max="16384" width="11.42578125" style="6"/>
  </cols>
  <sheetData>
    <row r="1" spans="1:20" ht="24.95" customHeight="1" x14ac:dyDescent="0.25">
      <c r="F1" s="10" t="s">
        <v>19</v>
      </c>
      <c r="G1" s="10"/>
      <c r="H1" s="24"/>
    </row>
    <row r="2" spans="1:20" ht="24.95" customHeight="1" x14ac:dyDescent="0.25">
      <c r="F2" s="10" t="s">
        <v>10</v>
      </c>
      <c r="G2" s="10"/>
      <c r="H2" s="24"/>
    </row>
    <row r="3" spans="1:20" ht="24.95" customHeight="1" x14ac:dyDescent="0.25">
      <c r="F3" s="12" t="s">
        <v>18</v>
      </c>
      <c r="G3" s="17"/>
      <c r="H3" s="24"/>
    </row>
    <row r="4" spans="1:20" x14ac:dyDescent="0.25">
      <c r="H4" s="24"/>
    </row>
    <row r="5" spans="1:20" ht="24.95" customHeight="1" x14ac:dyDescent="1.2">
      <c r="A5" s="97" t="s">
        <v>11</v>
      </c>
      <c r="B5" s="97"/>
      <c r="C5" s="97"/>
      <c r="D5" s="97"/>
      <c r="E5" s="97"/>
      <c r="F5" s="97"/>
      <c r="G5" s="31"/>
      <c r="H5" s="24"/>
      <c r="K5" s="13">
        <v>1</v>
      </c>
      <c r="L5" s="13">
        <v>2</v>
      </c>
      <c r="N5" s="21">
        <v>1</v>
      </c>
      <c r="O5" s="21" t="str">
        <f>VLOOKUP(N5,K7:M10,2)</f>
        <v>ذ هشام بوعنان المحامي بهيئة  بتطوان</v>
      </c>
      <c r="P5" s="21" t="str">
        <f>VLOOKUP(N5,K7:M10,3)</f>
        <v>تطوان</v>
      </c>
      <c r="Q5" s="21" t="str">
        <f>" إستدعاء السيد(ة)"&amp;VLOOKUP(N5,K7:M10,2)</f>
        <v xml:space="preserve"> إستدعاء السيد(ة)ذ هشام بوعنان المحامي بهيئة  بتطوان</v>
      </c>
    </row>
    <row r="6" spans="1:20" ht="24.95" customHeight="1" x14ac:dyDescent="1.2">
      <c r="A6" s="98"/>
      <c r="B6" s="98"/>
      <c r="C6" s="98"/>
      <c r="D6" s="98"/>
      <c r="E6" s="98"/>
      <c r="F6" s="98"/>
      <c r="G6" s="32"/>
      <c r="H6" s="91" t="str">
        <f>القرار!C1</f>
        <v>المحكمة الابتدائية</v>
      </c>
      <c r="I6" s="92"/>
      <c r="K6" s="21"/>
      <c r="L6" s="21"/>
      <c r="M6" s="21"/>
    </row>
    <row r="7" spans="1:20" ht="24.95" customHeight="1" x14ac:dyDescent="1.2">
      <c r="A7" s="98"/>
      <c r="B7" s="98"/>
      <c r="C7" s="98"/>
      <c r="D7" s="98"/>
      <c r="E7" s="98"/>
      <c r="F7" s="98"/>
      <c r="G7" s="32"/>
      <c r="H7" s="91" t="str">
        <f>CONCATENATE("ﺑ",القرار!C2)</f>
        <v>ﺑتطوان</v>
      </c>
      <c r="I7" s="92"/>
      <c r="K7" s="22">
        <v>1</v>
      </c>
      <c r="L7" s="21" t="str">
        <f>القرار!C9</f>
        <v>ذ هشام بوعنان المحامي بهيئة  بتطوان</v>
      </c>
      <c r="M7" s="21" t="str">
        <f>القرار!C10</f>
        <v>تطوان</v>
      </c>
      <c r="O7" s="59"/>
    </row>
    <row r="8" spans="1:20" ht="24.95" customHeight="1" x14ac:dyDescent="0.25">
      <c r="A8" s="99" t="s">
        <v>15</v>
      </c>
      <c r="B8" s="99"/>
      <c r="C8" s="99"/>
      <c r="D8" s="99"/>
      <c r="E8" s="99"/>
      <c r="F8" s="99"/>
      <c r="G8" s="19"/>
      <c r="H8" s="24"/>
      <c r="K8" s="22">
        <v>2</v>
      </c>
      <c r="L8" s="21" t="str">
        <f>القرار!C11</f>
        <v xml:space="preserve">عبد الصمد عبد القادر بومقضي </v>
      </c>
      <c r="M8" s="21" t="str">
        <f>القرار!C12</f>
        <v xml:space="preserve">حي غرابو بوجراح الوسطى جنان البوخاري تطوان </v>
      </c>
    </row>
    <row r="9" spans="1:20" ht="24.95" customHeight="1" x14ac:dyDescent="0.55000000000000004">
      <c r="E9" s="7"/>
      <c r="H9" s="93" t="s">
        <v>0</v>
      </c>
      <c r="I9" s="94"/>
      <c r="K9" s="22">
        <v>3</v>
      </c>
      <c r="L9" s="21" t="str">
        <f>القرار!C13</f>
        <v>ذ هشام بوعنان المحامي بهيئة  بتطوان</v>
      </c>
      <c r="M9" s="21" t="str">
        <f>القرار!C14</f>
        <v xml:space="preserve">تطوان </v>
      </c>
    </row>
    <row r="10" spans="1:20" ht="24.95" customHeight="1" x14ac:dyDescent="0.55000000000000004">
      <c r="A10" s="106" t="str">
        <f>O5</f>
        <v>ذ هشام بوعنان المحامي بهيئة  بتطوان</v>
      </c>
      <c r="B10" s="106"/>
      <c r="C10" s="106"/>
      <c r="D10" s="106"/>
      <c r="E10" s="106"/>
      <c r="F10" s="12" t="s">
        <v>16</v>
      </c>
      <c r="G10" s="17"/>
      <c r="H10" s="93" t="str">
        <f>القرار!C3</f>
        <v>2021/1615/1153</v>
      </c>
      <c r="I10" s="94"/>
      <c r="K10" s="5">
        <v>4</v>
      </c>
      <c r="L10" s="21" t="str">
        <f>القرار!C15</f>
        <v xml:space="preserve"> مهدية محمد محمد عمر أفتحو</v>
      </c>
      <c r="M10" s="21" t="str">
        <f>القرار!C16</f>
        <v xml:space="preserve">حي غرابو بوجراح الوسطى جنان البوخاري تطوان </v>
      </c>
    </row>
    <row r="11" spans="1:20" ht="24.95" customHeight="1" x14ac:dyDescent="0.55000000000000004">
      <c r="A11" s="106"/>
      <c r="B11" s="106"/>
      <c r="C11" s="106"/>
      <c r="D11" s="106"/>
      <c r="E11" s="106"/>
      <c r="F11" s="14"/>
      <c r="G11" s="14"/>
      <c r="H11" s="95" t="s">
        <v>1</v>
      </c>
      <c r="I11" s="96"/>
      <c r="K11" s="5"/>
      <c r="L11" s="7"/>
    </row>
    <row r="12" spans="1:20" ht="24.95" customHeight="1" x14ac:dyDescent="0.25">
      <c r="A12" s="84"/>
      <c r="B12" s="84"/>
      <c r="C12" s="84"/>
      <c r="D12" s="84"/>
      <c r="E12" s="85" t="str">
        <f>P5</f>
        <v>تطوان</v>
      </c>
      <c r="H12" s="103">
        <f>القرار!C4</f>
        <v>44620</v>
      </c>
      <c r="I12" s="104"/>
      <c r="K12" s="5"/>
    </row>
    <row r="13" spans="1:20" ht="20.100000000000001" customHeight="1" x14ac:dyDescent="0.55000000000000004">
      <c r="A13" s="26"/>
      <c r="B13" s="26"/>
      <c r="C13" s="26"/>
      <c r="D13" s="26"/>
      <c r="E13" s="26"/>
      <c r="F13" s="26"/>
      <c r="G13" s="27"/>
      <c r="H13" s="28"/>
      <c r="I13" s="29"/>
      <c r="K13" s="5"/>
    </row>
    <row r="14" spans="1:20" ht="20.100000000000001" customHeight="1" x14ac:dyDescent="0.55000000000000004">
      <c r="H14" s="25"/>
      <c r="I14" s="18"/>
      <c r="K14" s="5"/>
    </row>
    <row r="15" spans="1:20" ht="30" customHeight="1" x14ac:dyDescent="0.25">
      <c r="A15" s="38">
        <f>H12</f>
        <v>44620</v>
      </c>
      <c r="B15" s="39" t="s">
        <v>24</v>
      </c>
      <c r="C15" s="36" t="str">
        <f>H7</f>
        <v>ﺑتطوان</v>
      </c>
      <c r="D15" s="10" t="str">
        <f>H6</f>
        <v>المحكمة الابتدائية</v>
      </c>
      <c r="E15" s="9"/>
      <c r="F15" s="9" t="s">
        <v>25</v>
      </c>
      <c r="G15" s="9"/>
      <c r="H15" s="24"/>
      <c r="K15" s="9"/>
      <c r="O15" s="9"/>
      <c r="P15" s="9"/>
      <c r="Q15" s="9"/>
      <c r="R15" s="9"/>
      <c r="S15" s="9"/>
      <c r="T15" s="9"/>
    </row>
    <row r="16" spans="1:20" ht="30" customHeight="1" x14ac:dyDescent="0.25">
      <c r="C16" s="10" t="str">
        <f>H10</f>
        <v>2021/1615/1153</v>
      </c>
      <c r="D16" s="11"/>
      <c r="E16" s="11"/>
      <c r="F16" s="9" t="s">
        <v>26</v>
      </c>
      <c r="G16" s="9"/>
      <c r="H16" s="101" t="s">
        <v>47</v>
      </c>
      <c r="I16" s="102"/>
      <c r="K16" s="8"/>
      <c r="O16" s="10"/>
      <c r="P16" s="9"/>
      <c r="Q16" s="9"/>
      <c r="R16" s="9"/>
      <c r="S16" s="9"/>
      <c r="T16" s="9"/>
    </row>
    <row r="17" spans="1:15" ht="30" customHeight="1" x14ac:dyDescent="0.25">
      <c r="A17" s="9"/>
      <c r="B17" s="9"/>
      <c r="C17" s="9"/>
      <c r="D17" s="9"/>
      <c r="E17" s="9"/>
      <c r="F17" s="9" t="s">
        <v>20</v>
      </c>
      <c r="G17" s="9"/>
      <c r="H17" s="101" t="str">
        <f>القرار!C5</f>
        <v>نسرين أيت السياص</v>
      </c>
      <c r="I17" s="102"/>
      <c r="K17" s="5"/>
      <c r="O17" s="10"/>
    </row>
    <row r="18" spans="1:15" ht="30" customHeight="1" x14ac:dyDescent="0.25">
      <c r="B18" s="23" t="str">
        <f>H23</f>
        <v>(صباحا)</v>
      </c>
      <c r="C18" s="44">
        <f>I23</f>
        <v>0.4375</v>
      </c>
      <c r="D18" s="37" t="s">
        <v>21</v>
      </c>
      <c r="E18" s="90">
        <f>H21</f>
        <v>44658</v>
      </c>
      <c r="F18" s="90"/>
      <c r="G18" s="8"/>
      <c r="H18" s="30"/>
      <c r="I18" s="26"/>
      <c r="K18" s="5"/>
    </row>
    <row r="19" spans="1:15" ht="30" customHeight="1" x14ac:dyDescent="0.25">
      <c r="A19" s="105" t="s">
        <v>17</v>
      </c>
      <c r="B19" s="105"/>
      <c r="C19" s="105"/>
      <c r="D19" s="105"/>
      <c r="E19" s="105"/>
      <c r="F19" s="105"/>
      <c r="G19" s="20"/>
      <c r="H19" s="24"/>
      <c r="K19" s="5"/>
      <c r="M19" s="15"/>
    </row>
    <row r="20" spans="1:15" ht="30" customHeight="1" x14ac:dyDescent="0.55000000000000004">
      <c r="A20" s="105"/>
      <c r="B20" s="105"/>
      <c r="C20" s="105"/>
      <c r="D20" s="105"/>
      <c r="E20" s="105"/>
      <c r="F20" s="105"/>
      <c r="G20" s="20"/>
      <c r="H20" s="95" t="s">
        <v>2</v>
      </c>
      <c r="I20" s="96"/>
      <c r="K20" s="5"/>
    </row>
    <row r="21" spans="1:15" ht="30" customHeight="1" x14ac:dyDescent="0.65">
      <c r="A21" s="11"/>
      <c r="B21" s="11"/>
      <c r="C21" s="11"/>
      <c r="D21" s="11"/>
      <c r="E21" s="11"/>
      <c r="F21" s="16" t="s">
        <v>14</v>
      </c>
      <c r="G21" s="20"/>
      <c r="H21" s="103">
        <f>القرار!C6</f>
        <v>44658</v>
      </c>
      <c r="I21" s="104"/>
      <c r="K21" s="5"/>
    </row>
    <row r="22" spans="1:15" ht="30" customHeight="1" x14ac:dyDescent="0.65">
      <c r="G22" s="16"/>
      <c r="H22" s="95" t="s">
        <v>27</v>
      </c>
      <c r="I22" s="96"/>
      <c r="L22" s="89"/>
      <c r="M22" s="89"/>
    </row>
    <row r="23" spans="1:15" ht="30" customHeight="1" x14ac:dyDescent="0.25">
      <c r="D23" s="47">
        <f ca="1">TODAY()</f>
        <v>44648</v>
      </c>
      <c r="E23" s="48" t="s">
        <v>12</v>
      </c>
      <c r="H23" s="46" t="str">
        <f>"("&amp;القرار!A7&amp;")"</f>
        <v>(صباحا)</v>
      </c>
      <c r="I23" s="45">
        <f>القرار!C7</f>
        <v>0.4375</v>
      </c>
      <c r="K23" s="41"/>
      <c r="L23" s="21"/>
    </row>
    <row r="24" spans="1:15" ht="24.95" customHeight="1" x14ac:dyDescent="0.65">
      <c r="D24" s="100" t="s">
        <v>13</v>
      </c>
      <c r="E24" s="100"/>
      <c r="H24" s="24"/>
      <c r="I24" s="43"/>
    </row>
    <row r="25" spans="1:15" ht="24.95" customHeight="1" x14ac:dyDescent="0.25">
      <c r="K25" s="40"/>
    </row>
    <row r="26" spans="1:15" ht="24.95" customHeight="1" x14ac:dyDescent="0.25"/>
    <row r="27" spans="1:15" ht="24.95" customHeight="1" x14ac:dyDescent="0.25"/>
    <row r="28" spans="1:15" ht="30" customHeight="1" x14ac:dyDescent="0.25"/>
  </sheetData>
  <mergeCells count="18">
    <mergeCell ref="D24:E24"/>
    <mergeCell ref="H16:I16"/>
    <mergeCell ref="H22:I22"/>
    <mergeCell ref="H7:I7"/>
    <mergeCell ref="H10:I10"/>
    <mergeCell ref="H12:I12"/>
    <mergeCell ref="H17:I17"/>
    <mergeCell ref="H20:I20"/>
    <mergeCell ref="H21:I21"/>
    <mergeCell ref="A19:F20"/>
    <mergeCell ref="A10:E11"/>
    <mergeCell ref="L22:M22"/>
    <mergeCell ref="E18:F18"/>
    <mergeCell ref="H6:I6"/>
    <mergeCell ref="H9:I9"/>
    <mergeCell ref="H11:I11"/>
    <mergeCell ref="A5:F7"/>
    <mergeCell ref="A8:F8"/>
  </mergeCells>
  <conditionalFormatting sqref="K23">
    <cfRule type="cellIs" dxfId="1" priority="1" operator="greaterThan">
      <formula>0.458333333333333</formula>
    </cfRule>
  </conditionalFormatting>
  <printOptions horizontalCentered="1"/>
  <pageMargins left="0.23622047244094491" right="0.23622047244094491" top="0.39370078740157483" bottom="0.3937007874015748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rimir">
                <anchor moveWithCells="1" sizeWithCells="1">
                  <from>
                    <xdr:col>10</xdr:col>
                    <xdr:colOff>19050</xdr:colOff>
                    <xdr:row>1</xdr:row>
                    <xdr:rowOff>0</xdr:rowOff>
                  </from>
                  <to>
                    <xdr:col>12</xdr:col>
                    <xdr:colOff>9525</xdr:colOff>
                    <xdr:row>2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A1:T34"/>
  <sheetViews>
    <sheetView tabSelected="1" zoomScale="85" zoomScaleNormal="85" workbookViewId="0">
      <selection activeCell="L5" sqref="L5"/>
    </sheetView>
  </sheetViews>
  <sheetFormatPr baseColWidth="10" defaultRowHeight="15" x14ac:dyDescent="0.25"/>
  <cols>
    <col min="1" max="1" width="22.140625" style="6" customWidth="1"/>
    <col min="2" max="2" width="7.5703125" style="6" customWidth="1"/>
    <col min="3" max="3" width="6" style="6" customWidth="1"/>
    <col min="4" max="4" width="13.42578125" style="6" customWidth="1"/>
    <col min="5" max="5" width="6.42578125" style="6" customWidth="1"/>
    <col min="6" max="6" width="14" style="6" customWidth="1"/>
    <col min="7" max="7" width="2.42578125" style="6" customWidth="1"/>
    <col min="8" max="10" width="11.42578125" style="6"/>
    <col min="11" max="11" width="11.42578125" style="6" customWidth="1"/>
    <col min="12" max="14" width="11.42578125" style="6"/>
    <col min="15" max="15" width="12.5703125" style="6" customWidth="1"/>
    <col min="16" max="16" width="11.42578125" style="6"/>
    <col min="17" max="17" width="20.5703125" style="6" bestFit="1" customWidth="1"/>
    <col min="18" max="16384" width="11.42578125" style="6"/>
  </cols>
  <sheetData>
    <row r="1" spans="1:17" ht="24.95" customHeight="1" x14ac:dyDescent="0.25">
      <c r="F1" s="10" t="s">
        <v>19</v>
      </c>
      <c r="G1" s="10"/>
      <c r="H1" s="24"/>
    </row>
    <row r="2" spans="1:17" ht="24.95" customHeight="1" x14ac:dyDescent="0.25">
      <c r="F2" s="10" t="s">
        <v>10</v>
      </c>
      <c r="G2" s="10"/>
      <c r="H2" s="24"/>
    </row>
    <row r="3" spans="1:17" ht="24.95" customHeight="1" x14ac:dyDescent="0.25">
      <c r="F3" s="34" t="s">
        <v>18</v>
      </c>
      <c r="G3" s="34"/>
      <c r="H3" s="24"/>
    </row>
    <row r="4" spans="1:17" x14ac:dyDescent="0.25">
      <c r="H4" s="24"/>
    </row>
    <row r="5" spans="1:17" ht="24.95" customHeight="1" x14ac:dyDescent="1.2">
      <c r="A5" s="107" t="s">
        <v>29</v>
      </c>
      <c r="B5" s="107"/>
      <c r="C5" s="107"/>
      <c r="D5" s="107"/>
      <c r="E5" s="107"/>
      <c r="F5" s="107"/>
      <c r="G5" s="73"/>
      <c r="H5" s="24"/>
      <c r="K5" s="13">
        <v>1</v>
      </c>
      <c r="L5" s="13">
        <v>2</v>
      </c>
      <c r="N5" s="21">
        <v>1</v>
      </c>
      <c r="O5" s="21" t="str">
        <f>VLOOKUP(N5,K7:M10,2)</f>
        <v>ذ هشام بوعنان المحامي بهيئة  بتطوان</v>
      </c>
      <c r="P5" s="21" t="str">
        <f>VLOOKUP(N5,K7:M10,3)</f>
        <v>تطوان</v>
      </c>
      <c r="Q5" s="21" t="str">
        <f>"  شهادة التسليم "&amp;VLOOKUP(N5,K7:M10,2)</f>
        <v xml:space="preserve">  شهادة التسليم ذ هشام بوعنان المحامي بهيئة  بتطوان</v>
      </c>
    </row>
    <row r="6" spans="1:17" ht="24.95" customHeight="1" x14ac:dyDescent="1.2">
      <c r="A6" s="108"/>
      <c r="B6" s="108"/>
      <c r="C6" s="108"/>
      <c r="D6" s="108"/>
      <c r="E6" s="108"/>
      <c r="F6" s="108"/>
      <c r="G6" s="74"/>
      <c r="H6" s="91" t="str">
        <f>القرار!C1</f>
        <v>المحكمة الابتدائية</v>
      </c>
      <c r="I6" s="92"/>
      <c r="K6" s="21"/>
      <c r="L6" s="21"/>
      <c r="M6" s="21"/>
    </row>
    <row r="7" spans="1:17" ht="24.95" customHeight="1" x14ac:dyDescent="1.2">
      <c r="A7" s="99" t="s">
        <v>15</v>
      </c>
      <c r="B7" s="99"/>
      <c r="C7" s="99"/>
      <c r="D7" s="99"/>
      <c r="E7" s="99"/>
      <c r="F7" s="99"/>
      <c r="G7" s="74"/>
      <c r="H7" s="91" t="str">
        <f>CONCATENATE("ﺑ",القرار!C2)</f>
        <v>ﺑتطوان</v>
      </c>
      <c r="I7" s="92"/>
      <c r="K7" s="22">
        <v>1</v>
      </c>
      <c r="L7" s="21" t="str">
        <f>القرار!C9</f>
        <v>ذ هشام بوعنان المحامي بهيئة  بتطوان</v>
      </c>
      <c r="M7" s="21" t="str">
        <f>القرار!C10</f>
        <v>تطوان</v>
      </c>
      <c r="O7" s="59"/>
    </row>
    <row r="8" spans="1:17" ht="24.95" customHeight="1" x14ac:dyDescent="0.55000000000000004">
      <c r="A8" s="35"/>
      <c r="B8" s="35"/>
      <c r="C8" s="35"/>
      <c r="D8" s="35"/>
      <c r="E8" s="35"/>
      <c r="F8" s="69" t="s">
        <v>43</v>
      </c>
      <c r="H8" s="24"/>
      <c r="K8" s="22">
        <v>2</v>
      </c>
      <c r="L8" s="21" t="str">
        <f>القرار!C11</f>
        <v xml:space="preserve">عبد الصمد عبد القادر بومقضي </v>
      </c>
      <c r="M8" s="21" t="str">
        <f>القرار!C12</f>
        <v xml:space="preserve">حي غرابو بوجراح الوسطى جنان البوخاري تطوان </v>
      </c>
    </row>
    <row r="9" spans="1:17" ht="24.95" customHeight="1" x14ac:dyDescent="0.55000000000000004">
      <c r="A9" s="72" t="s">
        <v>31</v>
      </c>
      <c r="B9" s="70" t="str">
        <f>H21</f>
        <v>(صباحا)</v>
      </c>
      <c r="C9" s="71">
        <f>I21</f>
        <v>0.4375</v>
      </c>
      <c r="D9" s="72" t="s">
        <v>30</v>
      </c>
      <c r="E9" s="111">
        <f>H19</f>
        <v>44658</v>
      </c>
      <c r="F9" s="111"/>
      <c r="G9" s="35"/>
      <c r="H9" s="93" t="s">
        <v>0</v>
      </c>
      <c r="I9" s="94"/>
      <c r="K9" s="22">
        <v>3</v>
      </c>
      <c r="L9" s="21" t="str">
        <f>القرار!C13</f>
        <v>ذ هشام بوعنان المحامي بهيئة  بتطوان</v>
      </c>
      <c r="M9" s="21" t="str">
        <f>القرار!C14</f>
        <v xml:space="preserve">تطوان </v>
      </c>
    </row>
    <row r="10" spans="1:17" ht="24.95" customHeight="1" x14ac:dyDescent="0.55000000000000004">
      <c r="E10" s="7"/>
      <c r="H10" s="93" t="str">
        <f>القرار!C3</f>
        <v>2021/1615/1153</v>
      </c>
      <c r="I10" s="94"/>
      <c r="K10" s="22">
        <v>4</v>
      </c>
      <c r="L10" s="7" t="str">
        <f>القرار!C15</f>
        <v xml:space="preserve"> مهدية محمد محمد عمر أفتحو</v>
      </c>
      <c r="M10" s="7" t="str">
        <f>القرار!C16</f>
        <v xml:space="preserve">حي غرابو بوجراح الوسطى جنان البوخاري تطوان </v>
      </c>
    </row>
    <row r="11" spans="1:17" ht="24.95" customHeight="1" x14ac:dyDescent="0.55000000000000004">
      <c r="A11" s="106" t="str">
        <f>O5</f>
        <v>ذ هشام بوعنان المحامي بهيئة  بتطوان</v>
      </c>
      <c r="B11" s="106"/>
      <c r="C11" s="106"/>
      <c r="D11" s="106"/>
      <c r="E11" s="106"/>
      <c r="F11" s="34" t="s">
        <v>16</v>
      </c>
      <c r="G11" s="34"/>
      <c r="H11" s="95" t="s">
        <v>1</v>
      </c>
      <c r="I11" s="96"/>
    </row>
    <row r="12" spans="1:17" ht="24.95" customHeight="1" x14ac:dyDescent="0.65">
      <c r="A12" s="106"/>
      <c r="B12" s="106"/>
      <c r="C12" s="106"/>
      <c r="D12" s="106"/>
      <c r="E12" s="106"/>
      <c r="F12" s="14"/>
      <c r="G12" s="14"/>
      <c r="H12" s="103">
        <f>القرار!C4</f>
        <v>44620</v>
      </c>
      <c r="I12" s="104"/>
      <c r="K12" s="60"/>
      <c r="L12" s="60"/>
      <c r="M12" s="60"/>
      <c r="N12" s="60"/>
      <c r="O12" s="60"/>
      <c r="P12" s="60"/>
    </row>
    <row r="13" spans="1:17" ht="24.95" customHeight="1" x14ac:dyDescent="0.65">
      <c r="A13" s="87"/>
      <c r="B13" s="87"/>
      <c r="C13" s="87"/>
      <c r="D13" s="87"/>
      <c r="E13" s="87" t="str">
        <f>P5</f>
        <v>تطوان</v>
      </c>
      <c r="H13" s="24"/>
      <c r="K13" s="60"/>
      <c r="L13" s="60"/>
      <c r="M13" s="60"/>
      <c r="N13" s="60"/>
      <c r="O13" s="60"/>
      <c r="P13" s="60"/>
    </row>
    <row r="14" spans="1:17" ht="24.95" customHeight="1" x14ac:dyDescent="0.65">
      <c r="A14" s="58"/>
      <c r="B14" s="113">
        <f ca="1">TODAY()</f>
        <v>44648</v>
      </c>
      <c r="C14" s="113"/>
      <c r="D14" s="112" t="s">
        <v>44</v>
      </c>
      <c r="E14" s="112"/>
      <c r="H14" s="101" t="s">
        <v>47</v>
      </c>
      <c r="I14" s="102"/>
      <c r="K14" s="61"/>
      <c r="L14" s="61"/>
      <c r="M14" s="61"/>
      <c r="N14" s="61"/>
      <c r="O14" s="61"/>
      <c r="P14" s="61"/>
    </row>
    <row r="15" spans="1:17" ht="24.95" customHeight="1" x14ac:dyDescent="0.65">
      <c r="A15" s="58"/>
      <c r="B15" s="100" t="s">
        <v>45</v>
      </c>
      <c r="C15" s="100"/>
      <c r="D15" s="100"/>
      <c r="E15" s="100"/>
      <c r="H15" s="101" t="str">
        <f>القرار!C5</f>
        <v>نسرين أيت السياص</v>
      </c>
      <c r="I15" s="102"/>
      <c r="K15" s="61"/>
      <c r="L15" s="61"/>
      <c r="M15" s="61"/>
      <c r="N15" s="61"/>
      <c r="O15" s="61"/>
      <c r="P15" s="61"/>
    </row>
    <row r="16" spans="1:17" ht="24.95" customHeight="1" x14ac:dyDescent="0.65">
      <c r="A16" s="58"/>
      <c r="B16" s="58"/>
      <c r="C16" s="58"/>
      <c r="D16" s="58"/>
      <c r="E16" s="58"/>
      <c r="H16" s="30"/>
      <c r="I16" s="26"/>
      <c r="K16" s="61"/>
      <c r="L16" s="61"/>
      <c r="M16" s="61"/>
      <c r="N16" s="61"/>
      <c r="O16" s="61"/>
      <c r="P16" s="61"/>
    </row>
    <row r="17" spans="1:20" ht="24.95" customHeight="1" x14ac:dyDescent="0.65">
      <c r="A17" s="58"/>
      <c r="B17" s="58"/>
      <c r="C17" s="58"/>
      <c r="D17" s="58"/>
      <c r="E17" s="58"/>
      <c r="H17" s="24"/>
      <c r="K17" s="61"/>
      <c r="L17" s="61"/>
      <c r="M17" s="61"/>
      <c r="N17" s="61"/>
      <c r="O17" s="61"/>
      <c r="P17" s="61"/>
    </row>
    <row r="18" spans="1:20" ht="24.95" customHeight="1" x14ac:dyDescent="0.55000000000000004">
      <c r="A18" s="26"/>
      <c r="B18" s="26"/>
      <c r="C18" s="26"/>
      <c r="D18" s="26"/>
      <c r="E18" s="26"/>
      <c r="F18" s="26"/>
      <c r="G18" s="26"/>
      <c r="H18" s="95" t="s">
        <v>2</v>
      </c>
      <c r="I18" s="96"/>
      <c r="K18" s="5"/>
    </row>
    <row r="19" spans="1:20" ht="24.95" customHeight="1" x14ac:dyDescent="0.25">
      <c r="H19" s="103">
        <f>القرار!C6</f>
        <v>44658</v>
      </c>
      <c r="I19" s="104"/>
      <c r="K19" s="5"/>
    </row>
    <row r="20" spans="1:20" ht="24.95" customHeight="1" x14ac:dyDescent="0.55000000000000004">
      <c r="B20" s="65"/>
      <c r="C20" s="65"/>
      <c r="D20" s="65"/>
      <c r="E20" s="65"/>
      <c r="F20" s="65" t="s">
        <v>33</v>
      </c>
      <c r="G20" s="9"/>
      <c r="H20" s="95" t="s">
        <v>27</v>
      </c>
      <c r="I20" s="96"/>
      <c r="K20" s="9"/>
      <c r="O20" s="9"/>
      <c r="P20" s="9"/>
      <c r="Q20" s="9"/>
      <c r="R20" s="9"/>
      <c r="S20" s="9"/>
      <c r="T20" s="9"/>
    </row>
    <row r="21" spans="1:20" ht="24.95" customHeight="1" x14ac:dyDescent="0.25">
      <c r="A21" s="65"/>
      <c r="B21" s="65"/>
      <c r="C21" s="65"/>
      <c r="D21" s="65"/>
      <c r="E21" s="65"/>
      <c r="F21" s="65" t="s">
        <v>34</v>
      </c>
      <c r="G21" s="9"/>
      <c r="H21" s="46" t="str">
        <f>"("&amp;القرار!A7&amp;")"</f>
        <v>(صباحا)</v>
      </c>
      <c r="I21" s="45">
        <f>القرار!C7</f>
        <v>0.4375</v>
      </c>
      <c r="K21" s="8"/>
      <c r="M21" s="64"/>
      <c r="O21" s="10"/>
      <c r="P21" s="9"/>
      <c r="Q21" s="9"/>
      <c r="R21" s="9"/>
      <c r="S21" s="9"/>
      <c r="T21" s="9"/>
    </row>
    <row r="22" spans="1:20" ht="24.95" customHeight="1" x14ac:dyDescent="0.25">
      <c r="A22" s="65"/>
      <c r="B22" s="65" t="s">
        <v>36</v>
      </c>
      <c r="D22" s="65"/>
      <c r="E22" s="65"/>
      <c r="F22" s="65" t="s">
        <v>35</v>
      </c>
      <c r="G22" s="9"/>
      <c r="H22" s="30"/>
      <c r="I22" s="76"/>
      <c r="K22" s="5"/>
      <c r="O22" s="10"/>
    </row>
    <row r="23" spans="1:20" ht="24.95" customHeight="1" x14ac:dyDescent="0.25">
      <c r="A23" s="65"/>
      <c r="B23" s="66" t="s">
        <v>37</v>
      </c>
      <c r="D23" s="65"/>
      <c r="E23" s="65"/>
      <c r="F23" s="66" t="s">
        <v>37</v>
      </c>
      <c r="G23" s="8"/>
      <c r="H23" s="109" t="s">
        <v>32</v>
      </c>
      <c r="I23" s="110"/>
      <c r="K23" s="5"/>
    </row>
    <row r="24" spans="1:20" ht="24.95" customHeight="1" x14ac:dyDescent="0.25">
      <c r="A24" s="65"/>
      <c r="B24" s="66" t="s">
        <v>37</v>
      </c>
      <c r="D24" s="65"/>
      <c r="E24" s="65"/>
      <c r="F24" s="66" t="s">
        <v>37</v>
      </c>
      <c r="G24" s="33"/>
      <c r="H24" s="109"/>
      <c r="I24" s="110"/>
      <c r="K24" s="5"/>
      <c r="M24" s="15"/>
    </row>
    <row r="25" spans="1:20" ht="24.95" customHeight="1" x14ac:dyDescent="0.25">
      <c r="A25" s="62"/>
      <c r="B25" s="62"/>
      <c r="C25" s="62"/>
      <c r="D25" s="62"/>
      <c r="E25" s="62"/>
      <c r="F25" s="66" t="s">
        <v>38</v>
      </c>
      <c r="G25" s="33"/>
      <c r="H25" s="109"/>
      <c r="I25" s="110"/>
      <c r="K25" s="5"/>
    </row>
    <row r="26" spans="1:20" ht="24.95" customHeight="1" x14ac:dyDescent="0.25">
      <c r="A26" s="77"/>
      <c r="B26" s="78"/>
      <c r="C26" s="78"/>
      <c r="D26" s="78"/>
      <c r="E26" s="78"/>
      <c r="F26" s="79" t="s">
        <v>46</v>
      </c>
      <c r="G26" s="33"/>
      <c r="H26" s="109"/>
      <c r="I26" s="110"/>
      <c r="K26" s="5"/>
    </row>
    <row r="27" spans="1:20" ht="24.95" customHeight="1" x14ac:dyDescent="0.65">
      <c r="A27" s="24"/>
      <c r="E27" s="82" t="s">
        <v>39</v>
      </c>
      <c r="F27" s="80" t="s">
        <v>42</v>
      </c>
      <c r="G27" s="16"/>
      <c r="H27" s="109"/>
      <c r="I27" s="110"/>
      <c r="L27" s="89"/>
      <c r="M27" s="89"/>
    </row>
    <row r="28" spans="1:20" ht="24.95" customHeight="1" x14ac:dyDescent="0.25">
      <c r="A28" s="24"/>
      <c r="E28" s="82" t="s">
        <v>40</v>
      </c>
      <c r="F28" s="80" t="s">
        <v>42</v>
      </c>
      <c r="H28" s="109"/>
      <c r="I28" s="110"/>
      <c r="K28" s="41"/>
      <c r="L28" s="21"/>
    </row>
    <row r="29" spans="1:20" ht="24.95" customHeight="1" x14ac:dyDescent="0.25">
      <c r="A29" s="30"/>
      <c r="B29" s="26"/>
      <c r="C29" s="26"/>
      <c r="D29" s="26"/>
      <c r="E29" s="83" t="s">
        <v>41</v>
      </c>
      <c r="F29" s="81" t="s">
        <v>42</v>
      </c>
      <c r="H29" s="75"/>
      <c r="I29" s="63"/>
    </row>
    <row r="30" spans="1:20" ht="24.95" customHeight="1" x14ac:dyDescent="0.55000000000000004">
      <c r="E30" s="67"/>
      <c r="F30" s="68"/>
      <c r="H30" s="63"/>
      <c r="I30" s="63"/>
    </row>
    <row r="31" spans="1:20" ht="24.95" customHeight="1" x14ac:dyDescent="0.25">
      <c r="K31" s="40"/>
    </row>
    <row r="32" spans="1:20" ht="24.95" customHeight="1" x14ac:dyDescent="0.25"/>
    <row r="33" ht="24.95" customHeight="1" x14ac:dyDescent="0.25"/>
    <row r="34" ht="24.95" customHeight="1" x14ac:dyDescent="0.25"/>
  </sheetData>
  <mergeCells count="20">
    <mergeCell ref="L27:M27"/>
    <mergeCell ref="H11:I11"/>
    <mergeCell ref="H12:I12"/>
    <mergeCell ref="H14:I14"/>
    <mergeCell ref="H15:I15"/>
    <mergeCell ref="A11:E12"/>
    <mergeCell ref="A5:F6"/>
    <mergeCell ref="H23:I28"/>
    <mergeCell ref="E9:F9"/>
    <mergeCell ref="D14:E14"/>
    <mergeCell ref="B14:C14"/>
    <mergeCell ref="B15:E15"/>
    <mergeCell ref="H18:I18"/>
    <mergeCell ref="H19:I19"/>
    <mergeCell ref="H20:I20"/>
    <mergeCell ref="H6:I6"/>
    <mergeCell ref="H7:I7"/>
    <mergeCell ref="A7:F7"/>
    <mergeCell ref="H9:I9"/>
    <mergeCell ref="H10:I10"/>
  </mergeCells>
  <conditionalFormatting sqref="K28">
    <cfRule type="cellIs" dxfId="0" priority="1" operator="greaterThan">
      <formula>0.458333333333333</formula>
    </cfRule>
  </conditionalFormatting>
  <printOptions horizontalCentered="1"/>
  <pageMargins left="0.23622047244094491" right="0.23622047244094491" top="0.39370078740157483" bottom="0.3937007874015748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Imprimir">
                <anchor moveWithCells="1" sizeWithCells="1">
                  <from>
                    <xdr:col>10</xdr:col>
                    <xdr:colOff>19050</xdr:colOff>
                    <xdr:row>1</xdr:row>
                    <xdr:rowOff>0</xdr:rowOff>
                  </from>
                  <to>
                    <xdr:col>12</xdr:col>
                    <xdr:colOff>9525</xdr:colOff>
                    <xdr:row>2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1:J17"/>
  <sheetViews>
    <sheetView workbookViewId="0">
      <selection activeCell="I11" sqref="I11"/>
    </sheetView>
  </sheetViews>
  <sheetFormatPr baseColWidth="10" defaultRowHeight="15" x14ac:dyDescent="0.25"/>
  <cols>
    <col min="4" max="4" width="6.42578125" customWidth="1"/>
    <col min="5" max="6" width="11.42578125" hidden="1" customWidth="1"/>
    <col min="7" max="7" width="36.5703125" customWidth="1"/>
    <col min="8" max="8" width="11.42578125" hidden="1" customWidth="1"/>
    <col min="9" max="9" width="28.7109375" customWidth="1"/>
  </cols>
  <sheetData>
    <row r="1" spans="9:10" x14ac:dyDescent="0.25">
      <c r="I1" s="119" t="s">
        <v>53</v>
      </c>
      <c r="J1">
        <v>1</v>
      </c>
    </row>
    <row r="2" spans="9:10" x14ac:dyDescent="0.25">
      <c r="I2" s="119" t="s">
        <v>54</v>
      </c>
      <c r="J2">
        <v>2</v>
      </c>
    </row>
    <row r="3" spans="9:10" x14ac:dyDescent="0.25">
      <c r="I3" s="119" t="s">
        <v>55</v>
      </c>
      <c r="J3">
        <v>3</v>
      </c>
    </row>
    <row r="4" spans="9:10" x14ac:dyDescent="0.25">
      <c r="I4" s="120" t="s">
        <v>56</v>
      </c>
      <c r="J4">
        <v>4</v>
      </c>
    </row>
    <row r="5" spans="9:10" x14ac:dyDescent="0.25">
      <c r="I5" s="119" t="s">
        <v>101</v>
      </c>
      <c r="J5">
        <v>5</v>
      </c>
    </row>
    <row r="6" spans="9:10" x14ac:dyDescent="0.25">
      <c r="I6" s="119" t="s">
        <v>102</v>
      </c>
      <c r="J6">
        <v>6</v>
      </c>
    </row>
    <row r="7" spans="9:10" x14ac:dyDescent="0.25">
      <c r="I7" s="119" t="s">
        <v>103</v>
      </c>
      <c r="J7">
        <v>7</v>
      </c>
    </row>
    <row r="8" spans="9:10" x14ac:dyDescent="0.25">
      <c r="I8" s="120" t="s">
        <v>104</v>
      </c>
      <c r="J8">
        <v>8</v>
      </c>
    </row>
    <row r="9" spans="9:10" x14ac:dyDescent="0.25">
      <c r="I9" s="119" t="s">
        <v>105</v>
      </c>
      <c r="J9">
        <v>9</v>
      </c>
    </row>
    <row r="10" spans="9:10" x14ac:dyDescent="0.25">
      <c r="I10" s="119" t="s">
        <v>106</v>
      </c>
      <c r="J10">
        <v>10</v>
      </c>
    </row>
    <row r="11" spans="9:10" x14ac:dyDescent="0.25">
      <c r="I11" s="119" t="s">
        <v>107</v>
      </c>
      <c r="J11">
        <v>11</v>
      </c>
    </row>
    <row r="12" spans="9:10" x14ac:dyDescent="0.25">
      <c r="I12" s="120" t="s">
        <v>79</v>
      </c>
      <c r="J12">
        <v>12</v>
      </c>
    </row>
    <row r="13" spans="9:10" x14ac:dyDescent="0.25">
      <c r="I13" s="119" t="s">
        <v>108</v>
      </c>
      <c r="J13">
        <v>13</v>
      </c>
    </row>
    <row r="14" spans="9:10" x14ac:dyDescent="0.25">
      <c r="I14" s="119" t="s">
        <v>109</v>
      </c>
      <c r="J14">
        <v>14</v>
      </c>
    </row>
    <row r="15" spans="9:10" x14ac:dyDescent="0.25">
      <c r="I15" s="119" t="s">
        <v>110</v>
      </c>
      <c r="J15">
        <v>15</v>
      </c>
    </row>
    <row r="16" spans="9:10" x14ac:dyDescent="0.25">
      <c r="I16" s="120" t="s">
        <v>111</v>
      </c>
      <c r="J16">
        <v>16</v>
      </c>
    </row>
    <row r="17" spans="9:9" x14ac:dyDescent="0.25">
      <c r="I17" s="11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2"/>
  <sheetViews>
    <sheetView topLeftCell="A25" workbookViewId="0">
      <selection activeCell="C25" sqref="C25:C42"/>
    </sheetView>
  </sheetViews>
  <sheetFormatPr baseColWidth="10" defaultRowHeight="15" x14ac:dyDescent="0.25"/>
  <cols>
    <col min="1" max="1" width="22" customWidth="1"/>
    <col min="2" max="2" width="39.5703125" customWidth="1"/>
    <col min="3" max="3" width="37.5703125" customWidth="1"/>
  </cols>
  <sheetData>
    <row r="1" spans="1:3" x14ac:dyDescent="0.25">
      <c r="A1" t="s">
        <v>57</v>
      </c>
      <c r="B1" t="s">
        <v>58</v>
      </c>
      <c r="C1" t="s">
        <v>59</v>
      </c>
    </row>
    <row r="2" spans="1:3" x14ac:dyDescent="0.25">
      <c r="A2" t="s">
        <v>60</v>
      </c>
      <c r="B2" t="s">
        <v>52</v>
      </c>
      <c r="C2" t="s">
        <v>59</v>
      </c>
    </row>
    <row r="3" spans="1:3" x14ac:dyDescent="0.25">
      <c r="A3" t="s">
        <v>60</v>
      </c>
      <c r="B3" t="s">
        <v>61</v>
      </c>
      <c r="C3" t="s">
        <v>59</v>
      </c>
    </row>
    <row r="4" spans="1:3" x14ac:dyDescent="0.25">
      <c r="A4" t="s">
        <v>60</v>
      </c>
      <c r="B4" t="s">
        <v>62</v>
      </c>
      <c r="C4" t="s">
        <v>59</v>
      </c>
    </row>
    <row r="5" spans="1:3" x14ac:dyDescent="0.25">
      <c r="A5" t="s">
        <v>60</v>
      </c>
      <c r="B5" t="s">
        <v>63</v>
      </c>
      <c r="C5" t="s">
        <v>59</v>
      </c>
    </row>
    <row r="6" spans="1:3" x14ac:dyDescent="0.25">
      <c r="A6" t="s">
        <v>64</v>
      </c>
      <c r="B6" t="s">
        <v>65</v>
      </c>
    </row>
    <row r="7" spans="1:3" x14ac:dyDescent="0.25">
      <c r="A7" t="s">
        <v>64</v>
      </c>
      <c r="B7" t="s">
        <v>66</v>
      </c>
    </row>
    <row r="8" spans="1:3" x14ac:dyDescent="0.25">
      <c r="A8" t="s">
        <v>64</v>
      </c>
      <c r="B8" t="s">
        <v>67</v>
      </c>
    </row>
    <row r="9" spans="1:3" x14ac:dyDescent="0.25">
      <c r="A9" t="s">
        <v>60</v>
      </c>
      <c r="B9" t="s">
        <v>68</v>
      </c>
      <c r="C9" t="s">
        <v>59</v>
      </c>
    </row>
    <row r="10" spans="1:3" x14ac:dyDescent="0.25">
      <c r="A10" t="s">
        <v>60</v>
      </c>
      <c r="B10" t="s">
        <v>69</v>
      </c>
      <c r="C10" t="s">
        <v>59</v>
      </c>
    </row>
    <row r="11" spans="1:3" x14ac:dyDescent="0.25">
      <c r="A11" t="s">
        <v>60</v>
      </c>
      <c r="B11" t="s">
        <v>70</v>
      </c>
      <c r="C11" t="s">
        <v>59</v>
      </c>
    </row>
    <row r="12" spans="1:3" x14ac:dyDescent="0.25">
      <c r="A12" t="s">
        <v>60</v>
      </c>
      <c r="B12" t="s">
        <v>71</v>
      </c>
      <c r="C12" t="s">
        <v>59</v>
      </c>
    </row>
    <row r="13" spans="1:3" x14ac:dyDescent="0.25">
      <c r="A13" s="114" t="s">
        <v>60</v>
      </c>
      <c r="B13" s="114" t="s">
        <v>72</v>
      </c>
      <c r="C13" s="114" t="s">
        <v>59</v>
      </c>
    </row>
    <row r="14" spans="1:3" x14ac:dyDescent="0.25">
      <c r="A14" t="s">
        <v>60</v>
      </c>
      <c r="B14" t="s">
        <v>73</v>
      </c>
      <c r="C14" t="s">
        <v>59</v>
      </c>
    </row>
    <row r="15" spans="1:3" x14ac:dyDescent="0.25">
      <c r="A15" t="s">
        <v>60</v>
      </c>
      <c r="B15" t="s">
        <v>74</v>
      </c>
      <c r="C15" t="s">
        <v>59</v>
      </c>
    </row>
    <row r="16" spans="1:3" x14ac:dyDescent="0.25">
      <c r="A16" t="s">
        <v>60</v>
      </c>
      <c r="B16" t="s">
        <v>75</v>
      </c>
      <c r="C16" t="s">
        <v>59</v>
      </c>
    </row>
    <row r="17" spans="1:3" x14ac:dyDescent="0.25">
      <c r="A17" s="114" t="s">
        <v>60</v>
      </c>
      <c r="B17" s="114" t="s">
        <v>76</v>
      </c>
      <c r="C17" t="s">
        <v>59</v>
      </c>
    </row>
    <row r="18" spans="1:3" x14ac:dyDescent="0.25">
      <c r="A18" t="s">
        <v>60</v>
      </c>
      <c r="B18" t="s">
        <v>77</v>
      </c>
      <c r="C18" t="s">
        <v>59</v>
      </c>
    </row>
    <row r="19" spans="1:3" x14ac:dyDescent="0.25">
      <c r="A19" t="s">
        <v>60</v>
      </c>
      <c r="B19" t="s">
        <v>78</v>
      </c>
      <c r="C19" t="s">
        <v>59</v>
      </c>
    </row>
    <row r="20" spans="1:3" x14ac:dyDescent="0.25">
      <c r="A20" t="s">
        <v>60</v>
      </c>
      <c r="B20" t="s">
        <v>79</v>
      </c>
      <c r="C20" t="s">
        <v>59</v>
      </c>
    </row>
    <row r="21" spans="1:3" x14ac:dyDescent="0.25">
      <c r="A21" t="s">
        <v>60</v>
      </c>
      <c r="B21" t="s">
        <v>80</v>
      </c>
      <c r="C21" t="s">
        <v>59</v>
      </c>
    </row>
    <row r="22" spans="1:3" x14ac:dyDescent="0.25">
      <c r="A22" t="s">
        <v>60</v>
      </c>
      <c r="B22" t="s">
        <v>81</v>
      </c>
      <c r="C22" t="s">
        <v>59</v>
      </c>
    </row>
    <row r="23" spans="1:3" x14ac:dyDescent="0.25">
      <c r="A23" t="s">
        <v>60</v>
      </c>
      <c r="B23" t="s">
        <v>82</v>
      </c>
      <c r="C23" t="s">
        <v>59</v>
      </c>
    </row>
    <row r="24" spans="1:3" x14ac:dyDescent="0.25">
      <c r="A24" t="s">
        <v>60</v>
      </c>
      <c r="B24" t="s">
        <v>83</v>
      </c>
      <c r="C24" t="s">
        <v>59</v>
      </c>
    </row>
    <row r="25" spans="1:3" x14ac:dyDescent="0.25">
      <c r="A25" t="s">
        <v>64</v>
      </c>
      <c r="B25" t="s">
        <v>84</v>
      </c>
      <c r="C25">
        <v>1</v>
      </c>
    </row>
    <row r="26" spans="1:3" x14ac:dyDescent="0.25">
      <c r="A26" t="s">
        <v>64</v>
      </c>
      <c r="B26" t="s">
        <v>85</v>
      </c>
      <c r="C26">
        <v>2</v>
      </c>
    </row>
    <row r="27" spans="1:3" x14ac:dyDescent="0.25">
      <c r="A27" t="s">
        <v>64</v>
      </c>
      <c r="B27" t="s">
        <v>86</v>
      </c>
      <c r="C27">
        <v>3</v>
      </c>
    </row>
    <row r="28" spans="1:3" x14ac:dyDescent="0.25">
      <c r="A28" t="s">
        <v>64</v>
      </c>
      <c r="B28" t="s">
        <v>87</v>
      </c>
      <c r="C28">
        <v>4</v>
      </c>
    </row>
    <row r="29" spans="1:3" x14ac:dyDescent="0.25">
      <c r="A29" t="s">
        <v>64</v>
      </c>
      <c r="B29" t="s">
        <v>88</v>
      </c>
      <c r="C29">
        <v>5</v>
      </c>
    </row>
    <row r="30" spans="1:3" x14ac:dyDescent="0.25">
      <c r="A30" t="s">
        <v>64</v>
      </c>
      <c r="B30" t="s">
        <v>89</v>
      </c>
      <c r="C30">
        <v>6</v>
      </c>
    </row>
    <row r="31" spans="1:3" x14ac:dyDescent="0.25">
      <c r="A31" t="s">
        <v>64</v>
      </c>
      <c r="B31" t="s">
        <v>90</v>
      </c>
      <c r="C31">
        <v>7</v>
      </c>
    </row>
    <row r="32" spans="1:3" x14ac:dyDescent="0.25">
      <c r="A32" t="s">
        <v>64</v>
      </c>
      <c r="B32" t="s">
        <v>91</v>
      </c>
      <c r="C32">
        <v>8</v>
      </c>
    </row>
    <row r="33" spans="1:3" x14ac:dyDescent="0.25">
      <c r="A33" t="s">
        <v>64</v>
      </c>
      <c r="B33" t="s">
        <v>92</v>
      </c>
      <c r="C33">
        <v>9</v>
      </c>
    </row>
    <row r="34" spans="1:3" x14ac:dyDescent="0.25">
      <c r="A34" t="s">
        <v>64</v>
      </c>
      <c r="B34" t="s">
        <v>93</v>
      </c>
      <c r="C34">
        <v>10</v>
      </c>
    </row>
    <row r="35" spans="1:3" x14ac:dyDescent="0.25">
      <c r="A35" t="s">
        <v>64</v>
      </c>
      <c r="B35" t="s">
        <v>94</v>
      </c>
      <c r="C35">
        <v>11</v>
      </c>
    </row>
    <row r="36" spans="1:3" x14ac:dyDescent="0.25">
      <c r="A36" t="s">
        <v>64</v>
      </c>
      <c r="B36" t="s">
        <v>95</v>
      </c>
      <c r="C36">
        <v>12</v>
      </c>
    </row>
    <row r="37" spans="1:3" x14ac:dyDescent="0.25">
      <c r="A37" t="s">
        <v>64</v>
      </c>
      <c r="B37" t="s">
        <v>96</v>
      </c>
      <c r="C37">
        <v>13</v>
      </c>
    </row>
    <row r="38" spans="1:3" x14ac:dyDescent="0.25">
      <c r="A38" t="s">
        <v>64</v>
      </c>
      <c r="B38" t="s">
        <v>97</v>
      </c>
      <c r="C38">
        <v>14</v>
      </c>
    </row>
    <row r="39" spans="1:3" x14ac:dyDescent="0.25">
      <c r="A39" t="s">
        <v>64</v>
      </c>
      <c r="B39" t="s">
        <v>98</v>
      </c>
      <c r="C39">
        <v>15</v>
      </c>
    </row>
    <row r="40" spans="1:3" x14ac:dyDescent="0.25">
      <c r="A40" t="s">
        <v>64</v>
      </c>
      <c r="B40" t="s">
        <v>99</v>
      </c>
      <c r="C40">
        <v>16</v>
      </c>
    </row>
    <row r="41" spans="1:3" x14ac:dyDescent="0.25">
      <c r="A41" t="s">
        <v>64</v>
      </c>
      <c r="B41" t="s">
        <v>100</v>
      </c>
      <c r="C41">
        <v>17</v>
      </c>
    </row>
    <row r="42" spans="1:3" x14ac:dyDescent="0.25">
      <c r="A42" t="s">
        <v>64</v>
      </c>
      <c r="B42" t="s">
        <v>68</v>
      </c>
      <c r="C42">
        <v>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9"/>
  <sheetViews>
    <sheetView workbookViewId="0">
      <selection activeCell="B9" sqref="B9"/>
    </sheetView>
  </sheetViews>
  <sheetFormatPr baseColWidth="10" defaultRowHeight="15" x14ac:dyDescent="0.25"/>
  <cols>
    <col min="2" max="2" width="40.28515625" customWidth="1"/>
  </cols>
  <sheetData>
    <row r="1" spans="2:2" x14ac:dyDescent="0.25">
      <c r="B1" t="s">
        <v>112</v>
      </c>
    </row>
    <row r="2" spans="2:2" x14ac:dyDescent="0.25">
      <c r="B2" t="s">
        <v>113</v>
      </c>
    </row>
    <row r="3" spans="2:2" x14ac:dyDescent="0.25">
      <c r="B3" t="s">
        <v>114</v>
      </c>
    </row>
    <row r="4" spans="2:2" x14ac:dyDescent="0.25">
      <c r="B4" t="s">
        <v>115</v>
      </c>
    </row>
    <row r="5" spans="2:2" x14ac:dyDescent="0.25">
      <c r="B5" t="s">
        <v>116</v>
      </c>
    </row>
    <row r="6" spans="2:2" x14ac:dyDescent="0.25">
      <c r="B6" t="s">
        <v>117</v>
      </c>
    </row>
    <row r="7" spans="2:2" x14ac:dyDescent="0.25">
      <c r="B7" t="s">
        <v>118</v>
      </c>
    </row>
    <row r="8" spans="2:2" x14ac:dyDescent="0.25">
      <c r="B8" t="s">
        <v>119</v>
      </c>
    </row>
    <row r="9" spans="2:2" x14ac:dyDescent="0.25">
      <c r="B9" t="s">
        <v>120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1:C9"/>
  <sheetViews>
    <sheetView workbookViewId="0">
      <selection activeCell="C9" sqref="C9"/>
    </sheetView>
  </sheetViews>
  <sheetFormatPr baseColWidth="10" defaultRowHeight="15" x14ac:dyDescent="0.25"/>
  <cols>
    <col min="3" max="3" width="56.5703125" customWidth="1"/>
  </cols>
  <sheetData>
    <row r="1" spans="3:3" x14ac:dyDescent="0.25">
      <c r="C1" t="s">
        <v>93</v>
      </c>
    </row>
    <row r="2" spans="3:3" x14ac:dyDescent="0.25">
      <c r="C2" t="s">
        <v>122</v>
      </c>
    </row>
    <row r="3" spans="3:3" x14ac:dyDescent="0.25">
      <c r="C3" t="s">
        <v>123</v>
      </c>
    </row>
    <row r="4" spans="3:3" x14ac:dyDescent="0.25">
      <c r="C4" t="s">
        <v>124</v>
      </c>
    </row>
    <row r="5" spans="3:3" x14ac:dyDescent="0.25">
      <c r="C5" t="s">
        <v>125</v>
      </c>
    </row>
    <row r="6" spans="3:3" x14ac:dyDescent="0.25">
      <c r="C6" t="s">
        <v>126</v>
      </c>
    </row>
    <row r="7" spans="3:3" x14ac:dyDescent="0.25">
      <c r="C7" t="s">
        <v>129</v>
      </c>
    </row>
    <row r="8" spans="3:3" x14ac:dyDescent="0.25">
      <c r="C8" t="s">
        <v>128</v>
      </c>
    </row>
    <row r="9" spans="3:3" x14ac:dyDescent="0.25">
      <c r="C9" t="s">
        <v>127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</vt:i4>
      </vt:variant>
    </vt:vector>
  </HeadingPairs>
  <TitlesOfParts>
    <vt:vector size="9" baseType="lpstr">
      <vt:lpstr>القرار</vt:lpstr>
      <vt:lpstr>الاستدعاء</vt:lpstr>
      <vt:lpstr>شهادة التسليم</vt:lpstr>
      <vt:lpstr>Feuil2</vt:lpstr>
      <vt:lpstr>Feuil1</vt:lpstr>
      <vt:lpstr>Feuil3</vt:lpstr>
      <vt:lpstr>Feuil4</vt:lpstr>
      <vt:lpstr>الاستدعاء!Zone_d_impression</vt:lpstr>
      <vt:lpstr>'شهادة التسليم'!Zone_d_impression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IBRAHIM</dc:creator>
  <cp:lastModifiedBy>LAMRINI</cp:lastModifiedBy>
  <cp:lastPrinted>2022-03-25T10:39:01Z</cp:lastPrinted>
  <dcterms:created xsi:type="dcterms:W3CDTF">2018-07-04T10:23:07Z</dcterms:created>
  <dcterms:modified xsi:type="dcterms:W3CDTF">2022-03-28T14:40:29Z</dcterms:modified>
</cp:coreProperties>
</file>