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s\ktds21_gitRepo\DB\ERD 분석 및 설계\"/>
    </mc:Choice>
  </mc:AlternateContent>
  <xr:revisionPtr revIDLastSave="0" documentId="13_ncr:1_{B54F1413-9899-4A23-B751-4BE205CA622E}" xr6:coauthVersionLast="36" xr6:coauthVersionMax="36" xr10:uidLastSave="{00000000-0000-0000-0000-000000000000}"/>
  <bookViews>
    <workbookView minimized="1" xWindow="0" yWindow="0" windowWidth="28800" windowHeight="12765" activeTab="1" xr2:uid="{40219FA3-9B32-44F0-83E4-54F9AE66CD1C}"/>
  </bookViews>
  <sheets>
    <sheet name="테이블 설계" sheetId="1" r:id="rId1"/>
    <sheet name="표준단어" sheetId="2" r:id="rId2"/>
  </sheets>
  <definedNames>
    <definedName name="_xlnm._FilterDatabase" localSheetId="1" hidden="1">표준단어!$A$1:$G$114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" i="1" l="1"/>
  <c r="K57" i="1"/>
  <c r="K128" i="1"/>
  <c r="K116" i="1"/>
  <c r="K104" i="1"/>
  <c r="K92" i="1"/>
  <c r="K80" i="1"/>
  <c r="K71" i="1"/>
  <c r="K63" i="1"/>
  <c r="K49" i="1"/>
  <c r="K40" i="1"/>
  <c r="K34" i="1"/>
  <c r="K3" i="1"/>
  <c r="I115" i="1"/>
  <c r="J117" i="1" s="1"/>
  <c r="J141" i="1"/>
  <c r="J129" i="1"/>
  <c r="J105" i="1"/>
  <c r="J93" i="1"/>
  <c r="J81" i="1"/>
  <c r="J72" i="1"/>
  <c r="J64" i="1"/>
  <c r="J58" i="1"/>
  <c r="J50" i="1"/>
  <c r="J41" i="1"/>
  <c r="J35" i="1"/>
  <c r="J29" i="1"/>
  <c r="J23" i="1"/>
  <c r="J17" i="1"/>
  <c r="J4" i="1"/>
  <c r="I2" i="1"/>
  <c r="I139" i="1"/>
  <c r="I127" i="1"/>
  <c r="I91" i="1"/>
  <c r="I70" i="1"/>
  <c r="I62" i="1"/>
  <c r="I56" i="1"/>
  <c r="I48" i="1"/>
  <c r="I39" i="1"/>
  <c r="I33" i="1"/>
  <c r="I21" i="1"/>
  <c r="I15" i="1"/>
  <c r="C5" i="1"/>
  <c r="C131" i="1" s="1"/>
  <c r="J131" i="1" s="1"/>
  <c r="J144" i="1"/>
  <c r="J143" i="1"/>
  <c r="J142" i="1"/>
  <c r="J137" i="1"/>
  <c r="J136" i="1"/>
  <c r="J135" i="1"/>
  <c r="J134" i="1"/>
  <c r="J133" i="1"/>
  <c r="J132" i="1"/>
  <c r="J130" i="1"/>
  <c r="J125" i="1"/>
  <c r="J124" i="1"/>
  <c r="J123" i="1"/>
  <c r="J122" i="1"/>
  <c r="J121" i="1"/>
  <c r="J120" i="1"/>
  <c r="J118" i="1"/>
  <c r="J113" i="1"/>
  <c r="J112" i="1"/>
  <c r="J111" i="1"/>
  <c r="J110" i="1"/>
  <c r="J109" i="1"/>
  <c r="J108" i="1"/>
  <c r="J107" i="1"/>
  <c r="J106" i="1"/>
  <c r="J101" i="1"/>
  <c r="J100" i="1"/>
  <c r="J99" i="1"/>
  <c r="J98" i="1"/>
  <c r="J97" i="1"/>
  <c r="J96" i="1"/>
  <c r="J94" i="1"/>
  <c r="J89" i="1"/>
  <c r="J88" i="1"/>
  <c r="J87" i="1"/>
  <c r="J86" i="1"/>
  <c r="J85" i="1"/>
  <c r="J84" i="1"/>
  <c r="J83" i="1"/>
  <c r="J82" i="1"/>
  <c r="J77" i="1"/>
  <c r="J76" i="1"/>
  <c r="J75" i="1"/>
  <c r="J73" i="1"/>
  <c r="J68" i="1"/>
  <c r="J67" i="1"/>
  <c r="J65" i="1"/>
  <c r="J60" i="1"/>
  <c r="J59" i="1"/>
  <c r="J54" i="1"/>
  <c r="J53" i="1"/>
  <c r="J52" i="1"/>
  <c r="J51" i="1"/>
  <c r="J46" i="1"/>
  <c r="J45" i="1"/>
  <c r="J44" i="1"/>
  <c r="J43" i="1"/>
  <c r="J42" i="1"/>
  <c r="J37" i="1"/>
  <c r="J36" i="1"/>
  <c r="J31" i="1"/>
  <c r="J30" i="1"/>
  <c r="J25" i="1"/>
  <c r="J24" i="1"/>
  <c r="J19" i="1"/>
  <c r="J18" i="1"/>
  <c r="J6" i="1"/>
  <c r="J7" i="1"/>
  <c r="J8" i="1"/>
  <c r="J9" i="1"/>
  <c r="J10" i="1"/>
  <c r="J11" i="1"/>
  <c r="J12" i="1"/>
  <c r="J13" i="1"/>
  <c r="J5" i="1"/>
  <c r="C143" i="1"/>
  <c r="C144" i="1"/>
  <c r="C142" i="1"/>
  <c r="C89" i="1"/>
  <c r="C113" i="1"/>
  <c r="C19" i="1"/>
  <c r="C18" i="1"/>
  <c r="C24" i="1"/>
  <c r="C31" i="1"/>
  <c r="C30" i="1"/>
  <c r="C36" i="1"/>
  <c r="C44" i="1"/>
  <c r="C43" i="1"/>
  <c r="C42" i="1"/>
  <c r="C51" i="1"/>
  <c r="C120" i="1" s="1"/>
  <c r="C59" i="1"/>
  <c r="C67" i="1" s="1"/>
  <c r="C65" i="1"/>
  <c r="C73" i="1"/>
  <c r="C130" i="1"/>
  <c r="C118" i="1"/>
  <c r="C106" i="1"/>
  <c r="C94" i="1"/>
  <c r="C107" i="1" s="1"/>
  <c r="C83" i="1"/>
  <c r="C82" i="1"/>
  <c r="G26" i="2"/>
  <c r="F26" i="2"/>
  <c r="A26" i="2"/>
  <c r="A27" i="2"/>
  <c r="C68" i="1"/>
  <c r="C77" i="1"/>
  <c r="C76" i="1"/>
  <c r="C75" i="1"/>
  <c r="C88" i="1"/>
  <c r="C87" i="1"/>
  <c r="C86" i="1"/>
  <c r="C85" i="1"/>
  <c r="C84" i="1"/>
  <c r="C112" i="1"/>
  <c r="C111" i="1"/>
  <c r="C110" i="1"/>
  <c r="C109" i="1"/>
  <c r="C108" i="1"/>
  <c r="C121" i="1"/>
  <c r="F90" i="2"/>
  <c r="G4" i="2"/>
  <c r="F4" i="2"/>
  <c r="A84" i="2"/>
  <c r="A83" i="2"/>
  <c r="A32" i="2"/>
  <c r="A3" i="2"/>
  <c r="A4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C137" i="1"/>
  <c r="C136" i="1"/>
  <c r="C135" i="1"/>
  <c r="C134" i="1"/>
  <c r="C133" i="1"/>
  <c r="C125" i="1"/>
  <c r="C124" i="1"/>
  <c r="C123" i="1"/>
  <c r="C122" i="1"/>
  <c r="C101" i="1"/>
  <c r="C100" i="1"/>
  <c r="C99" i="1"/>
  <c r="C98" i="1"/>
  <c r="C97" i="1"/>
  <c r="C96" i="1"/>
  <c r="C60" i="1"/>
  <c r="G6" i="2"/>
  <c r="F6" i="2"/>
  <c r="A6" i="2"/>
  <c r="C13" i="1"/>
  <c r="C12" i="1"/>
  <c r="C11" i="1"/>
  <c r="C10" i="1"/>
  <c r="C9" i="1"/>
  <c r="C8" i="1"/>
  <c r="C7" i="1"/>
  <c r="C6" i="1"/>
  <c r="C25" i="1"/>
  <c r="C37" i="1"/>
  <c r="C46" i="1"/>
  <c r="C45" i="1"/>
  <c r="C53" i="1"/>
  <c r="C52" i="1"/>
  <c r="C54" i="1"/>
  <c r="C132" i="1"/>
  <c r="A22" i="2"/>
  <c r="A80" i="2"/>
  <c r="A81" i="2"/>
  <c r="A34" i="2"/>
  <c r="F53" i="2"/>
  <c r="F13" i="2"/>
  <c r="F23" i="2"/>
  <c r="F21" i="2"/>
  <c r="F22" i="2"/>
  <c r="F80" i="2"/>
  <c r="F81" i="2"/>
  <c r="F34" i="2"/>
  <c r="F84" i="2"/>
  <c r="F83" i="2"/>
  <c r="F32" i="2"/>
  <c r="F3" i="2"/>
  <c r="G53" i="2"/>
  <c r="G13" i="2"/>
  <c r="G23" i="2"/>
  <c r="G21" i="2"/>
  <c r="G22" i="2"/>
  <c r="G80" i="2"/>
  <c r="G81" i="2"/>
  <c r="G34" i="2"/>
  <c r="G84" i="2"/>
  <c r="G83" i="2"/>
  <c r="G32" i="2"/>
  <c r="G3" i="2"/>
  <c r="A30" i="2"/>
  <c r="A31" i="2"/>
  <c r="A15" i="2"/>
  <c r="A16" i="2"/>
  <c r="A62" i="2"/>
  <c r="A35" i="2"/>
  <c r="A63" i="2"/>
  <c r="A73" i="2"/>
  <c r="A74" i="2"/>
  <c r="A41" i="2"/>
  <c r="A17" i="2"/>
  <c r="A53" i="2"/>
  <c r="A13" i="2"/>
  <c r="A23" i="2"/>
  <c r="A21" i="2"/>
  <c r="G73" i="2"/>
  <c r="F73" i="2"/>
  <c r="G16" i="2"/>
  <c r="F16" i="2"/>
  <c r="G17" i="2"/>
  <c r="G20" i="2"/>
  <c r="G71" i="2"/>
  <c r="G37" i="2"/>
  <c r="G72" i="2"/>
  <c r="G38" i="2"/>
  <c r="G30" i="2"/>
  <c r="G31" i="2"/>
  <c r="G15" i="2"/>
  <c r="G62" i="2"/>
  <c r="G35" i="2"/>
  <c r="G63" i="2"/>
  <c r="G74" i="2"/>
  <c r="G41" i="2"/>
  <c r="F19" i="2"/>
  <c r="F17" i="2"/>
  <c r="F41" i="2"/>
  <c r="F74" i="2"/>
  <c r="F63" i="2"/>
  <c r="F35" i="2"/>
  <c r="F62" i="2"/>
  <c r="F15" i="2"/>
  <c r="F31" i="2"/>
  <c r="F30" i="2"/>
  <c r="F38" i="2"/>
  <c r="F72" i="2"/>
  <c r="F37" i="2"/>
  <c r="F71" i="2"/>
  <c r="F20" i="2"/>
  <c r="G64" i="2"/>
  <c r="G45" i="2"/>
  <c r="G46" i="2"/>
  <c r="G50" i="2"/>
  <c r="G27" i="2"/>
  <c r="G33" i="2"/>
  <c r="G36" i="2"/>
  <c r="G28" i="2"/>
  <c r="G29" i="2"/>
  <c r="G2" i="2"/>
  <c r="G5" i="2"/>
  <c r="G18" i="2"/>
  <c r="G85" i="2"/>
  <c r="G75" i="2"/>
  <c r="G7" i="2"/>
  <c r="G56" i="2"/>
  <c r="G8" i="2"/>
  <c r="G65" i="2"/>
  <c r="G76" i="2"/>
  <c r="G66" i="2"/>
  <c r="G60" i="2"/>
  <c r="G61" i="2"/>
  <c r="G48" i="2"/>
  <c r="G57" i="2"/>
  <c r="G49" i="2"/>
  <c r="G86" i="2"/>
  <c r="G25" i="2"/>
  <c r="G87" i="2"/>
  <c r="G24" i="2"/>
  <c r="G77" i="2"/>
  <c r="G78" i="2"/>
  <c r="G67" i="2"/>
  <c r="G69" i="2"/>
  <c r="G42" i="2"/>
  <c r="G10" i="2"/>
  <c r="G70" i="2"/>
  <c r="G43" i="2"/>
  <c r="G11" i="2"/>
  <c r="G12" i="2"/>
  <c r="G44" i="2"/>
  <c r="G88" i="2"/>
  <c r="G89" i="2"/>
  <c r="G79" i="2"/>
  <c r="G68" i="2"/>
  <c r="G54" i="2"/>
  <c r="G55" i="2"/>
  <c r="G82" i="2"/>
  <c r="G39" i="2"/>
  <c r="G51" i="2"/>
  <c r="G40" i="2"/>
  <c r="G52" i="2"/>
  <c r="G14" i="2"/>
  <c r="G9" i="2"/>
  <c r="G58" i="2"/>
  <c r="G59" i="2"/>
  <c r="G19" i="2"/>
  <c r="G47" i="2"/>
  <c r="F64" i="2"/>
  <c r="F45" i="2"/>
  <c r="F46" i="2"/>
  <c r="F50" i="2"/>
  <c r="F27" i="2"/>
  <c r="F33" i="2"/>
  <c r="F36" i="2"/>
  <c r="F28" i="2"/>
  <c r="F29" i="2"/>
  <c r="F2" i="2"/>
  <c r="F5" i="2"/>
  <c r="F18" i="2"/>
  <c r="F85" i="2"/>
  <c r="F75" i="2"/>
  <c r="F7" i="2"/>
  <c r="F56" i="2"/>
  <c r="F8" i="2"/>
  <c r="F65" i="2"/>
  <c r="F76" i="2"/>
  <c r="F66" i="2"/>
  <c r="F60" i="2"/>
  <c r="F61" i="2"/>
  <c r="F48" i="2"/>
  <c r="F57" i="2"/>
  <c r="F49" i="2"/>
  <c r="F86" i="2"/>
  <c r="F25" i="2"/>
  <c r="F87" i="2"/>
  <c r="F24" i="2"/>
  <c r="F77" i="2"/>
  <c r="F78" i="2"/>
  <c r="F67" i="2"/>
  <c r="F69" i="2"/>
  <c r="F42" i="2"/>
  <c r="F10" i="2"/>
  <c r="F70" i="2"/>
  <c r="F43" i="2"/>
  <c r="F11" i="2"/>
  <c r="F12" i="2"/>
  <c r="F44" i="2"/>
  <c r="F88" i="2"/>
  <c r="F89" i="2"/>
  <c r="F79" i="2"/>
  <c r="F68" i="2"/>
  <c r="F54" i="2"/>
  <c r="F55" i="2"/>
  <c r="F82" i="2"/>
  <c r="F39" i="2"/>
  <c r="F51" i="2"/>
  <c r="F40" i="2"/>
  <c r="F52" i="2"/>
  <c r="F14" i="2"/>
  <c r="F9" i="2"/>
  <c r="F58" i="2"/>
  <c r="F59" i="2"/>
  <c r="F47" i="2"/>
  <c r="A78" i="2"/>
  <c r="A67" i="2"/>
  <c r="A69" i="2"/>
  <c r="A42" i="2"/>
  <c r="A10" i="2"/>
  <c r="A70" i="2"/>
  <c r="A43" i="2"/>
  <c r="A11" i="2"/>
  <c r="A12" i="2"/>
  <c r="A44" i="2"/>
  <c r="A88" i="2"/>
  <c r="A89" i="2"/>
  <c r="A79" i="2"/>
  <c r="A68" i="2"/>
  <c r="A54" i="2"/>
  <c r="A55" i="2"/>
  <c r="A82" i="2"/>
  <c r="A39" i="2"/>
  <c r="A51" i="2"/>
  <c r="A40" i="2"/>
  <c r="A52" i="2"/>
  <c r="A14" i="2"/>
  <c r="A9" i="2"/>
  <c r="A58" i="2"/>
  <c r="A59" i="2"/>
  <c r="A19" i="2"/>
  <c r="A20" i="2"/>
  <c r="A71" i="2"/>
  <c r="A37" i="2"/>
  <c r="A72" i="2"/>
  <c r="A38" i="2"/>
  <c r="A60" i="2"/>
  <c r="A61" i="2"/>
  <c r="A48" i="2"/>
  <c r="A57" i="2"/>
  <c r="A49" i="2"/>
  <c r="A86" i="2"/>
  <c r="A25" i="2"/>
  <c r="A87" i="2"/>
  <c r="A24" i="2"/>
  <c r="A77" i="2"/>
  <c r="A64" i="2"/>
  <c r="A45" i="2"/>
  <c r="A46" i="2"/>
  <c r="A50" i="2"/>
  <c r="A33" i="2"/>
  <c r="A28" i="2"/>
  <c r="A29" i="2"/>
  <c r="A36" i="2"/>
  <c r="A2" i="2"/>
  <c r="A5" i="2"/>
  <c r="A18" i="2"/>
  <c r="A85" i="2"/>
  <c r="A75" i="2"/>
  <c r="A7" i="2"/>
  <c r="A56" i="2"/>
  <c r="A8" i="2"/>
  <c r="A65" i="2"/>
  <c r="A76" i="2"/>
  <c r="A66" i="2"/>
  <c r="A47" i="2"/>
  <c r="C74" i="1" l="1"/>
  <c r="J74" i="1" s="1"/>
  <c r="C95" i="1"/>
  <c r="J95" i="1" s="1"/>
  <c r="C66" i="1"/>
  <c r="J66" i="1" s="1"/>
  <c r="C119" i="1"/>
  <c r="J119" i="1" s="1"/>
</calcChain>
</file>

<file path=xl/sharedStrings.xml><?xml version="1.0" encoding="utf-8"?>
<sst xmlns="http://schemas.openxmlformats.org/spreadsheetml/2006/main" count="731" uniqueCount="338">
  <si>
    <t>컬럼명</t>
    <phoneticPr fontId="1" type="noConversion"/>
  </si>
  <si>
    <t>컬럼 순서</t>
    <phoneticPr fontId="1" type="noConversion"/>
  </si>
  <si>
    <t>PK 여부</t>
    <phoneticPr fontId="1" type="noConversion"/>
  </si>
  <si>
    <t>컬럼 타입</t>
    <phoneticPr fontId="1" type="noConversion"/>
  </si>
  <si>
    <t xml:space="preserve">기본 값 </t>
    <phoneticPr fontId="1" type="noConversion"/>
  </si>
  <si>
    <t>COMMENT</t>
    <phoneticPr fontId="1" type="noConversion"/>
  </si>
  <si>
    <t>논리명</t>
    <phoneticPr fontId="1" type="noConversion"/>
  </si>
  <si>
    <t>물리명</t>
    <phoneticPr fontId="1" type="noConversion"/>
  </si>
  <si>
    <t>Y</t>
    <phoneticPr fontId="1" type="noConversion"/>
  </si>
  <si>
    <t>N</t>
    <phoneticPr fontId="1" type="noConversion"/>
  </si>
  <si>
    <t>NULL허용 여부</t>
    <phoneticPr fontId="1" type="noConversion"/>
  </si>
  <si>
    <t>제목</t>
    <phoneticPr fontId="1" type="noConversion"/>
  </si>
  <si>
    <t>내용</t>
    <phoneticPr fontId="1" type="noConversion"/>
  </si>
  <si>
    <t>영화ID</t>
    <phoneticPr fontId="1" type="noConversion"/>
  </si>
  <si>
    <t>영화제목</t>
    <phoneticPr fontId="1" type="noConversion"/>
  </si>
  <si>
    <t>영어제목</t>
    <phoneticPr fontId="1" type="noConversion"/>
  </si>
  <si>
    <t>상영상태</t>
    <phoneticPr fontId="1" type="noConversion"/>
  </si>
  <si>
    <t>상영시간</t>
    <phoneticPr fontId="1" type="noConversion"/>
  </si>
  <si>
    <t>개봉일</t>
    <phoneticPr fontId="1" type="noConversion"/>
  </si>
  <si>
    <t>관람등급</t>
    <phoneticPr fontId="1" type="noConversion"/>
  </si>
  <si>
    <t>포스터</t>
    <phoneticPr fontId="1" type="noConversion"/>
  </si>
  <si>
    <t>줄거리</t>
    <phoneticPr fontId="1" type="noConversion"/>
  </si>
  <si>
    <t>영화</t>
    <phoneticPr fontId="1" type="noConversion"/>
  </si>
  <si>
    <t>제작지</t>
    <phoneticPr fontId="1" type="noConversion"/>
  </si>
  <si>
    <t>국가ID</t>
    <phoneticPr fontId="1" type="noConversion"/>
  </si>
  <si>
    <t>국가</t>
    <phoneticPr fontId="1" type="noConversion"/>
  </si>
  <si>
    <t>국가명</t>
    <phoneticPr fontId="1" type="noConversion"/>
  </si>
  <si>
    <t>영화_장르</t>
    <phoneticPr fontId="1" type="noConversion"/>
  </si>
  <si>
    <t>장르ID</t>
    <phoneticPr fontId="1" type="noConversion"/>
  </si>
  <si>
    <t>장르명</t>
    <phoneticPr fontId="1" type="noConversion"/>
  </si>
  <si>
    <t>제작참여ID</t>
    <phoneticPr fontId="1" type="noConversion"/>
  </si>
  <si>
    <t>영화인ID</t>
    <phoneticPr fontId="1" type="noConversion"/>
  </si>
  <si>
    <t>역할 종류</t>
    <phoneticPr fontId="1" type="noConversion"/>
  </si>
  <si>
    <t>담당역할명</t>
    <phoneticPr fontId="1" type="noConversion"/>
  </si>
  <si>
    <t>이름</t>
    <phoneticPr fontId="1" type="noConversion"/>
  </si>
  <si>
    <t>본명</t>
    <phoneticPr fontId="1" type="noConversion"/>
  </si>
  <si>
    <t>회사ID</t>
    <phoneticPr fontId="1" type="noConversion"/>
  </si>
  <si>
    <t>회사명</t>
    <phoneticPr fontId="1" type="noConversion"/>
  </si>
  <si>
    <t>영화인</t>
    <phoneticPr fontId="1" type="noConversion"/>
  </si>
  <si>
    <t>제작참여인</t>
    <phoneticPr fontId="1" type="noConversion"/>
  </si>
  <si>
    <t>장르</t>
    <phoneticPr fontId="1" type="noConversion"/>
  </si>
  <si>
    <t>회사</t>
    <phoneticPr fontId="1" type="noConversion"/>
  </si>
  <si>
    <t>제작참여사</t>
    <phoneticPr fontId="1" type="noConversion"/>
  </si>
  <si>
    <t>사진ID</t>
    <phoneticPr fontId="1" type="noConversion"/>
  </si>
  <si>
    <t>썸네일</t>
    <phoneticPr fontId="1" type="noConversion"/>
  </si>
  <si>
    <t>원본</t>
    <phoneticPr fontId="1" type="noConversion"/>
  </si>
  <si>
    <t>사진</t>
    <phoneticPr fontId="1" type="noConversion"/>
  </si>
  <si>
    <t>사진_댓글</t>
    <phoneticPr fontId="1" type="noConversion"/>
  </si>
  <si>
    <t>댓글ID</t>
    <phoneticPr fontId="1" type="noConversion"/>
  </si>
  <si>
    <t>작성자</t>
    <phoneticPr fontId="1" type="noConversion"/>
  </si>
  <si>
    <t>좋아요 수</t>
    <phoneticPr fontId="1" type="noConversion"/>
  </si>
  <si>
    <t>싫어요 수</t>
    <phoneticPr fontId="1" type="noConversion"/>
  </si>
  <si>
    <t>동영상</t>
    <phoneticPr fontId="1" type="noConversion"/>
  </si>
  <si>
    <t>동영상ID</t>
    <phoneticPr fontId="1" type="noConversion"/>
  </si>
  <si>
    <t>재생수</t>
    <phoneticPr fontId="1" type="noConversion"/>
  </si>
  <si>
    <t>등록일</t>
    <phoneticPr fontId="1" type="noConversion"/>
  </si>
  <si>
    <t>동영상_댓글</t>
    <phoneticPr fontId="1" type="noConversion"/>
  </si>
  <si>
    <t>명대사</t>
    <phoneticPr fontId="1" type="noConversion"/>
  </si>
  <si>
    <t>명대사ID</t>
    <phoneticPr fontId="1" type="noConversion"/>
  </si>
  <si>
    <t>설명</t>
    <phoneticPr fontId="1" type="noConversion"/>
  </si>
  <si>
    <t>등록자명</t>
    <phoneticPr fontId="1" type="noConversion"/>
  </si>
  <si>
    <t>추천수</t>
    <phoneticPr fontId="1" type="noConversion"/>
  </si>
  <si>
    <t>평점</t>
    <phoneticPr fontId="1" type="noConversion"/>
  </si>
  <si>
    <t>평점ID</t>
    <phoneticPr fontId="1" type="noConversion"/>
  </si>
  <si>
    <t>작성자</t>
    <phoneticPr fontId="1" type="noConversion"/>
  </si>
  <si>
    <t>N</t>
    <phoneticPr fontId="1" type="noConversion"/>
  </si>
  <si>
    <t>MV-연월일-다섯자리수</t>
    <phoneticPr fontId="1" type="noConversion"/>
  </si>
  <si>
    <t>공통코드 참조</t>
    <phoneticPr fontId="1" type="noConversion"/>
  </si>
  <si>
    <t>Y</t>
    <phoneticPr fontId="1" type="noConversion"/>
  </si>
  <si>
    <t>VARCHAR2(20 CHAR)</t>
    <phoneticPr fontId="1" type="noConversion"/>
  </si>
  <si>
    <t>1부터 증가하는 SEQ</t>
    <phoneticPr fontId="1" type="noConversion"/>
  </si>
  <si>
    <t>VARCHAR2(100 CHAR)</t>
    <phoneticPr fontId="1" type="noConversion"/>
  </si>
  <si>
    <t>VARCHAR2(10 CHAR)</t>
    <phoneticPr fontId="1" type="noConversion"/>
  </si>
  <si>
    <t>MP-연월일-다섯자리수</t>
    <phoneticPr fontId="1" type="noConversion"/>
  </si>
  <si>
    <t>PD-연월일-다섯자리수</t>
    <phoneticPr fontId="1" type="noConversion"/>
  </si>
  <si>
    <t>영어 이름 혹은 본명</t>
    <phoneticPr fontId="1" type="noConversion"/>
  </si>
  <si>
    <t>VARCHAR2(30 CHAR)</t>
    <phoneticPr fontId="1" type="noConversion"/>
  </si>
  <si>
    <t>한글 이름</t>
    <phoneticPr fontId="1" type="noConversion"/>
  </si>
  <si>
    <t>CO-연월일-다섯자리수</t>
    <phoneticPr fontId="1" type="noConversion"/>
  </si>
  <si>
    <t>MC-연월일-다섯자리수</t>
    <phoneticPr fontId="1" type="noConversion"/>
  </si>
  <si>
    <t>PT-연월일-다섯자리수</t>
    <phoneticPr fontId="1" type="noConversion"/>
  </si>
  <si>
    <t>순번</t>
    <phoneticPr fontId="1" type="noConversion"/>
  </si>
  <si>
    <t>한글명</t>
    <phoneticPr fontId="1" type="noConversion"/>
  </si>
  <si>
    <t>영어명</t>
    <phoneticPr fontId="1" type="noConversion"/>
  </si>
  <si>
    <t>영어단축명</t>
    <phoneticPr fontId="1" type="noConversion"/>
  </si>
  <si>
    <t>상태</t>
    <phoneticPr fontId="1" type="noConversion"/>
  </si>
  <si>
    <t>상영</t>
    <phoneticPr fontId="1" type="noConversion"/>
  </si>
  <si>
    <t>시간</t>
    <phoneticPr fontId="1" type="noConversion"/>
  </si>
  <si>
    <t>영어</t>
    <phoneticPr fontId="1" type="noConversion"/>
  </si>
  <si>
    <t>MOVIE</t>
    <phoneticPr fontId="1" type="noConversion"/>
  </si>
  <si>
    <t>TITLE</t>
    <phoneticPr fontId="1" type="noConversion"/>
  </si>
  <si>
    <t>ENGLISH</t>
    <phoneticPr fontId="1" type="noConversion"/>
  </si>
  <si>
    <t>SCREEN</t>
    <phoneticPr fontId="1" type="noConversion"/>
  </si>
  <si>
    <t>STATE</t>
    <phoneticPr fontId="1" type="noConversion"/>
  </si>
  <si>
    <t>DATE</t>
    <phoneticPr fontId="1" type="noConversion"/>
  </si>
  <si>
    <t>TIME</t>
    <phoneticPr fontId="1" type="noConversion"/>
  </si>
  <si>
    <t>OPENING DATE</t>
    <phoneticPr fontId="1" type="noConversion"/>
  </si>
  <si>
    <t>관람</t>
    <phoneticPr fontId="1" type="noConversion"/>
  </si>
  <si>
    <t>등급</t>
    <phoneticPr fontId="1" type="noConversion"/>
  </si>
  <si>
    <t>GRADE</t>
    <phoneticPr fontId="1" type="noConversion"/>
  </si>
  <si>
    <t>POSTER</t>
    <phoneticPr fontId="1" type="noConversion"/>
  </si>
  <si>
    <t>SUMMARY</t>
    <phoneticPr fontId="1" type="noConversion"/>
  </si>
  <si>
    <t>WATCHING</t>
    <phoneticPr fontId="1" type="noConversion"/>
  </si>
  <si>
    <t>MV</t>
    <phoneticPr fontId="1" type="noConversion"/>
  </si>
  <si>
    <t>TTL</t>
    <phoneticPr fontId="1" type="noConversion"/>
  </si>
  <si>
    <t>ENG</t>
    <phoneticPr fontId="1" type="noConversion"/>
  </si>
  <si>
    <t>ENGLISH TITLE</t>
    <phoneticPr fontId="1" type="noConversion"/>
  </si>
  <si>
    <t>MOVIE TITLE</t>
    <phoneticPr fontId="1" type="noConversion"/>
  </si>
  <si>
    <t>SCREEN STATE</t>
    <phoneticPr fontId="1" type="noConversion"/>
  </si>
  <si>
    <t>SCREEN TIME</t>
    <phoneticPr fontId="1" type="noConversion"/>
  </si>
  <si>
    <t>ENG TTL</t>
    <phoneticPr fontId="1" type="noConversion"/>
  </si>
  <si>
    <t>MV TTL</t>
    <phoneticPr fontId="1" type="noConversion"/>
  </si>
  <si>
    <t>SCRN</t>
    <phoneticPr fontId="1" type="noConversion"/>
  </si>
  <si>
    <t>STT</t>
    <phoneticPr fontId="1" type="noConversion"/>
  </si>
  <si>
    <t>TM</t>
    <phoneticPr fontId="1" type="noConversion"/>
  </si>
  <si>
    <t>SCRN STT</t>
    <phoneticPr fontId="1" type="noConversion"/>
  </si>
  <si>
    <t>SCRN TM</t>
    <phoneticPr fontId="1" type="noConversion"/>
  </si>
  <si>
    <t>OPNG DT</t>
    <phoneticPr fontId="1" type="noConversion"/>
  </si>
  <si>
    <t>GRD</t>
    <phoneticPr fontId="1" type="noConversion"/>
  </si>
  <si>
    <t>PSTR</t>
    <phoneticPr fontId="1" type="noConversion"/>
  </si>
  <si>
    <t>SMR</t>
    <phoneticPr fontId="1" type="noConversion"/>
  </si>
  <si>
    <t>WTC</t>
    <phoneticPr fontId="1" type="noConversion"/>
  </si>
  <si>
    <t>NAME</t>
    <phoneticPr fontId="1" type="noConversion"/>
  </si>
  <si>
    <t>COUNTRY</t>
    <phoneticPr fontId="1" type="noConversion"/>
  </si>
  <si>
    <t>CNTR</t>
    <phoneticPr fontId="1" type="noConversion"/>
  </si>
  <si>
    <t>NM</t>
    <phoneticPr fontId="1" type="noConversion"/>
  </si>
  <si>
    <t>COUNTRY NAME</t>
    <phoneticPr fontId="1" type="noConversion"/>
  </si>
  <si>
    <t>CNTR NM</t>
    <phoneticPr fontId="1" type="noConversion"/>
  </si>
  <si>
    <t>제작</t>
    <phoneticPr fontId="1" type="noConversion"/>
  </si>
  <si>
    <t>지역</t>
    <phoneticPr fontId="1" type="noConversion"/>
  </si>
  <si>
    <t>LOCATION</t>
    <phoneticPr fontId="1" type="noConversion"/>
  </si>
  <si>
    <t>PRODUCE</t>
    <phoneticPr fontId="1" type="noConversion"/>
  </si>
  <si>
    <t>PRODUCE LOCATION</t>
    <phoneticPr fontId="1" type="noConversion"/>
  </si>
  <si>
    <t>PRDC</t>
    <phoneticPr fontId="1" type="noConversion"/>
  </si>
  <si>
    <t>LOC</t>
    <phoneticPr fontId="1" type="noConversion"/>
  </si>
  <si>
    <t>GENRE</t>
    <phoneticPr fontId="1" type="noConversion"/>
  </si>
  <si>
    <t>GENRE NAME</t>
    <phoneticPr fontId="1" type="noConversion"/>
  </si>
  <si>
    <t>GNR NM</t>
    <phoneticPr fontId="1" type="noConversion"/>
  </si>
  <si>
    <t>영화 장르</t>
    <phoneticPr fontId="1" type="noConversion"/>
  </si>
  <si>
    <t>MOVIE GENRE</t>
    <phoneticPr fontId="1" type="noConversion"/>
  </si>
  <si>
    <t>MV GNR</t>
    <phoneticPr fontId="1" type="noConversion"/>
  </si>
  <si>
    <t>인물</t>
    <phoneticPr fontId="1" type="noConversion"/>
  </si>
  <si>
    <t>프로필</t>
    <phoneticPr fontId="1" type="noConversion"/>
  </si>
  <si>
    <t>프로필사진</t>
    <phoneticPr fontId="1" type="noConversion"/>
  </si>
  <si>
    <t>PROFILE</t>
    <phoneticPr fontId="1" type="noConversion"/>
  </si>
  <si>
    <t>PICTURE</t>
    <phoneticPr fontId="1" type="noConversion"/>
  </si>
  <si>
    <t>PROFILE PICTURE</t>
    <phoneticPr fontId="1" type="noConversion"/>
  </si>
  <si>
    <t>REAL NAME</t>
    <phoneticPr fontId="1" type="noConversion"/>
  </si>
  <si>
    <t>PRFL</t>
    <phoneticPr fontId="1" type="noConversion"/>
  </si>
  <si>
    <t>MOVIE PEOPLE</t>
    <phoneticPr fontId="1" type="noConversion"/>
  </si>
  <si>
    <t>MV PPL</t>
    <phoneticPr fontId="1" type="noConversion"/>
  </si>
  <si>
    <t>PCTR</t>
    <phoneticPr fontId="1" type="noConversion"/>
  </si>
  <si>
    <t>PRFL PCTR</t>
    <phoneticPr fontId="1" type="noConversion"/>
  </si>
  <si>
    <t>RL NM</t>
    <phoneticPr fontId="1" type="noConversion"/>
  </si>
  <si>
    <t>PPL</t>
    <phoneticPr fontId="1" type="noConversion"/>
  </si>
  <si>
    <t>PEOPLE</t>
    <phoneticPr fontId="1" type="noConversion"/>
  </si>
  <si>
    <t>참여</t>
    <phoneticPr fontId="1" type="noConversion"/>
  </si>
  <si>
    <t>PARTICIPATION</t>
    <phoneticPr fontId="1" type="noConversion"/>
  </si>
  <si>
    <t>참여인</t>
    <phoneticPr fontId="1" type="noConversion"/>
  </si>
  <si>
    <t>PARTICIPATION PEOPLE</t>
    <phoneticPr fontId="1" type="noConversion"/>
  </si>
  <si>
    <t>제작참여</t>
    <phoneticPr fontId="1" type="noConversion"/>
  </si>
  <si>
    <t>PRODUCE PARTICIPATION PEOPLE</t>
    <phoneticPr fontId="1" type="noConversion"/>
  </si>
  <si>
    <t>PRODUCE PARTICIPATION</t>
    <phoneticPr fontId="1" type="noConversion"/>
  </si>
  <si>
    <t>역할</t>
    <phoneticPr fontId="1" type="noConversion"/>
  </si>
  <si>
    <t>ROLE</t>
    <phoneticPr fontId="1" type="noConversion"/>
  </si>
  <si>
    <t>담당</t>
    <phoneticPr fontId="1" type="noConversion"/>
  </si>
  <si>
    <t>RESPONSIBILITY</t>
    <phoneticPr fontId="1" type="noConversion"/>
  </si>
  <si>
    <t>종류</t>
    <phoneticPr fontId="1" type="noConversion"/>
  </si>
  <si>
    <t>TYPE</t>
    <phoneticPr fontId="1" type="noConversion"/>
  </si>
  <si>
    <t>ROLE TYPE</t>
    <phoneticPr fontId="1" type="noConversion"/>
  </si>
  <si>
    <t>담당역할</t>
    <phoneticPr fontId="1" type="noConversion"/>
  </si>
  <si>
    <t>RESPONSIBILITY ROLE</t>
    <phoneticPr fontId="1" type="noConversion"/>
  </si>
  <si>
    <t>RESPONSIBILITY ROLE NAME</t>
    <phoneticPr fontId="1" type="noConversion"/>
  </si>
  <si>
    <t>역할명</t>
    <phoneticPr fontId="1" type="noConversion"/>
  </si>
  <si>
    <t>ROLE NAME</t>
    <phoneticPr fontId="1" type="noConversion"/>
  </si>
  <si>
    <t>PRTCPTN</t>
    <phoneticPr fontId="1" type="noConversion"/>
  </si>
  <si>
    <t>PRTCPTN PPL</t>
    <phoneticPr fontId="1" type="noConversion"/>
  </si>
  <si>
    <t>PRDC PRTCPTN</t>
    <phoneticPr fontId="1" type="noConversion"/>
  </si>
  <si>
    <t>PRDC PRTCPTN PPL</t>
    <phoneticPr fontId="1" type="noConversion"/>
  </si>
  <si>
    <t>RSPNSBLT</t>
    <phoneticPr fontId="1" type="noConversion"/>
  </si>
  <si>
    <t>ROL</t>
    <phoneticPr fontId="1" type="noConversion"/>
  </si>
  <si>
    <t>TP</t>
    <phoneticPr fontId="1" type="noConversion"/>
  </si>
  <si>
    <t>ROL TP</t>
    <phoneticPr fontId="1" type="noConversion"/>
  </si>
  <si>
    <t>RSPNSBLT ROL</t>
    <phoneticPr fontId="1" type="noConversion"/>
  </si>
  <si>
    <t>RSPNSBLT ROL NM</t>
    <phoneticPr fontId="1" type="noConversion"/>
  </si>
  <si>
    <t>ROL NM</t>
    <phoneticPr fontId="1" type="noConversion"/>
  </si>
  <si>
    <t>COMPANY</t>
    <phoneticPr fontId="1" type="noConversion"/>
  </si>
  <si>
    <t>COMPANY NAME</t>
    <phoneticPr fontId="1" type="noConversion"/>
  </si>
  <si>
    <t>PRODUCE PARTICIPATION COMPANY</t>
    <phoneticPr fontId="1" type="noConversion"/>
  </si>
  <si>
    <t>유통</t>
    <phoneticPr fontId="1" type="noConversion"/>
  </si>
  <si>
    <t>CMPNY</t>
    <phoneticPr fontId="1" type="noConversion"/>
  </si>
  <si>
    <t>CMPNY NM</t>
    <phoneticPr fontId="1" type="noConversion"/>
  </si>
  <si>
    <t>PRDC PRTCPTN CMPNY</t>
    <phoneticPr fontId="1" type="noConversion"/>
  </si>
  <si>
    <t>CIRCULATION</t>
    <phoneticPr fontId="1" type="noConversion"/>
  </si>
  <si>
    <t>CIRCULATION CODE</t>
    <phoneticPr fontId="1" type="noConversion"/>
  </si>
  <si>
    <t>코드</t>
    <phoneticPr fontId="1" type="noConversion"/>
  </si>
  <si>
    <t>CODE</t>
    <phoneticPr fontId="1" type="noConversion"/>
  </si>
  <si>
    <t>CD</t>
    <phoneticPr fontId="1" type="noConversion"/>
  </si>
  <si>
    <t>CRCLTN</t>
    <phoneticPr fontId="1" type="noConversion"/>
  </si>
  <si>
    <t>CRCLTN CD</t>
    <phoneticPr fontId="1" type="noConversion"/>
  </si>
  <si>
    <t>참여회사</t>
    <phoneticPr fontId="1" type="noConversion"/>
  </si>
  <si>
    <t>PARTICIPATION COMPANY</t>
    <phoneticPr fontId="1" type="noConversion"/>
  </si>
  <si>
    <t>PRTCPTN CMPNY</t>
    <phoneticPr fontId="1" type="noConversion"/>
  </si>
  <si>
    <t>THUMBNAIL</t>
    <phoneticPr fontId="1" type="noConversion"/>
  </si>
  <si>
    <t>ORIGINAL</t>
    <phoneticPr fontId="1" type="noConversion"/>
  </si>
  <si>
    <t>THMBNL</t>
    <phoneticPr fontId="1" type="noConversion"/>
  </si>
  <si>
    <t>원본사진</t>
    <phoneticPr fontId="1" type="noConversion"/>
  </si>
  <si>
    <t>썸네일사진</t>
    <phoneticPr fontId="1" type="noConversion"/>
  </si>
  <si>
    <t>ORGNL</t>
    <phoneticPr fontId="1" type="noConversion"/>
  </si>
  <si>
    <t>THMBNL PCTR</t>
    <phoneticPr fontId="1" type="noConversion"/>
  </si>
  <si>
    <t>ORGNL PCTR</t>
    <phoneticPr fontId="1" type="noConversion"/>
  </si>
  <si>
    <t>THUMBNAIL PICTURE</t>
    <phoneticPr fontId="1" type="noConversion"/>
  </si>
  <si>
    <t>ORIGINAL PICTURE</t>
    <phoneticPr fontId="1" type="noConversion"/>
  </si>
  <si>
    <t>댓글</t>
    <phoneticPr fontId="1" type="noConversion"/>
  </si>
  <si>
    <t>REPLY</t>
    <phoneticPr fontId="1" type="noConversion"/>
  </si>
  <si>
    <t>단축명중복여부</t>
    <phoneticPr fontId="1" type="noConversion"/>
  </si>
  <si>
    <t>한글명중복여부</t>
    <phoneticPr fontId="1" type="noConversion"/>
  </si>
  <si>
    <t>GNR</t>
    <phoneticPr fontId="1" type="noConversion"/>
  </si>
  <si>
    <t>PRDC LOC</t>
    <phoneticPr fontId="1" type="noConversion"/>
  </si>
  <si>
    <t>RPL</t>
    <phoneticPr fontId="1" type="noConversion"/>
  </si>
  <si>
    <t>작성</t>
    <phoneticPr fontId="1" type="noConversion"/>
  </si>
  <si>
    <t>등록</t>
    <phoneticPr fontId="1" type="noConversion"/>
  </si>
  <si>
    <t>좋아요</t>
    <phoneticPr fontId="1" type="noConversion"/>
  </si>
  <si>
    <t>싫어요</t>
    <phoneticPr fontId="1" type="noConversion"/>
  </si>
  <si>
    <t>상위</t>
    <phoneticPr fontId="1" type="noConversion"/>
  </si>
  <si>
    <t>상위댓글</t>
    <phoneticPr fontId="1" type="noConversion"/>
  </si>
  <si>
    <t>재생</t>
    <phoneticPr fontId="1" type="noConversion"/>
  </si>
  <si>
    <t>수</t>
    <phoneticPr fontId="1" type="noConversion"/>
  </si>
  <si>
    <t>주소</t>
    <phoneticPr fontId="1" type="noConversion"/>
  </si>
  <si>
    <t>썸네일주소</t>
    <phoneticPr fontId="1" type="noConversion"/>
  </si>
  <si>
    <t>동영상주소</t>
    <phoneticPr fontId="1" type="noConversion"/>
  </si>
  <si>
    <t>VIDEO</t>
    <phoneticPr fontId="1" type="noConversion"/>
  </si>
  <si>
    <t>PLAY</t>
    <phoneticPr fontId="1" type="noConversion"/>
  </si>
  <si>
    <t>COUNT</t>
    <phoneticPr fontId="1" type="noConversion"/>
  </si>
  <si>
    <t>PLAY COUNT</t>
    <phoneticPr fontId="1" type="noConversion"/>
  </si>
  <si>
    <t>ADDRESS</t>
    <phoneticPr fontId="1" type="noConversion"/>
  </si>
  <si>
    <t>THUMBNAIL ADDRESS</t>
    <phoneticPr fontId="1" type="noConversion"/>
  </si>
  <si>
    <t>VIDEO ADDRESS</t>
    <phoneticPr fontId="1" type="noConversion"/>
  </si>
  <si>
    <t>REGIST DATE</t>
    <phoneticPr fontId="1" type="noConversion"/>
  </si>
  <si>
    <t>REGIST</t>
    <phoneticPr fontId="1" type="noConversion"/>
  </si>
  <si>
    <t>VIDEO TYPE</t>
    <phoneticPr fontId="1" type="noConversion"/>
  </si>
  <si>
    <t>VD</t>
    <phoneticPr fontId="1" type="noConversion"/>
  </si>
  <si>
    <t>VD TP</t>
    <phoneticPr fontId="1" type="noConversion"/>
  </si>
  <si>
    <t>PL</t>
    <phoneticPr fontId="1" type="noConversion"/>
  </si>
  <si>
    <t>CNT</t>
    <phoneticPr fontId="1" type="noConversion"/>
  </si>
  <si>
    <t>PL CNT</t>
    <phoneticPr fontId="1" type="noConversion"/>
  </si>
  <si>
    <t>ADRS</t>
    <phoneticPr fontId="1" type="noConversion"/>
  </si>
  <si>
    <t>LIKE</t>
    <phoneticPr fontId="1" type="noConversion"/>
  </si>
  <si>
    <t>DISLIKE</t>
    <phoneticPr fontId="1" type="noConversion"/>
  </si>
  <si>
    <t>타입</t>
    <phoneticPr fontId="1" type="noConversion"/>
  </si>
  <si>
    <t>URL</t>
    <phoneticPr fontId="1" type="noConversion"/>
  </si>
  <si>
    <t>대사</t>
    <phoneticPr fontId="1" type="noConversion"/>
  </si>
  <si>
    <t>유명</t>
    <phoneticPr fontId="1" type="noConversion"/>
  </si>
  <si>
    <t>FAMOUS</t>
    <phoneticPr fontId="1" type="noConversion"/>
  </si>
  <si>
    <t>LINE</t>
    <phoneticPr fontId="1" type="noConversion"/>
  </si>
  <si>
    <t>FAMOUS LINE</t>
    <phoneticPr fontId="1" type="noConversion"/>
  </si>
  <si>
    <t>등록자</t>
    <phoneticPr fontId="1" type="noConversion"/>
  </si>
  <si>
    <t>REGIST PEOPLE</t>
    <phoneticPr fontId="1" type="noConversion"/>
  </si>
  <si>
    <t>REGIST PEOPLE NAME</t>
    <phoneticPr fontId="1" type="noConversion"/>
  </si>
  <si>
    <t>추천</t>
    <phoneticPr fontId="1" type="noConversion"/>
  </si>
  <si>
    <t>RECOMMEND</t>
    <phoneticPr fontId="1" type="noConversion"/>
  </si>
  <si>
    <t>RECOMMEND COUNT</t>
    <phoneticPr fontId="1" type="noConversion"/>
  </si>
  <si>
    <t>FMS</t>
    <phoneticPr fontId="1" type="noConversion"/>
  </si>
  <si>
    <t>LN</t>
    <phoneticPr fontId="1" type="noConversion"/>
  </si>
  <si>
    <t>FMS LN</t>
    <phoneticPr fontId="1" type="noConversion"/>
  </si>
  <si>
    <t>RGST PPL</t>
    <phoneticPr fontId="1" type="noConversion"/>
  </si>
  <si>
    <t>RGST PPL NM</t>
    <phoneticPr fontId="1" type="noConversion"/>
  </si>
  <si>
    <t>RCMD</t>
    <phoneticPr fontId="1" type="noConversion"/>
  </si>
  <si>
    <t>RCMD CNT</t>
    <phoneticPr fontId="1" type="noConversion"/>
  </si>
  <si>
    <t>EXPLAINATION</t>
    <phoneticPr fontId="1" type="noConversion"/>
  </si>
  <si>
    <t>EXPL</t>
    <phoneticPr fontId="1" type="noConversion"/>
  </si>
  <si>
    <t>LIKE COUNT</t>
    <phoneticPr fontId="1" type="noConversion"/>
  </si>
  <si>
    <t>DISLIKE COUNT</t>
    <phoneticPr fontId="1" type="noConversion"/>
  </si>
  <si>
    <t>RGST</t>
    <phoneticPr fontId="1" type="noConversion"/>
  </si>
  <si>
    <t>RGST DT</t>
    <phoneticPr fontId="1" type="noConversion"/>
  </si>
  <si>
    <t>LK</t>
    <phoneticPr fontId="1" type="noConversion"/>
  </si>
  <si>
    <t>DSLK</t>
    <phoneticPr fontId="1" type="noConversion"/>
  </si>
  <si>
    <t>LK CNT</t>
    <phoneticPr fontId="1" type="noConversion"/>
  </si>
  <si>
    <t>DSLK CNT</t>
    <phoneticPr fontId="1" type="noConversion"/>
  </si>
  <si>
    <t>WRITE</t>
    <phoneticPr fontId="1" type="noConversion"/>
  </si>
  <si>
    <t>WRITER</t>
    <phoneticPr fontId="1" type="noConversion"/>
  </si>
  <si>
    <t>WRTR</t>
    <phoneticPr fontId="1" type="noConversion"/>
  </si>
  <si>
    <t>WRT</t>
    <phoneticPr fontId="1" type="noConversion"/>
  </si>
  <si>
    <t>DETAIL</t>
    <phoneticPr fontId="1" type="noConversion"/>
  </si>
  <si>
    <t>DTL</t>
    <phoneticPr fontId="1" type="noConversion"/>
  </si>
  <si>
    <t>PRECEDENCE</t>
    <phoneticPr fontId="1" type="noConversion"/>
  </si>
  <si>
    <t>PRECEDENCE REPLY</t>
    <phoneticPr fontId="1" type="noConversion"/>
  </si>
  <si>
    <t>PRCDNC</t>
    <phoneticPr fontId="1" type="noConversion"/>
  </si>
  <si>
    <t>동영상종류</t>
    <phoneticPr fontId="1" type="noConversion"/>
  </si>
  <si>
    <t>VD URL</t>
    <phoneticPr fontId="1" type="noConversion"/>
  </si>
  <si>
    <t>THMBNL URL</t>
    <phoneticPr fontId="1" type="noConversion"/>
  </si>
  <si>
    <t>WATCHING GRADE</t>
    <phoneticPr fontId="1" type="noConversion"/>
  </si>
  <si>
    <t>WTC GRD</t>
    <phoneticPr fontId="1" type="noConversion"/>
  </si>
  <si>
    <t>RATING</t>
    <phoneticPr fontId="1" type="noConversion"/>
  </si>
  <si>
    <t>RTNG</t>
    <phoneticPr fontId="1" type="noConversion"/>
  </si>
  <si>
    <t>코드명</t>
    <phoneticPr fontId="1" type="noConversion"/>
  </si>
  <si>
    <t>CODE NAME</t>
    <phoneticPr fontId="1" type="noConversion"/>
  </si>
  <si>
    <t>CD NM</t>
    <phoneticPr fontId="1" type="noConversion"/>
  </si>
  <si>
    <t>상위코드</t>
    <phoneticPr fontId="1" type="noConversion"/>
  </si>
  <si>
    <t>PRECEDENCE CODE</t>
    <phoneticPr fontId="1" type="noConversion"/>
  </si>
  <si>
    <t>PRCDNC CD</t>
    <phoneticPr fontId="1" type="noConversion"/>
  </si>
  <si>
    <t>PRCDNC RPL</t>
    <phoneticPr fontId="1" type="noConversion"/>
  </si>
  <si>
    <t>공통</t>
    <phoneticPr fontId="1" type="noConversion"/>
  </si>
  <si>
    <t>COMMON</t>
    <phoneticPr fontId="1" type="noConversion"/>
  </si>
  <si>
    <t>CMN</t>
    <phoneticPr fontId="1" type="noConversion"/>
  </si>
  <si>
    <t>공통코드</t>
    <phoneticPr fontId="1" type="noConversion"/>
  </si>
  <si>
    <t>COMMON CODE</t>
    <phoneticPr fontId="1" type="noConversion"/>
  </si>
  <si>
    <t>CMN CD</t>
    <phoneticPr fontId="1" type="noConversion"/>
  </si>
  <si>
    <t>사진종류</t>
    <phoneticPr fontId="1" type="noConversion"/>
  </si>
  <si>
    <t>PICTURE TYPE</t>
    <phoneticPr fontId="1" type="noConversion"/>
  </si>
  <si>
    <t>PCTR TP</t>
    <phoneticPr fontId="1" type="noConversion"/>
  </si>
  <si>
    <t>VARCHAR2(4000 CHAR)</t>
    <phoneticPr fontId="1" type="noConversion"/>
  </si>
  <si>
    <t>VARCHAR2(1000 CHAR)</t>
    <phoneticPr fontId="1" type="noConversion"/>
  </si>
  <si>
    <t>NUMBER</t>
    <phoneticPr fontId="1" type="noConversion"/>
  </si>
  <si>
    <t>URL</t>
    <phoneticPr fontId="1" type="noConversion"/>
  </si>
  <si>
    <t>Y</t>
    <phoneticPr fontId="1" type="noConversion"/>
  </si>
  <si>
    <t>NUMBER</t>
    <phoneticPr fontId="1" type="noConversion"/>
  </si>
  <si>
    <t>분</t>
    <phoneticPr fontId="1" type="noConversion"/>
  </si>
  <si>
    <t>상위댓글ID</t>
    <phoneticPr fontId="1" type="noConversion"/>
  </si>
  <si>
    <t>VARCHAR2(50 CHAR)</t>
    <phoneticPr fontId="1" type="noConversion"/>
  </si>
  <si>
    <t>유통코드</t>
    <phoneticPr fontId="1" type="noConversion"/>
  </si>
  <si>
    <t>VARCHAR2(1000 CHAR)</t>
    <phoneticPr fontId="1" type="noConversion"/>
  </si>
  <si>
    <t>N</t>
    <phoneticPr fontId="1" type="noConversion"/>
  </si>
  <si>
    <t>공통코드참조</t>
    <phoneticPr fontId="1" type="noConversion"/>
  </si>
  <si>
    <t>VD-연월일-다섯자리수</t>
    <phoneticPr fontId="1" type="noConversion"/>
  </si>
  <si>
    <t>DATE</t>
    <phoneticPr fontId="1" type="noConversion"/>
  </si>
  <si>
    <t>FL-연월일-다섯자리수</t>
    <phoneticPr fontId="1" type="noConversion"/>
  </si>
  <si>
    <t>VARCHAR2(500 CHAR)</t>
    <phoneticPr fontId="1" type="noConversion"/>
  </si>
  <si>
    <t>공통코드ID</t>
    <phoneticPr fontId="1" type="noConversion"/>
  </si>
  <si>
    <t>상위코드ID</t>
    <phoneticPr fontId="1" type="noConversion"/>
  </si>
  <si>
    <t>VARCHAR2(18 CHAR)</t>
    <phoneticPr fontId="1" type="noConversion"/>
  </si>
  <si>
    <t>MR-연월일-다섯자리수</t>
    <phoneticPr fontId="1" type="noConversion"/>
  </si>
  <si>
    <t>VR-연월일-다섯자리수</t>
    <phoneticPr fontId="1" type="noConversion"/>
  </si>
  <si>
    <t>PR-연월일-다섯자리수</t>
    <phoneticPr fontId="1" type="noConversion"/>
  </si>
  <si>
    <t>) TABLESPACE USERS;</t>
    <phoneticPr fontId="1" type="noConversion"/>
  </si>
  <si>
    <t>MV_GNR</t>
    <phoneticPr fontId="1" type="noConversion"/>
  </si>
  <si>
    <t>PCTR_RP</t>
    <phoneticPr fontId="1" type="noConversion"/>
  </si>
  <si>
    <t>VD_RP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</si>
</sst>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quotePrefix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44EA-314E-4BBE-8D2A-659D092643C5}">
  <dimension ref="A1:Q145"/>
  <sheetViews>
    <sheetView topLeftCell="B16" zoomScale="85" zoomScaleNormal="85" workbookViewId="0">
      <selection activeCell="C43" sqref="C43"/>
    </sheetView>
  </sheetViews>
  <sheetFormatPr defaultRowHeight="16.5" x14ac:dyDescent="0.3"/>
  <cols>
    <col min="1" max="1" width="15.125" bestFit="1" customWidth="1"/>
    <col min="2" max="2" width="17.625" bestFit="1" customWidth="1"/>
    <col min="3" max="3" width="22.875" bestFit="1" customWidth="1"/>
    <col min="4" max="4" width="8.5" bestFit="1" customWidth="1"/>
    <col min="5" max="5" width="15.875" bestFit="1" customWidth="1"/>
    <col min="6" max="6" width="17.125" bestFit="1" customWidth="1"/>
    <col min="7" max="7" width="21.125" bestFit="1" customWidth="1"/>
    <col min="8" max="8" width="20.625" bestFit="1" customWidth="1"/>
    <col min="9" max="9" width="22.25" bestFit="1" customWidth="1"/>
  </cols>
  <sheetData>
    <row r="1" spans="1:11" ht="17.25" thickBot="1" x14ac:dyDescent="0.35"/>
    <row r="2" spans="1:11" x14ac:dyDescent="0.3">
      <c r="B2" s="33" t="s">
        <v>22</v>
      </c>
      <c r="C2" s="35"/>
      <c r="D2" s="35"/>
      <c r="E2" s="35"/>
      <c r="F2" s="35"/>
      <c r="G2" s="35"/>
      <c r="H2" s="34"/>
      <c r="I2" s="19" t="str">
        <f>SUBSTITUTE(INDEX(표준단어!E:E,MATCH(SUBSTITUTE(B2,"ID",""),표준단어!B:B,0))," ","_")</f>
        <v>MV</v>
      </c>
    </row>
    <row r="3" spans="1:11" x14ac:dyDescent="0.3">
      <c r="B3" s="29" t="s">
        <v>0</v>
      </c>
      <c r="C3" s="30"/>
      <c r="D3" s="30" t="s">
        <v>1</v>
      </c>
      <c r="E3" s="31" t="s">
        <v>2</v>
      </c>
      <c r="F3" s="30" t="s">
        <v>10</v>
      </c>
      <c r="G3" s="30" t="s">
        <v>3</v>
      </c>
      <c r="H3" s="30" t="s">
        <v>4</v>
      </c>
      <c r="I3" s="32" t="s">
        <v>5</v>
      </c>
      <c r="K3" t="str">
        <f xml:space="preserve"> "CREATE SEQUENCE MOVIE.SEQ_"&amp;I2&amp;"_PK INCREMENT BY 1 MINVALUE 1 MAXVALUE 99999 CYCLE CACHE 24 NOORDER ;"</f>
        <v>CREATE SEQUENCE MOVIE.SEQ_MV_PK INCREMENT BY 1 MINVALUE 1 MAXVALUE 99999 CYCLE CACHE 24 NOORDER ;</v>
      </c>
    </row>
    <row r="4" spans="1:11" x14ac:dyDescent="0.3">
      <c r="B4" s="12" t="s">
        <v>6</v>
      </c>
      <c r="C4" s="13" t="s">
        <v>7</v>
      </c>
      <c r="D4" s="30"/>
      <c r="E4" s="31"/>
      <c r="F4" s="30"/>
      <c r="G4" s="30"/>
      <c r="H4" s="30"/>
      <c r="I4" s="32"/>
      <c r="J4" t="str">
        <f>"CREATE TABLE MOVIE."&amp; I2 &amp; "("</f>
        <v>CREATE TABLE MOVIE.MV(</v>
      </c>
    </row>
    <row r="5" spans="1:11" x14ac:dyDescent="0.3">
      <c r="B5" s="6" t="s">
        <v>13</v>
      </c>
      <c r="C5" s="19" t="str">
        <f>SUBSTITUTE(INDEX(표준단어!E:E,MATCH(SUBSTITUTE(B5,"ID",""),표준단어!B:B,0))," ","_")&amp;"_ID"</f>
        <v>MV_ID</v>
      </c>
      <c r="D5" s="4">
        <v>1</v>
      </c>
      <c r="E5" s="4" t="s">
        <v>8</v>
      </c>
      <c r="F5" s="4" t="s">
        <v>9</v>
      </c>
      <c r="G5" s="4" t="s">
        <v>69</v>
      </c>
      <c r="H5" s="4"/>
      <c r="I5" s="7" t="s">
        <v>66</v>
      </c>
      <c r="J5" t="str">
        <f>","&amp;C5&amp;" "&amp;G5&amp;" "&amp; IF(F5="Y","NULL","NOT NULL")</f>
        <v>,MV_ID VARCHAR2(20 CHAR) NOT NULL</v>
      </c>
    </row>
    <row r="6" spans="1:11" x14ac:dyDescent="0.3">
      <c r="B6" s="6" t="s">
        <v>14</v>
      </c>
      <c r="C6" s="19" t="str">
        <f>SUBSTITUTE(INDEX(표준단어!E:E,MATCH(B6,표준단어!B:B,0))," ","_")</f>
        <v>MV_TTL</v>
      </c>
      <c r="D6" s="4">
        <v>2</v>
      </c>
      <c r="E6" s="4"/>
      <c r="F6" s="4" t="s">
        <v>9</v>
      </c>
      <c r="G6" s="4" t="s">
        <v>71</v>
      </c>
      <c r="H6" s="4"/>
      <c r="I6" s="7"/>
      <c r="J6" t="str">
        <f t="shared" ref="J6:J13" si="0">","&amp;C6&amp;" "&amp;G6&amp;" "&amp; IF(F6="Y","NULL","NOT NULL")</f>
        <v>,MV_TTL VARCHAR2(100 CHAR) NOT NULL</v>
      </c>
    </row>
    <row r="7" spans="1:11" x14ac:dyDescent="0.3">
      <c r="B7" s="6" t="s">
        <v>15</v>
      </c>
      <c r="C7" s="19" t="str">
        <f>SUBSTITUTE(INDEX(표준단어!E:E,MATCH(B7,표준단어!B:B,0))," ","_")</f>
        <v>ENG_TTL</v>
      </c>
      <c r="D7" s="4">
        <v>3</v>
      </c>
      <c r="E7" s="4"/>
      <c r="F7" s="4" t="s">
        <v>9</v>
      </c>
      <c r="G7" s="4" t="s">
        <v>71</v>
      </c>
      <c r="H7" s="4"/>
      <c r="I7" s="7"/>
      <c r="J7" t="str">
        <f t="shared" si="0"/>
        <v>,ENG_TTL VARCHAR2(100 CHAR) NOT NULL</v>
      </c>
    </row>
    <row r="8" spans="1:11" x14ac:dyDescent="0.3">
      <c r="B8" s="6" t="s">
        <v>16</v>
      </c>
      <c r="C8" s="19" t="str">
        <f>SUBSTITUTE(INDEX(표준단어!E:E,MATCH(B8,표준단어!B:B,0))," ","_")</f>
        <v>SCRN_STT</v>
      </c>
      <c r="D8" s="4">
        <v>4</v>
      </c>
      <c r="E8" s="4"/>
      <c r="F8" s="4" t="s">
        <v>9</v>
      </c>
      <c r="G8" s="4" t="s">
        <v>330</v>
      </c>
      <c r="H8" s="4"/>
      <c r="I8" s="7" t="s">
        <v>67</v>
      </c>
      <c r="J8" t="str">
        <f t="shared" si="0"/>
        <v>,SCRN_STT VARCHAR2(18 CHAR) NOT NULL</v>
      </c>
    </row>
    <row r="9" spans="1:11" x14ac:dyDescent="0.3">
      <c r="B9" s="6" t="s">
        <v>17</v>
      </c>
      <c r="C9" s="19" t="str">
        <f>SUBSTITUTE(INDEX(표준단어!E:E,MATCH(B9,표준단어!B:B,0))," ","_")</f>
        <v>SCRN_TM</v>
      </c>
      <c r="D9" s="4">
        <v>5</v>
      </c>
      <c r="E9" s="4"/>
      <c r="F9" s="4" t="s">
        <v>9</v>
      </c>
      <c r="G9" s="4" t="s">
        <v>316</v>
      </c>
      <c r="H9" s="4"/>
      <c r="I9" s="7" t="s">
        <v>317</v>
      </c>
      <c r="J9" t="str">
        <f t="shared" si="0"/>
        <v>,SCRN_TM NUMBER NOT NULL</v>
      </c>
    </row>
    <row r="10" spans="1:11" x14ac:dyDescent="0.3">
      <c r="B10" s="6" t="s">
        <v>18</v>
      </c>
      <c r="C10" s="19" t="str">
        <f>SUBSTITUTE(INDEX(표준단어!E:E,MATCH(B10,표준단어!B:B,0))," ","_")</f>
        <v>OPNG_DT</v>
      </c>
      <c r="D10" s="4">
        <v>6</v>
      </c>
      <c r="E10" s="4"/>
      <c r="F10" s="4" t="s">
        <v>315</v>
      </c>
      <c r="G10" s="4" t="s">
        <v>94</v>
      </c>
      <c r="H10" s="4"/>
      <c r="I10" s="7"/>
      <c r="J10" t="str">
        <f t="shared" si="0"/>
        <v>,OPNG_DT DATE NULL</v>
      </c>
    </row>
    <row r="11" spans="1:11" x14ac:dyDescent="0.3">
      <c r="B11" s="20" t="s">
        <v>19</v>
      </c>
      <c r="C11" s="19" t="str">
        <f>SUBSTITUTE(INDEX(표준단어!E:E,MATCH(B11,표준단어!B:B,0))," ","_")</f>
        <v>WTC_GRD</v>
      </c>
      <c r="D11" s="4">
        <v>7</v>
      </c>
      <c r="E11" s="4"/>
      <c r="F11" s="4" t="s">
        <v>65</v>
      </c>
      <c r="G11" s="4" t="s">
        <v>330</v>
      </c>
      <c r="H11" s="4"/>
      <c r="I11" s="7" t="s">
        <v>67</v>
      </c>
      <c r="J11" t="str">
        <f t="shared" si="0"/>
        <v>,WTC_GRD VARCHAR2(18 CHAR) NOT NULL</v>
      </c>
    </row>
    <row r="12" spans="1:11" x14ac:dyDescent="0.3">
      <c r="B12" s="22" t="s">
        <v>20</v>
      </c>
      <c r="C12" s="19" t="str">
        <f>SUBSTITUTE(INDEX(표준단어!E:E,MATCH(B12,표준단어!B:B,0))," ","_")</f>
        <v>PSTR</v>
      </c>
      <c r="D12" s="4">
        <v>8</v>
      </c>
      <c r="E12" s="4"/>
      <c r="F12" s="4" t="s">
        <v>315</v>
      </c>
      <c r="G12" s="4" t="s">
        <v>312</v>
      </c>
      <c r="H12" s="4"/>
      <c r="I12" s="7"/>
      <c r="J12" t="str">
        <f t="shared" si="0"/>
        <v>,PSTR VARCHAR2(1000 CHAR) NULL</v>
      </c>
    </row>
    <row r="13" spans="1:11" ht="17.25" thickBot="1" x14ac:dyDescent="0.35">
      <c r="A13" s="18"/>
      <c r="B13" s="23" t="s">
        <v>21</v>
      </c>
      <c r="C13" s="24" t="str">
        <f>SUBSTITUTE(INDEX(표준단어!E:E,MATCH(B13,표준단어!B:B,0))," ","_")</f>
        <v>SMR</v>
      </c>
      <c r="D13" s="9">
        <v>9</v>
      </c>
      <c r="E13" s="9"/>
      <c r="F13" s="9" t="s">
        <v>322</v>
      </c>
      <c r="G13" s="9" t="s">
        <v>311</v>
      </c>
      <c r="H13" s="9"/>
      <c r="I13" s="10"/>
      <c r="J13" t="str">
        <f t="shared" si="0"/>
        <v>,SMR VARCHAR2(4000 CHAR) NOT NULL</v>
      </c>
    </row>
    <row r="14" spans="1:11" ht="17.25" thickBot="1" x14ac:dyDescent="0.35">
      <c r="A14" s="18"/>
      <c r="B14" s="18"/>
      <c r="C14" s="18"/>
      <c r="D14" s="18"/>
      <c r="E14" s="18"/>
      <c r="F14" s="18"/>
      <c r="G14" s="18"/>
      <c r="H14" s="18"/>
      <c r="J14" t="s">
        <v>334</v>
      </c>
    </row>
    <row r="15" spans="1:11" s="5" customFormat="1" x14ac:dyDescent="0.3">
      <c r="A15" s="18"/>
      <c r="B15" s="33" t="s">
        <v>23</v>
      </c>
      <c r="C15" s="35"/>
      <c r="D15" s="35"/>
      <c r="E15" s="35"/>
      <c r="F15" s="35"/>
      <c r="G15" s="35"/>
      <c r="H15" s="34"/>
      <c r="I15" s="19" t="str">
        <f>SUBSTITUTE(INDEX(표준단어!E:E,MATCH(SUBSTITUTE(B15,"ID",""),표준단어!B:B,0))," ","_")</f>
        <v>PRDC_LOC</v>
      </c>
    </row>
    <row r="16" spans="1:11" x14ac:dyDescent="0.3">
      <c r="A16" s="18"/>
      <c r="B16" s="29" t="s">
        <v>0</v>
      </c>
      <c r="C16" s="30"/>
      <c r="D16" s="30" t="s">
        <v>1</v>
      </c>
      <c r="E16" s="31" t="s">
        <v>2</v>
      </c>
      <c r="F16" s="30" t="s">
        <v>10</v>
      </c>
      <c r="G16" s="30" t="s">
        <v>3</v>
      </c>
      <c r="H16" s="30" t="s">
        <v>4</v>
      </c>
      <c r="I16" s="32" t="s">
        <v>5</v>
      </c>
    </row>
    <row r="17" spans="1:11" x14ac:dyDescent="0.3">
      <c r="A17" s="18"/>
      <c r="B17" s="12" t="s">
        <v>6</v>
      </c>
      <c r="C17" s="13" t="s">
        <v>7</v>
      </c>
      <c r="D17" s="30"/>
      <c r="E17" s="31"/>
      <c r="F17" s="30"/>
      <c r="G17" s="30"/>
      <c r="H17" s="30"/>
      <c r="I17" s="32"/>
      <c r="J17" t="str">
        <f>"CREATE TABLE MOVIE."&amp; I15 &amp; "("</f>
        <v>CREATE TABLE MOVIE.PRDC_LOC(</v>
      </c>
    </row>
    <row r="18" spans="1:11" x14ac:dyDescent="0.3">
      <c r="A18" s="18"/>
      <c r="B18" s="6" t="s">
        <v>13</v>
      </c>
      <c r="C18" s="19" t="str">
        <f>SUBSTITUTE(INDEX(표준단어!E:E,MATCH(SUBSTITUTE(B18,"ID",""),표준단어!B:B,0))," ","_")&amp;"_ID"</f>
        <v>MV_ID</v>
      </c>
      <c r="D18" s="4">
        <v>1</v>
      </c>
      <c r="E18" s="4" t="s">
        <v>8</v>
      </c>
      <c r="F18" s="4" t="s">
        <v>9</v>
      </c>
      <c r="G18" s="4" t="s">
        <v>69</v>
      </c>
      <c r="H18" s="4"/>
      <c r="I18" s="7"/>
      <c r="J18" t="str">
        <f>","&amp;C18&amp;" "&amp;G18&amp;" "&amp; IF(F18="Y","NULL","NOT NULL")</f>
        <v>,MV_ID VARCHAR2(20 CHAR) NOT NULL</v>
      </c>
    </row>
    <row r="19" spans="1:11" ht="17.25" thickBot="1" x14ac:dyDescent="0.35">
      <c r="A19" s="18"/>
      <c r="B19" s="8" t="s">
        <v>24</v>
      </c>
      <c r="C19" s="24" t="str">
        <f>SUBSTITUTE(INDEX(표준단어!E:E,MATCH(SUBSTITUTE(B19,"ID",""),표준단어!B:B,0))," ","_")&amp;"_ID"</f>
        <v>CNTR_ID</v>
      </c>
      <c r="D19" s="9">
        <v>2</v>
      </c>
      <c r="E19" s="9" t="s">
        <v>68</v>
      </c>
      <c r="F19" s="9" t="s">
        <v>9</v>
      </c>
      <c r="G19" s="9" t="s">
        <v>313</v>
      </c>
      <c r="H19" s="9"/>
      <c r="I19" s="10"/>
      <c r="J19" t="str">
        <f t="shared" ref="J19" si="1">","&amp;C19&amp;" "&amp;G19&amp;" "&amp; IF(F19="Y","NULL","NOT NULL")</f>
        <v>,CNTR_ID NUMBER NOT NULL</v>
      </c>
    </row>
    <row r="20" spans="1:11" ht="17.25" thickBot="1" x14ac:dyDescent="0.35">
      <c r="A20" s="18"/>
      <c r="B20" s="1"/>
      <c r="C20" s="1"/>
      <c r="D20" s="2"/>
      <c r="E20" s="2"/>
      <c r="F20" s="2"/>
      <c r="G20" s="2"/>
      <c r="H20" s="2"/>
      <c r="I20" s="2"/>
      <c r="J20" t="s">
        <v>334</v>
      </c>
    </row>
    <row r="21" spans="1:11" x14ac:dyDescent="0.3">
      <c r="A21" s="18"/>
      <c r="B21" s="33" t="s">
        <v>25</v>
      </c>
      <c r="C21" s="35"/>
      <c r="D21" s="35"/>
      <c r="E21" s="35"/>
      <c r="F21" s="35"/>
      <c r="G21" s="35"/>
      <c r="H21" s="34"/>
      <c r="I21" s="19" t="str">
        <f>SUBSTITUTE(INDEX(표준단어!E:E,MATCH(SUBSTITUTE(B21,"ID",""),표준단어!B:B,0))," ","_")</f>
        <v>CNTR</v>
      </c>
    </row>
    <row r="22" spans="1:11" x14ac:dyDescent="0.3">
      <c r="A22" s="18"/>
      <c r="B22" s="29" t="s">
        <v>0</v>
      </c>
      <c r="C22" s="30"/>
      <c r="D22" s="30" t="s">
        <v>1</v>
      </c>
      <c r="E22" s="31" t="s">
        <v>2</v>
      </c>
      <c r="F22" s="30" t="s">
        <v>10</v>
      </c>
      <c r="G22" s="30" t="s">
        <v>3</v>
      </c>
      <c r="H22" s="30" t="s">
        <v>4</v>
      </c>
      <c r="I22" s="32" t="s">
        <v>5</v>
      </c>
      <c r="K22" t="str">
        <f xml:space="preserve"> "CREATE SEQUENCE MOVIE.SEQ_"&amp;I21&amp;"_PK INCREMENT BY 1 MINVALUE 1 MAXVALUE 99999 CACHE 24 NOORDER ;"</f>
        <v>CREATE SEQUENCE MOVIE.SEQ_CNTR_PK INCREMENT BY 1 MINVALUE 1 MAXVALUE 99999 CACHE 24 NOORDER ;</v>
      </c>
    </row>
    <row r="23" spans="1:11" x14ac:dyDescent="0.3">
      <c r="A23" s="18"/>
      <c r="B23" s="12" t="s">
        <v>6</v>
      </c>
      <c r="C23" s="13" t="s">
        <v>7</v>
      </c>
      <c r="D23" s="30"/>
      <c r="E23" s="31"/>
      <c r="F23" s="30"/>
      <c r="G23" s="30"/>
      <c r="H23" s="30"/>
      <c r="I23" s="32"/>
      <c r="J23" t="str">
        <f>"CREATE TABLE MOVIE."&amp; I21 &amp; "("</f>
        <v>CREATE TABLE MOVIE.CNTR(</v>
      </c>
    </row>
    <row r="24" spans="1:11" x14ac:dyDescent="0.3">
      <c r="A24" s="18"/>
      <c r="B24" s="6" t="s">
        <v>24</v>
      </c>
      <c r="C24" s="19" t="str">
        <f>SUBSTITUTE(INDEX(표준단어!E:E,MATCH(SUBSTITUTE(B24,"ID",""),표준단어!B:B,0))," ","_")&amp;"_ID"</f>
        <v>CNTR_ID</v>
      </c>
      <c r="D24" s="4">
        <v>1</v>
      </c>
      <c r="E24" s="4" t="s">
        <v>8</v>
      </c>
      <c r="F24" s="4" t="s">
        <v>9</v>
      </c>
      <c r="G24" s="4" t="s">
        <v>313</v>
      </c>
      <c r="H24" s="4"/>
      <c r="I24" s="7" t="s">
        <v>70</v>
      </c>
      <c r="J24" t="str">
        <f>","&amp;C24&amp;" "&amp;G24&amp;" "&amp; IF(F24="Y","NULL","NOT NULL")</f>
        <v>,CNTR_ID NUMBER NOT NULL</v>
      </c>
    </row>
    <row r="25" spans="1:11" ht="17.25" thickBot="1" x14ac:dyDescent="0.35">
      <c r="A25" s="18"/>
      <c r="B25" s="8" t="s">
        <v>26</v>
      </c>
      <c r="C25" s="24" t="str">
        <f>SUBSTITUTE(INDEX(표준단어!E:E,MATCH(B25,표준단어!B:B,0))," ","_")</f>
        <v>CNTR_NM</v>
      </c>
      <c r="D25" s="9">
        <v>2</v>
      </c>
      <c r="E25" s="9"/>
      <c r="F25" s="9" t="s">
        <v>9</v>
      </c>
      <c r="G25" s="9" t="s">
        <v>69</v>
      </c>
      <c r="H25" s="9"/>
      <c r="I25" s="10"/>
      <c r="J25" t="str">
        <f t="shared" ref="J25" si="2">","&amp;C25&amp;" "&amp;G25&amp;" "&amp; IF(F25="Y","NULL","NOT NULL")</f>
        <v>,CNTR_NM VARCHAR2(20 CHAR) NOT NULL</v>
      </c>
    </row>
    <row r="26" spans="1:11" ht="17.25" thickBot="1" x14ac:dyDescent="0.35">
      <c r="A26" s="18"/>
      <c r="J26" t="s">
        <v>334</v>
      </c>
    </row>
    <row r="27" spans="1:11" x14ac:dyDescent="0.3">
      <c r="A27" s="18"/>
      <c r="B27" s="33" t="s">
        <v>27</v>
      </c>
      <c r="C27" s="35"/>
      <c r="D27" s="35"/>
      <c r="E27" s="35"/>
      <c r="F27" s="35"/>
      <c r="G27" s="35"/>
      <c r="H27" s="34"/>
      <c r="I27" s="19" t="s">
        <v>335</v>
      </c>
    </row>
    <row r="28" spans="1:11" x14ac:dyDescent="0.3">
      <c r="A28" s="18"/>
      <c r="B28" s="29" t="s">
        <v>0</v>
      </c>
      <c r="C28" s="30"/>
      <c r="D28" s="30" t="s">
        <v>1</v>
      </c>
      <c r="E28" s="31" t="s">
        <v>2</v>
      </c>
      <c r="F28" s="30" t="s">
        <v>10</v>
      </c>
      <c r="G28" s="30" t="s">
        <v>3</v>
      </c>
      <c r="H28" s="30" t="s">
        <v>4</v>
      </c>
      <c r="I28" s="32" t="s">
        <v>5</v>
      </c>
    </row>
    <row r="29" spans="1:11" x14ac:dyDescent="0.3">
      <c r="A29" s="1"/>
      <c r="B29" s="12" t="s">
        <v>6</v>
      </c>
      <c r="C29" s="13" t="s">
        <v>7</v>
      </c>
      <c r="D29" s="30"/>
      <c r="E29" s="31"/>
      <c r="F29" s="30"/>
      <c r="G29" s="30"/>
      <c r="H29" s="30"/>
      <c r="I29" s="32"/>
      <c r="J29" t="str">
        <f>"CREATE TABLE MOVIE."&amp; I27 &amp; "("</f>
        <v>CREATE TABLE MOVIE.MV_GNR(</v>
      </c>
    </row>
    <row r="30" spans="1:11" x14ac:dyDescent="0.3">
      <c r="A30" s="1"/>
      <c r="B30" s="6" t="s">
        <v>13</v>
      </c>
      <c r="C30" s="19" t="str">
        <f>SUBSTITUTE(INDEX(표준단어!E:E,MATCH(SUBSTITUTE(B30,"ID",""),표준단어!B:B,0))," ","_")&amp;"_ID"</f>
        <v>MV_ID</v>
      </c>
      <c r="D30" s="4">
        <v>1</v>
      </c>
      <c r="E30" s="4" t="s">
        <v>8</v>
      </c>
      <c r="F30" s="4" t="s">
        <v>9</v>
      </c>
      <c r="G30" s="4" t="s">
        <v>69</v>
      </c>
      <c r="H30" s="4"/>
      <c r="I30" s="7"/>
      <c r="J30" t="str">
        <f>","&amp;C30&amp;" "&amp;G30&amp;" "&amp; IF(F30="Y","NULL","NOT NULL")</f>
        <v>,MV_ID VARCHAR2(20 CHAR) NOT NULL</v>
      </c>
    </row>
    <row r="31" spans="1:11" ht="17.25" thickBot="1" x14ac:dyDescent="0.35">
      <c r="A31" s="1"/>
      <c r="B31" s="8" t="s">
        <v>28</v>
      </c>
      <c r="C31" s="24" t="str">
        <f>SUBSTITUTE(INDEX(표준단어!E:E,MATCH(SUBSTITUTE(B31,"ID",""),표준단어!B:B,0))," ","_")&amp;"_ID"</f>
        <v>GNR_ID</v>
      </c>
      <c r="D31" s="9">
        <v>2</v>
      </c>
      <c r="E31" s="9" t="s">
        <v>68</v>
      </c>
      <c r="F31" s="9" t="s">
        <v>9</v>
      </c>
      <c r="G31" s="9" t="s">
        <v>313</v>
      </c>
      <c r="H31" s="9"/>
      <c r="I31" s="10"/>
      <c r="J31" t="str">
        <f t="shared" ref="J31" si="3">","&amp;C31&amp;" "&amp;G31&amp;" "&amp; IF(F31="Y","NULL","NOT NULL")</f>
        <v>,GNR_ID NUMBER NOT NULL</v>
      </c>
    </row>
    <row r="32" spans="1:11" ht="17.25" thickBot="1" x14ac:dyDescent="0.35">
      <c r="A32" s="16"/>
      <c r="J32" t="s">
        <v>334</v>
      </c>
    </row>
    <row r="33" spans="1:17" x14ac:dyDescent="0.3">
      <c r="A33" s="16"/>
      <c r="B33" s="33" t="s">
        <v>40</v>
      </c>
      <c r="C33" s="35"/>
      <c r="D33" s="35"/>
      <c r="E33" s="35"/>
      <c r="F33" s="35"/>
      <c r="G33" s="35"/>
      <c r="H33" s="34"/>
      <c r="I33" s="19" t="str">
        <f>SUBSTITUTE(INDEX(표준단어!E:E,MATCH(SUBSTITUTE(B33,"ID",""),표준단어!B:B,0))," ","_")</f>
        <v>GNR</v>
      </c>
    </row>
    <row r="34" spans="1:17" x14ac:dyDescent="0.3">
      <c r="A34" s="14"/>
      <c r="B34" s="29" t="s">
        <v>0</v>
      </c>
      <c r="C34" s="30"/>
      <c r="D34" s="30" t="s">
        <v>1</v>
      </c>
      <c r="E34" s="31" t="s">
        <v>2</v>
      </c>
      <c r="F34" s="30" t="s">
        <v>10</v>
      </c>
      <c r="G34" s="30" t="s">
        <v>3</v>
      </c>
      <c r="H34" s="30" t="s">
        <v>4</v>
      </c>
      <c r="I34" s="32" t="s">
        <v>5</v>
      </c>
      <c r="K34" t="str">
        <f xml:space="preserve"> "CREATE SEQUENCE MOVIE.SEQ_"&amp;I33&amp;"_PK INCREMENT BY 1 MINVALUE 1 MAXVALUE 99999 CYCLE CACHE 24 NOORDER ;"</f>
        <v>CREATE SEQUENCE MOVIE.SEQ_GNR_PK INCREMENT BY 1 MINVALUE 1 MAXVALUE 99999 CYCLE CACHE 24 NOORDER ;</v>
      </c>
    </row>
    <row r="35" spans="1:17" x14ac:dyDescent="0.3">
      <c r="A35" s="15"/>
      <c r="B35" s="12" t="s">
        <v>6</v>
      </c>
      <c r="C35" s="13" t="s">
        <v>7</v>
      </c>
      <c r="D35" s="30"/>
      <c r="E35" s="31"/>
      <c r="F35" s="30"/>
      <c r="G35" s="30"/>
      <c r="H35" s="30"/>
      <c r="I35" s="32"/>
      <c r="J35" t="str">
        <f>"CREATE TABLE MOVIE."&amp; I33 &amp; "("</f>
        <v>CREATE TABLE MOVIE.GNR(</v>
      </c>
    </row>
    <row r="36" spans="1:17" x14ac:dyDescent="0.3">
      <c r="A36" s="1"/>
      <c r="B36" s="6" t="s">
        <v>28</v>
      </c>
      <c r="C36" s="19" t="str">
        <f>SUBSTITUTE(INDEX(표준단어!E:E,MATCH(SUBSTITUTE(B36,"ID",""),표준단어!B:B,0))," ","_")&amp;"_ID"</f>
        <v>GNR_ID</v>
      </c>
      <c r="D36" s="4">
        <v>1</v>
      </c>
      <c r="E36" s="4" t="s">
        <v>8</v>
      </c>
      <c r="F36" s="4" t="s">
        <v>9</v>
      </c>
      <c r="G36" s="4" t="s">
        <v>313</v>
      </c>
      <c r="H36" s="4"/>
      <c r="I36" s="7" t="s">
        <v>70</v>
      </c>
      <c r="J36" t="str">
        <f>","&amp;C36&amp;" "&amp;G36&amp;" "&amp; IF(F36="Y","NULL","NOT NULL")</f>
        <v>,GNR_ID NUMBER NOT NULL</v>
      </c>
    </row>
    <row r="37" spans="1:17" ht="17.25" thickBot="1" x14ac:dyDescent="0.35">
      <c r="A37" s="1"/>
      <c r="B37" s="8" t="s">
        <v>29</v>
      </c>
      <c r="C37" s="24" t="str">
        <f>SUBSTITUTE(INDEX(표준단어!E:E,MATCH(B37,표준단어!B:B,0))," ","_")</f>
        <v>GNR_NM</v>
      </c>
      <c r="D37" s="9">
        <v>2</v>
      </c>
      <c r="E37" s="9"/>
      <c r="F37" s="9" t="s">
        <v>9</v>
      </c>
      <c r="G37" s="9" t="s">
        <v>72</v>
      </c>
      <c r="H37" s="9"/>
      <c r="I37" s="10"/>
      <c r="J37" t="str">
        <f t="shared" ref="J37" si="4">","&amp;C37&amp;" "&amp;G37&amp;" "&amp; IF(F37="Y","NULL","NOT NULL")</f>
        <v>,GNR_NM VARCHAR2(10 CHAR) NOT NULL</v>
      </c>
    </row>
    <row r="38" spans="1:17" ht="17.25" thickBot="1" x14ac:dyDescent="0.35">
      <c r="A38" s="1"/>
      <c r="J38" t="s">
        <v>334</v>
      </c>
    </row>
    <row r="39" spans="1:17" x14ac:dyDescent="0.3">
      <c r="A39" s="1"/>
      <c r="B39" s="33" t="s">
        <v>39</v>
      </c>
      <c r="C39" s="35"/>
      <c r="D39" s="35"/>
      <c r="E39" s="35"/>
      <c r="F39" s="35"/>
      <c r="G39" s="35"/>
      <c r="H39" s="34"/>
      <c r="I39" s="19" t="str">
        <f>SUBSTITUTE(INDEX(표준단어!E:E,MATCH(SUBSTITUTE(B39,"ID",""),표준단어!B:B,0))," ","_")</f>
        <v>PRDC_PRTCPTN_PPL</v>
      </c>
    </row>
    <row r="40" spans="1:17" x14ac:dyDescent="0.3">
      <c r="A40" s="1"/>
      <c r="B40" s="29" t="s">
        <v>0</v>
      </c>
      <c r="C40" s="30"/>
      <c r="D40" s="30" t="s">
        <v>1</v>
      </c>
      <c r="E40" s="31" t="s">
        <v>2</v>
      </c>
      <c r="F40" s="30" t="s">
        <v>10</v>
      </c>
      <c r="G40" s="30" t="s">
        <v>3</v>
      </c>
      <c r="H40" s="30" t="s">
        <v>4</v>
      </c>
      <c r="I40" s="32" t="s">
        <v>5</v>
      </c>
      <c r="J40" s="1"/>
      <c r="K40" t="str">
        <f xml:space="preserve"> "CREATE SEQUENCE MOVIE.SEQ_"&amp;I39&amp;"_PK INCREMENT BY 1 MINVALUE 1 MAXVALUE 99999 CYCLE CACHE 24 NOORDER ;"</f>
        <v>CREATE SEQUENCE MOVIE.SEQ_PRDC_PRTCPTN_PPL_PK INCREMENT BY 1 MINVALUE 1 MAXVALUE 99999 CYCLE CACHE 24 NOORDER ;</v>
      </c>
      <c r="L40" s="2"/>
      <c r="M40" s="2"/>
      <c r="N40" s="2"/>
      <c r="O40" s="2"/>
      <c r="P40" s="2"/>
      <c r="Q40" s="2"/>
    </row>
    <row r="41" spans="1:17" x14ac:dyDescent="0.3">
      <c r="A41" s="16"/>
      <c r="B41" s="12" t="s">
        <v>6</v>
      </c>
      <c r="C41" s="13" t="s">
        <v>7</v>
      </c>
      <c r="D41" s="30"/>
      <c r="E41" s="31"/>
      <c r="F41" s="30"/>
      <c r="G41" s="30"/>
      <c r="H41" s="30"/>
      <c r="I41" s="32"/>
      <c r="J41" t="str">
        <f>"CREATE TABLE MOVIE."&amp; I39 &amp; "("</f>
        <v>CREATE TABLE MOVIE.PRDC_PRTCPTN_PPL(</v>
      </c>
      <c r="K41" s="1"/>
      <c r="L41" s="2"/>
      <c r="M41" s="2"/>
      <c r="N41" s="2"/>
      <c r="O41" s="2"/>
      <c r="P41" s="2"/>
      <c r="Q41" s="2"/>
    </row>
    <row r="42" spans="1:17" x14ac:dyDescent="0.3">
      <c r="A42" s="16"/>
      <c r="B42" s="6" t="s">
        <v>30</v>
      </c>
      <c r="C42" s="19" t="str">
        <f>SUBSTITUTE(INDEX(표준단어!E:E,MATCH(SUBSTITUTE(B42,"ID",""),표준단어!B:B,0))," ","_")&amp;"_ID"</f>
        <v>PRDC_PRTCPTN_ID</v>
      </c>
      <c r="D42" s="4">
        <v>1</v>
      </c>
      <c r="E42" s="4" t="s">
        <v>8</v>
      </c>
      <c r="F42" s="4" t="s">
        <v>9</v>
      </c>
      <c r="G42" s="4" t="s">
        <v>69</v>
      </c>
      <c r="H42" s="4"/>
      <c r="I42" s="7" t="s">
        <v>73</v>
      </c>
      <c r="J42" t="str">
        <f>","&amp;C42&amp;" "&amp;G42&amp;" "&amp; IF(F42="Y","NULL","NOT NULL")</f>
        <v>,PRDC_PRTCPTN_ID VARCHAR2(20 CHAR) NOT NULL</v>
      </c>
      <c r="K42" s="1"/>
      <c r="L42" s="2"/>
      <c r="M42" s="2"/>
      <c r="N42" s="2"/>
      <c r="O42" s="2"/>
      <c r="P42" s="2"/>
      <c r="Q42" s="2"/>
    </row>
    <row r="43" spans="1:17" x14ac:dyDescent="0.3">
      <c r="A43" s="14"/>
      <c r="B43" s="6" t="s">
        <v>13</v>
      </c>
      <c r="C43" s="19" t="str">
        <f>SUBSTITUTE(INDEX(표준단어!E:E,MATCH(SUBSTITUTE(B43,"ID",""),표준단어!B:B,0))," ","_")&amp;"_ID"</f>
        <v>MV_ID</v>
      </c>
      <c r="D43" s="4">
        <v>2</v>
      </c>
      <c r="E43" s="4"/>
      <c r="F43" s="4" t="s">
        <v>9</v>
      </c>
      <c r="G43" s="4" t="s">
        <v>69</v>
      </c>
      <c r="H43" s="4"/>
      <c r="I43" s="7"/>
      <c r="J43" t="str">
        <f t="shared" ref="J43" si="5">","&amp;C43&amp;" "&amp;G43&amp;" "&amp; IF(F43="Y","NULL","NOT NULL")</f>
        <v>,MV_ID VARCHAR2(20 CHAR) NOT NULL</v>
      </c>
      <c r="K43" s="1"/>
      <c r="L43" s="2"/>
      <c r="M43" s="2"/>
      <c r="N43" s="2"/>
      <c r="O43" s="2"/>
      <c r="P43" s="2"/>
      <c r="Q43" s="2"/>
    </row>
    <row r="44" spans="1:17" x14ac:dyDescent="0.3">
      <c r="A44" s="15"/>
      <c r="B44" s="6" t="s">
        <v>31</v>
      </c>
      <c r="C44" s="19" t="str">
        <f>SUBSTITUTE(INDEX(표준단어!E:E,MATCH(SUBSTITUTE(B44,"ID",""),표준단어!B:B,0))," ","_")&amp;"_ID"</f>
        <v>MV_PPL_ID</v>
      </c>
      <c r="D44" s="4">
        <v>3</v>
      </c>
      <c r="E44" s="4"/>
      <c r="F44" s="4" t="s">
        <v>9</v>
      </c>
      <c r="G44" s="4" t="s">
        <v>69</v>
      </c>
      <c r="H44" s="4"/>
      <c r="I44" s="7"/>
      <c r="J44" t="str">
        <f>","&amp;C44&amp;" "&amp;G44&amp;" "&amp; IF(F44="Y","NULL","NOT NULL")</f>
        <v>,MV_PPL_ID VARCHAR2(20 CHAR) NOT NULL</v>
      </c>
      <c r="K44" s="1"/>
      <c r="L44" s="2"/>
      <c r="M44" s="2"/>
      <c r="N44" s="2"/>
      <c r="O44" s="2"/>
      <c r="P44" s="2"/>
      <c r="Q44" s="2"/>
    </row>
    <row r="45" spans="1:17" s="1" customFormat="1" x14ac:dyDescent="0.3">
      <c r="B45" s="6" t="s">
        <v>32</v>
      </c>
      <c r="C45" s="19" t="str">
        <f>SUBSTITUTE(INDEX(표준단어!E:E,MATCH(B45,표준단어!B:B,0))," ","_")</f>
        <v>ROL_TP</v>
      </c>
      <c r="D45" s="4">
        <v>4</v>
      </c>
      <c r="E45" s="4"/>
      <c r="F45" s="4" t="s">
        <v>9</v>
      </c>
      <c r="G45" s="4" t="s">
        <v>330</v>
      </c>
      <c r="H45" s="4"/>
      <c r="I45" s="7" t="s">
        <v>67</v>
      </c>
      <c r="J45" t="str">
        <f t="shared" ref="J45:J46" si="6">","&amp;C45&amp;" "&amp;G45&amp;" "&amp; IF(F45="Y","NULL","NOT NULL")</f>
        <v>,ROL_TP VARCHAR2(18 CHAR) NOT NULL</v>
      </c>
      <c r="L45" s="2"/>
      <c r="M45" s="2"/>
      <c r="N45" s="2"/>
      <c r="O45" s="2"/>
      <c r="P45" s="2"/>
      <c r="Q45" s="2"/>
    </row>
    <row r="46" spans="1:17" s="1" customFormat="1" ht="17.25" thickBot="1" x14ac:dyDescent="0.35">
      <c r="A46" s="15"/>
      <c r="B46" s="8" t="s">
        <v>33</v>
      </c>
      <c r="C46" s="24" t="str">
        <f>SUBSTITUTE(INDEX(표준단어!E:E,MATCH(B46,표준단어!B:B,0))," ","_")</f>
        <v>RSPNSBLT_ROL_NM</v>
      </c>
      <c r="D46" s="9">
        <v>5</v>
      </c>
      <c r="E46" s="9"/>
      <c r="F46" s="9" t="s">
        <v>315</v>
      </c>
      <c r="G46" s="9" t="s">
        <v>72</v>
      </c>
      <c r="H46" s="9"/>
      <c r="I46" s="10"/>
      <c r="J46" t="str">
        <f t="shared" si="6"/>
        <v>,RSPNSBLT_ROL_NM VARCHAR2(10 CHAR) NULL</v>
      </c>
      <c r="L46" s="2"/>
      <c r="M46" s="2"/>
      <c r="N46" s="2"/>
      <c r="O46" s="2"/>
      <c r="P46" s="2"/>
      <c r="Q46" s="2"/>
    </row>
    <row r="47" spans="1:17" ht="17.25" thickBot="1" x14ac:dyDescent="0.35">
      <c r="A47" s="1"/>
      <c r="B47" s="1"/>
      <c r="C47" s="1"/>
      <c r="D47" s="2"/>
      <c r="E47" s="2"/>
      <c r="F47" s="2"/>
      <c r="G47" s="2"/>
      <c r="H47" s="2"/>
      <c r="I47" s="40"/>
      <c r="J47" t="s">
        <v>334</v>
      </c>
      <c r="K47" s="1"/>
      <c r="L47" s="2"/>
      <c r="M47" s="2"/>
      <c r="N47" s="2"/>
      <c r="O47" s="2"/>
      <c r="P47" s="2"/>
      <c r="Q47" s="2"/>
    </row>
    <row r="48" spans="1:17" x14ac:dyDescent="0.3">
      <c r="A48" s="1"/>
      <c r="B48" s="33" t="s">
        <v>38</v>
      </c>
      <c r="C48" s="35"/>
      <c r="D48" s="35"/>
      <c r="E48" s="35"/>
      <c r="F48" s="35"/>
      <c r="G48" s="35"/>
      <c r="H48" s="34"/>
      <c r="I48" s="19" t="str">
        <f>SUBSTITUTE(INDEX(표준단어!E:E,MATCH(SUBSTITUTE(B48,"ID",""),표준단어!B:B,0))," ","_")</f>
        <v>MV_PPL</v>
      </c>
      <c r="J48" s="1"/>
      <c r="K48" s="1"/>
      <c r="L48" s="2"/>
      <c r="M48" s="2"/>
      <c r="N48" s="2"/>
      <c r="O48" s="2"/>
      <c r="P48" s="2"/>
      <c r="Q48" s="2"/>
    </row>
    <row r="49" spans="1:17" x14ac:dyDescent="0.3">
      <c r="A49" s="1"/>
      <c r="B49" s="29" t="s">
        <v>0</v>
      </c>
      <c r="C49" s="30"/>
      <c r="D49" s="30" t="s">
        <v>1</v>
      </c>
      <c r="E49" s="31" t="s">
        <v>2</v>
      </c>
      <c r="F49" s="30" t="s">
        <v>10</v>
      </c>
      <c r="G49" s="30" t="s">
        <v>3</v>
      </c>
      <c r="H49" s="30" t="s">
        <v>4</v>
      </c>
      <c r="I49" s="32" t="s">
        <v>5</v>
      </c>
      <c r="J49" s="1"/>
      <c r="K49" t="str">
        <f xml:space="preserve"> "CREATE SEQUENCE MOVIE.SEQ_"&amp;I48&amp;"_PK INCREMENT BY 1 MINVALUE 1 MAXVALUE 99999 CYCLE CACHE 24 NOORDER ;"</f>
        <v>CREATE SEQUENCE MOVIE.SEQ_MV_PPL_PK INCREMENT BY 1 MINVALUE 1 MAXVALUE 99999 CYCLE CACHE 24 NOORDER ;</v>
      </c>
      <c r="L49" s="2"/>
      <c r="M49" s="2"/>
      <c r="N49" s="2"/>
      <c r="O49" s="2"/>
      <c r="P49" s="2"/>
      <c r="Q49" s="2"/>
    </row>
    <row r="50" spans="1:17" x14ac:dyDescent="0.3">
      <c r="A50" s="16"/>
      <c r="B50" s="12" t="s">
        <v>6</v>
      </c>
      <c r="C50" s="13" t="s">
        <v>7</v>
      </c>
      <c r="D50" s="30"/>
      <c r="E50" s="31"/>
      <c r="F50" s="30"/>
      <c r="G50" s="30"/>
      <c r="H50" s="30"/>
      <c r="I50" s="32"/>
      <c r="J50" t="str">
        <f>"CREATE TABLE MOVIE."&amp; I48 &amp; "("</f>
        <v>CREATE TABLE MOVIE.MV_PPL(</v>
      </c>
      <c r="K50" s="1"/>
      <c r="L50" s="2"/>
      <c r="M50" s="2"/>
      <c r="N50" s="2"/>
      <c r="O50" s="2"/>
      <c r="P50" s="2"/>
      <c r="Q50" s="2"/>
    </row>
    <row r="51" spans="1:17" x14ac:dyDescent="0.3">
      <c r="A51" s="16"/>
      <c r="B51" s="6" t="s">
        <v>31</v>
      </c>
      <c r="C51" s="19" t="str">
        <f>SUBSTITUTE(INDEX(표준단어!E:E,MATCH(SUBSTITUTE(B51,"ID",""),표준단어!B:B,0))," ","_")&amp;"_ID"</f>
        <v>MV_PPL_ID</v>
      </c>
      <c r="D51" s="4">
        <v>1</v>
      </c>
      <c r="E51" s="4" t="s">
        <v>8</v>
      </c>
      <c r="F51" s="4" t="s">
        <v>9</v>
      </c>
      <c r="G51" s="4" t="s">
        <v>69</v>
      </c>
      <c r="H51" s="4"/>
      <c r="I51" s="7" t="s">
        <v>74</v>
      </c>
      <c r="J51" t="str">
        <f t="shared" ref="J51:J54" si="7">","&amp;C51&amp;" "&amp;G51&amp;" "&amp; IF(F51="Y","NULL","NOT NULL")</f>
        <v>,MV_PPL_ID VARCHAR2(20 CHAR) NOT NULL</v>
      </c>
      <c r="K51" s="1"/>
      <c r="L51" s="2"/>
      <c r="M51" s="2"/>
      <c r="N51" s="2"/>
      <c r="O51" s="2"/>
      <c r="P51" s="2"/>
      <c r="Q51" s="2"/>
    </row>
    <row r="52" spans="1:17" x14ac:dyDescent="0.3">
      <c r="A52" s="14"/>
      <c r="B52" s="6" t="s">
        <v>143</v>
      </c>
      <c r="C52" s="19" t="str">
        <f>SUBSTITUTE(INDEX(표준단어!E:E,MATCH(B52,표준단어!B:B,0))," ","_")</f>
        <v>PRFL_PCTR</v>
      </c>
      <c r="D52" s="4">
        <v>2</v>
      </c>
      <c r="E52" s="4"/>
      <c r="F52" s="4" t="s">
        <v>322</v>
      </c>
      <c r="G52" s="4" t="s">
        <v>312</v>
      </c>
      <c r="H52" s="4"/>
      <c r="I52" s="7" t="s">
        <v>314</v>
      </c>
      <c r="J52" t="str">
        <f t="shared" si="7"/>
        <v>,PRFL_PCTR VARCHAR2(1000 CHAR) NOT NULL</v>
      </c>
      <c r="K52" s="1"/>
      <c r="L52" s="2"/>
      <c r="M52" s="2"/>
      <c r="N52" s="2"/>
      <c r="O52" s="2"/>
      <c r="P52" s="2"/>
      <c r="Q52" s="2"/>
    </row>
    <row r="53" spans="1:17" x14ac:dyDescent="0.3">
      <c r="A53" s="15"/>
      <c r="B53" s="6" t="s">
        <v>34</v>
      </c>
      <c r="C53" s="19" t="str">
        <f>SUBSTITUTE(INDEX(표준단어!E:E,MATCH(B53,표준단어!B:B,0))," ","_")</f>
        <v>NM</v>
      </c>
      <c r="D53" s="4">
        <v>3</v>
      </c>
      <c r="E53" s="4"/>
      <c r="F53" s="4" t="s">
        <v>9</v>
      </c>
      <c r="G53" s="4" t="s">
        <v>76</v>
      </c>
      <c r="H53" s="4"/>
      <c r="I53" s="7" t="s">
        <v>77</v>
      </c>
      <c r="J53" t="str">
        <f t="shared" si="7"/>
        <v>,NM VARCHAR2(30 CHAR) NOT NULL</v>
      </c>
      <c r="K53" s="1"/>
      <c r="L53" s="2"/>
      <c r="M53" s="2"/>
      <c r="N53" s="2"/>
      <c r="O53" s="2"/>
      <c r="P53" s="2"/>
      <c r="Q53" s="2"/>
    </row>
    <row r="54" spans="1:17" ht="17.25" thickBot="1" x14ac:dyDescent="0.35">
      <c r="A54" s="1"/>
      <c r="B54" s="8" t="s">
        <v>35</v>
      </c>
      <c r="C54" s="24" t="str">
        <f>SUBSTITUTE(INDEX(표준단어!E:E,MATCH(B54,표준단어!B:B,0))," ","_")</f>
        <v>RL_NM</v>
      </c>
      <c r="D54" s="9">
        <v>4</v>
      </c>
      <c r="E54" s="9"/>
      <c r="F54" s="9" t="s">
        <v>315</v>
      </c>
      <c r="G54" s="9" t="s">
        <v>76</v>
      </c>
      <c r="H54" s="9"/>
      <c r="I54" s="10" t="s">
        <v>75</v>
      </c>
      <c r="J54" t="str">
        <f t="shared" si="7"/>
        <v>,RL_NM VARCHAR2(30 CHAR) NULL</v>
      </c>
      <c r="K54" s="1"/>
      <c r="L54" s="2"/>
      <c r="M54" s="2"/>
      <c r="N54" s="2"/>
      <c r="O54" s="2"/>
      <c r="P54" s="2"/>
      <c r="Q54" s="2"/>
    </row>
    <row r="55" spans="1:17" s="1" customFormat="1" ht="17.25" thickBot="1" x14ac:dyDescent="0.35">
      <c r="A55" s="15"/>
      <c r="D55" s="2"/>
      <c r="E55" s="2"/>
      <c r="F55" s="2"/>
      <c r="G55" s="2"/>
      <c r="H55" s="2"/>
      <c r="I55" s="2"/>
      <c r="J55" t="s">
        <v>334</v>
      </c>
      <c r="L55" s="2"/>
      <c r="M55" s="2"/>
      <c r="N55" s="2"/>
      <c r="O55" s="2"/>
      <c r="P55" s="2"/>
      <c r="Q55" s="2"/>
    </row>
    <row r="56" spans="1:17" x14ac:dyDescent="0.3">
      <c r="A56" s="1"/>
      <c r="B56" s="33" t="s">
        <v>41</v>
      </c>
      <c r="C56" s="35"/>
      <c r="D56" s="35"/>
      <c r="E56" s="35"/>
      <c r="F56" s="35"/>
      <c r="G56" s="35"/>
      <c r="H56" s="34"/>
      <c r="I56" s="19" t="str">
        <f>SUBSTITUTE(INDEX(표준단어!E:E,MATCH(SUBSTITUTE(B56,"ID",""),표준단어!B:B,0))," ","_")</f>
        <v>CMPNY</v>
      </c>
      <c r="J56" s="1"/>
      <c r="K56" s="1"/>
      <c r="L56" s="2"/>
      <c r="M56" s="2"/>
      <c r="N56" s="2"/>
      <c r="O56" s="2"/>
      <c r="P56" s="2"/>
      <c r="Q56" s="2"/>
    </row>
    <row r="57" spans="1:17" x14ac:dyDescent="0.3">
      <c r="A57" s="1"/>
      <c r="B57" s="29" t="s">
        <v>0</v>
      </c>
      <c r="C57" s="30"/>
      <c r="D57" s="30" t="s">
        <v>1</v>
      </c>
      <c r="E57" s="31" t="s">
        <v>2</v>
      </c>
      <c r="F57" s="30" t="s">
        <v>10</v>
      </c>
      <c r="G57" s="30" t="s">
        <v>3</v>
      </c>
      <c r="H57" s="30" t="s">
        <v>4</v>
      </c>
      <c r="I57" s="32" t="s">
        <v>5</v>
      </c>
      <c r="J57" s="1"/>
      <c r="K57" t="str">
        <f xml:space="preserve"> "CREATE SEQUENCE MOVIE.SEQ_"&amp;I56&amp;"_PK INCREMENT BY 1 MINVALUE 1 MAXVALUE 99999 CYCLE CACHE 24 NOORDER ;"</f>
        <v>CREATE SEQUENCE MOVIE.SEQ_CMPNY_PK INCREMENT BY 1 MINVALUE 1 MAXVALUE 99999 CYCLE CACHE 24 NOORDER ;</v>
      </c>
      <c r="L57" s="2"/>
      <c r="M57" s="2"/>
      <c r="N57" s="2"/>
      <c r="O57" s="2"/>
      <c r="P57" s="2"/>
      <c r="Q57" s="2"/>
    </row>
    <row r="58" spans="1:17" x14ac:dyDescent="0.3">
      <c r="A58" s="1"/>
      <c r="B58" s="12" t="s">
        <v>6</v>
      </c>
      <c r="C58" s="13" t="s">
        <v>7</v>
      </c>
      <c r="D58" s="30"/>
      <c r="E58" s="31"/>
      <c r="F58" s="30"/>
      <c r="G58" s="30"/>
      <c r="H58" s="30"/>
      <c r="I58" s="32"/>
      <c r="J58" t="str">
        <f>"CREATE TABLE MOVIE."&amp; I56 &amp; "("</f>
        <v>CREATE TABLE MOVIE.CMPNY(</v>
      </c>
      <c r="K58" s="1"/>
      <c r="L58" s="2"/>
      <c r="M58" s="2"/>
      <c r="N58" s="2"/>
      <c r="O58" s="2"/>
      <c r="P58" s="2"/>
      <c r="Q58" s="2"/>
    </row>
    <row r="59" spans="1:17" x14ac:dyDescent="0.3">
      <c r="A59" s="1"/>
      <c r="B59" s="6" t="s">
        <v>36</v>
      </c>
      <c r="C59" s="19" t="str">
        <f>SUBSTITUTE(INDEX(표준단어!E:E,MATCH(SUBSTITUTE(B59,"ID",""),표준단어!B:B,0))," ","_")&amp;"_ID"</f>
        <v>CMPNY_ID</v>
      </c>
      <c r="D59" s="4">
        <v>1</v>
      </c>
      <c r="E59" s="4" t="s">
        <v>8</v>
      </c>
      <c r="F59" s="4" t="s">
        <v>9</v>
      </c>
      <c r="G59" s="4" t="s">
        <v>69</v>
      </c>
      <c r="H59" s="4"/>
      <c r="I59" s="7" t="s">
        <v>78</v>
      </c>
      <c r="J59" t="str">
        <f t="shared" ref="J59:J60" si="8">","&amp;C59&amp;" "&amp;G59&amp;" "&amp; IF(F59="Y","NULL","NOT NULL")</f>
        <v>,CMPNY_ID VARCHAR2(20 CHAR) NOT NULL</v>
      </c>
    </row>
    <row r="60" spans="1:17" ht="17.25" thickBot="1" x14ac:dyDescent="0.35">
      <c r="A60" s="16"/>
      <c r="B60" s="8" t="s">
        <v>37</v>
      </c>
      <c r="C60" s="24" t="str">
        <f>SUBSTITUTE(INDEX(표준단어!E:E,MATCH(B60,표준단어!B:B,0))," ","_")</f>
        <v>CMPNY_NM</v>
      </c>
      <c r="D60" s="9">
        <v>2</v>
      </c>
      <c r="E60" s="9"/>
      <c r="F60" s="9" t="s">
        <v>9</v>
      </c>
      <c r="G60" s="9" t="s">
        <v>319</v>
      </c>
      <c r="H60" s="9"/>
      <c r="I60" s="10"/>
      <c r="J60" t="str">
        <f t="shared" si="8"/>
        <v>,CMPNY_NM VARCHAR2(50 CHAR) NOT NULL</v>
      </c>
    </row>
    <row r="61" spans="1:17" ht="17.25" thickBot="1" x14ac:dyDescent="0.35">
      <c r="A61" s="16"/>
      <c r="J61" t="s">
        <v>334</v>
      </c>
    </row>
    <row r="62" spans="1:17" x14ac:dyDescent="0.3">
      <c r="A62" s="14"/>
      <c r="B62" s="33" t="s">
        <v>42</v>
      </c>
      <c r="C62" s="35"/>
      <c r="D62" s="35"/>
      <c r="E62" s="35"/>
      <c r="F62" s="35"/>
      <c r="G62" s="35"/>
      <c r="H62" s="34"/>
      <c r="I62" s="19" t="str">
        <f>SUBSTITUTE(INDEX(표준단어!E:E,MATCH(SUBSTITUTE(B62,"ID",""),표준단어!B:B,0))," ","_")</f>
        <v>PRDC_PRTCPTN_CMPNY</v>
      </c>
    </row>
    <row r="63" spans="1:17" x14ac:dyDescent="0.3">
      <c r="A63" s="1"/>
      <c r="B63" s="29" t="s">
        <v>0</v>
      </c>
      <c r="C63" s="30"/>
      <c r="D63" s="30" t="s">
        <v>1</v>
      </c>
      <c r="E63" s="31" t="s">
        <v>2</v>
      </c>
      <c r="F63" s="30" t="s">
        <v>10</v>
      </c>
      <c r="G63" s="30" t="s">
        <v>3</v>
      </c>
      <c r="H63" s="30" t="s">
        <v>4</v>
      </c>
      <c r="I63" s="32" t="s">
        <v>5</v>
      </c>
      <c r="K63" t="str">
        <f xml:space="preserve"> "CREATE SEQUENCE MOVIE.SEQ_"&amp;I62&amp;"_PK INCREMENT BY 1 MINVALUE 1 MAXVALUE 99999 CYCLE CACHE 24 NOORDER ;"</f>
        <v>CREATE SEQUENCE MOVIE.SEQ_PRDC_PRTCPTN_CMPNY_PK INCREMENT BY 1 MINVALUE 1 MAXVALUE 99999 CYCLE CACHE 24 NOORDER ;</v>
      </c>
    </row>
    <row r="64" spans="1:17" x14ac:dyDescent="0.3">
      <c r="A64" s="1"/>
      <c r="B64" s="12" t="s">
        <v>6</v>
      </c>
      <c r="C64" s="13" t="s">
        <v>7</v>
      </c>
      <c r="D64" s="30"/>
      <c r="E64" s="31"/>
      <c r="F64" s="30"/>
      <c r="G64" s="30"/>
      <c r="H64" s="30"/>
      <c r="I64" s="32"/>
      <c r="J64" t="str">
        <f>"CREATE TABLE MOVIE."&amp; I62 &amp; "("</f>
        <v>CREATE TABLE MOVIE.PRDC_PRTCPTN_CMPNY(</v>
      </c>
    </row>
    <row r="65" spans="1:11" x14ac:dyDescent="0.3">
      <c r="A65" s="1"/>
      <c r="B65" s="6" t="s">
        <v>30</v>
      </c>
      <c r="C65" s="19" t="str">
        <f>SUBSTITUTE(INDEX(표준단어!E:E,MATCH(SUBSTITUTE(B65,"ID",""),표준단어!B:B,0))," ","_")&amp;"_ID"</f>
        <v>PRDC_PRTCPTN_ID</v>
      </c>
      <c r="D65" s="4">
        <v>1</v>
      </c>
      <c r="E65" s="4" t="s">
        <v>8</v>
      </c>
      <c r="F65" s="4" t="s">
        <v>9</v>
      </c>
      <c r="G65" s="4" t="s">
        <v>69</v>
      </c>
      <c r="H65" s="4"/>
      <c r="I65" s="7" t="s">
        <v>79</v>
      </c>
      <c r="J65" t="str">
        <f t="shared" ref="J65:J68" si="9">","&amp;C65&amp;" "&amp;G65&amp;" "&amp; IF(F65="Y","NULL","NOT NULL")</f>
        <v>,PRDC_PRTCPTN_ID VARCHAR2(20 CHAR) NOT NULL</v>
      </c>
    </row>
    <row r="66" spans="1:11" x14ac:dyDescent="0.3">
      <c r="A66" s="1"/>
      <c r="B66" s="6" t="s">
        <v>13</v>
      </c>
      <c r="C66" s="19" t="str">
        <f>C5</f>
        <v>MV_ID</v>
      </c>
      <c r="D66" s="4">
        <v>2</v>
      </c>
      <c r="E66" s="4"/>
      <c r="F66" s="4" t="s">
        <v>9</v>
      </c>
      <c r="G66" s="4" t="s">
        <v>69</v>
      </c>
      <c r="H66" s="4"/>
      <c r="I66" s="7"/>
      <c r="J66" t="str">
        <f t="shared" si="9"/>
        <v>,MV_ID VARCHAR2(20 CHAR) NOT NULL</v>
      </c>
    </row>
    <row r="67" spans="1:11" x14ac:dyDescent="0.3">
      <c r="A67" s="1"/>
      <c r="B67" s="6" t="s">
        <v>36</v>
      </c>
      <c r="C67" s="19" t="str">
        <f>C59</f>
        <v>CMPNY_ID</v>
      </c>
      <c r="D67" s="4">
        <v>3</v>
      </c>
      <c r="E67" s="4"/>
      <c r="F67" s="4" t="s">
        <v>9</v>
      </c>
      <c r="G67" s="4" t="s">
        <v>69</v>
      </c>
      <c r="H67" s="4"/>
      <c r="I67" s="7"/>
      <c r="J67" t="str">
        <f t="shared" si="9"/>
        <v>,CMPNY_ID VARCHAR2(20 CHAR) NOT NULL</v>
      </c>
    </row>
    <row r="68" spans="1:11" ht="17.25" thickBot="1" x14ac:dyDescent="0.35">
      <c r="A68" s="16"/>
      <c r="B68" s="8" t="s">
        <v>320</v>
      </c>
      <c r="C68" s="24" t="str">
        <f>SUBSTITUTE(INDEX(표준단어!E:E,MATCH(B68,표준단어!B:B,0))," ","_")</f>
        <v>CRCLTN_CD</v>
      </c>
      <c r="D68" s="9">
        <v>4</v>
      </c>
      <c r="E68" s="9"/>
      <c r="F68" s="9" t="s">
        <v>9</v>
      </c>
      <c r="G68" s="9" t="s">
        <v>330</v>
      </c>
      <c r="H68" s="9"/>
      <c r="I68" s="10" t="s">
        <v>67</v>
      </c>
      <c r="J68" t="str">
        <f t="shared" si="9"/>
        <v>,CRCLTN_CD VARCHAR2(18 CHAR) NOT NULL</v>
      </c>
    </row>
    <row r="69" spans="1:11" ht="17.25" thickBot="1" x14ac:dyDescent="0.35">
      <c r="A69" s="16"/>
      <c r="B69" s="16"/>
      <c r="C69" s="16"/>
      <c r="D69" s="17"/>
      <c r="E69" s="16"/>
      <c r="F69" s="16"/>
      <c r="G69" s="16"/>
      <c r="H69" s="16"/>
      <c r="J69" t="s">
        <v>334</v>
      </c>
    </row>
    <row r="70" spans="1:11" x14ac:dyDescent="0.3">
      <c r="A70" s="14"/>
      <c r="B70" s="33" t="s">
        <v>46</v>
      </c>
      <c r="C70" s="35"/>
      <c r="D70" s="35"/>
      <c r="E70" s="35"/>
      <c r="F70" s="35"/>
      <c r="G70" s="35"/>
      <c r="H70" s="34"/>
      <c r="I70" s="19" t="str">
        <f>SUBSTITUTE(INDEX(표준단어!E:E,MATCH(SUBSTITUTE(B70,"ID",""),표준단어!B:B,0))," ","_")</f>
        <v>PCTR</v>
      </c>
    </row>
    <row r="71" spans="1:11" s="11" customFormat="1" x14ac:dyDescent="0.3">
      <c r="A71" s="15"/>
      <c r="B71" s="29" t="s">
        <v>0</v>
      </c>
      <c r="C71" s="30"/>
      <c r="D71" s="30" t="s">
        <v>1</v>
      </c>
      <c r="E71" s="31" t="s">
        <v>2</v>
      </c>
      <c r="F71" s="30" t="s">
        <v>10</v>
      </c>
      <c r="G71" s="30" t="s">
        <v>3</v>
      </c>
      <c r="H71" s="30" t="s">
        <v>4</v>
      </c>
      <c r="I71" s="32" t="s">
        <v>5</v>
      </c>
      <c r="K71" t="str">
        <f xml:space="preserve"> "CREATE SEQUENCE MOVIE.SEQ_"&amp;I70&amp;"_PK INCREMENT BY 1 MINVALUE 1 MAXVALUE 99999 CYCLE CACHE 24 NOORDER ;"</f>
        <v>CREATE SEQUENCE MOVIE.SEQ_PCTR_PK INCREMENT BY 1 MINVALUE 1 MAXVALUE 99999 CYCLE CACHE 24 NOORDER ;</v>
      </c>
    </row>
    <row r="72" spans="1:11" x14ac:dyDescent="0.3">
      <c r="A72" s="15"/>
      <c r="B72" s="12" t="s">
        <v>6</v>
      </c>
      <c r="C72" s="13" t="s">
        <v>7</v>
      </c>
      <c r="D72" s="30"/>
      <c r="E72" s="31"/>
      <c r="F72" s="30"/>
      <c r="G72" s="30"/>
      <c r="H72" s="30"/>
      <c r="I72" s="32"/>
      <c r="J72" t="str">
        <f>"CREATE TABLE MOVIE."&amp; I70 &amp; "("</f>
        <v>CREATE TABLE MOVIE.PCTR(</v>
      </c>
    </row>
    <row r="73" spans="1:11" x14ac:dyDescent="0.3">
      <c r="A73" s="1"/>
      <c r="B73" s="6" t="s">
        <v>43</v>
      </c>
      <c r="C73" s="19" t="str">
        <f>SUBSTITUTE(INDEX(표준단어!E:E,MATCH(SUBSTITUTE(B73,"ID",""),표준단어!B:B,0))," ","_")&amp;"_ID"</f>
        <v>PCTR_ID</v>
      </c>
      <c r="D73" s="4">
        <v>1</v>
      </c>
      <c r="E73" s="4" t="s">
        <v>8</v>
      </c>
      <c r="F73" s="4" t="s">
        <v>9</v>
      </c>
      <c r="G73" s="4" t="s">
        <v>69</v>
      </c>
      <c r="H73" s="4"/>
      <c r="I73" s="7" t="s">
        <v>80</v>
      </c>
      <c r="J73" t="str">
        <f t="shared" ref="J73:J77" si="10">","&amp;C73&amp;" "&amp;G73&amp;" "&amp; IF(F73="Y","NULL","NOT NULL")</f>
        <v>,PCTR_ID VARCHAR2(20 CHAR) NOT NULL</v>
      </c>
    </row>
    <row r="74" spans="1:11" x14ac:dyDescent="0.3">
      <c r="A74" s="1"/>
      <c r="B74" s="6" t="s">
        <v>13</v>
      </c>
      <c r="C74" s="19" t="str">
        <f>C5</f>
        <v>MV_ID</v>
      </c>
      <c r="D74" s="4">
        <v>2</v>
      </c>
      <c r="E74" s="4"/>
      <c r="F74" s="4" t="s">
        <v>9</v>
      </c>
      <c r="G74" s="4" t="s">
        <v>69</v>
      </c>
      <c r="H74" s="4"/>
      <c r="I74" s="7"/>
      <c r="J74" t="str">
        <f t="shared" si="10"/>
        <v>,MV_ID VARCHAR2(20 CHAR) NOT NULL</v>
      </c>
    </row>
    <row r="75" spans="1:11" x14ac:dyDescent="0.3">
      <c r="A75" s="1"/>
      <c r="B75" s="6" t="s">
        <v>308</v>
      </c>
      <c r="C75" s="19" t="str">
        <f>SUBSTITUTE(INDEX(표준단어!E:E,MATCH(B75,표준단어!B:B,0))," ","_")</f>
        <v>PCTR_TP</v>
      </c>
      <c r="D75" s="4">
        <v>3</v>
      </c>
      <c r="E75" s="4"/>
      <c r="F75" s="4" t="s">
        <v>9</v>
      </c>
      <c r="G75" s="4" t="s">
        <v>330</v>
      </c>
      <c r="H75" s="4"/>
      <c r="I75" s="7" t="s">
        <v>67</v>
      </c>
      <c r="J75" t="str">
        <f t="shared" si="10"/>
        <v>,PCTR_TP VARCHAR2(18 CHAR) NOT NULL</v>
      </c>
    </row>
    <row r="76" spans="1:11" x14ac:dyDescent="0.3">
      <c r="A76" s="1"/>
      <c r="B76" s="6" t="s">
        <v>207</v>
      </c>
      <c r="C76" s="19" t="str">
        <f>SUBSTITUTE(INDEX(표준단어!E:E,MATCH(B76,표준단어!B:B,0))," ","_")</f>
        <v>THMBNL_PCTR</v>
      </c>
      <c r="D76" s="4">
        <v>4</v>
      </c>
      <c r="E76" s="4"/>
      <c r="F76" s="4" t="s">
        <v>9</v>
      </c>
      <c r="G76" s="4" t="s">
        <v>321</v>
      </c>
      <c r="H76" s="4"/>
      <c r="I76" s="7"/>
      <c r="J76" t="str">
        <f t="shared" si="10"/>
        <v>,THMBNL_PCTR VARCHAR2(1000 CHAR) NOT NULL</v>
      </c>
    </row>
    <row r="77" spans="1:11" ht="17.25" thickBot="1" x14ac:dyDescent="0.35">
      <c r="A77" s="1"/>
      <c r="B77" s="26" t="s">
        <v>206</v>
      </c>
      <c r="C77" s="24" t="str">
        <f>SUBSTITUTE(INDEX(표준단어!E:E,MATCH(B77,표준단어!B:B,0))," ","_")</f>
        <v>ORGNL_PCTR</v>
      </c>
      <c r="D77" s="9"/>
      <c r="E77" s="9"/>
      <c r="F77" s="9" t="s">
        <v>322</v>
      </c>
      <c r="G77" s="9" t="s">
        <v>321</v>
      </c>
      <c r="H77" s="28"/>
      <c r="I77" s="27"/>
      <c r="J77" t="str">
        <f t="shared" si="10"/>
        <v>,ORGNL_PCTR VARCHAR2(1000 CHAR) NOT NULL</v>
      </c>
    </row>
    <row r="78" spans="1:11" ht="17.25" thickBot="1" x14ac:dyDescent="0.35">
      <c r="A78" s="1"/>
      <c r="B78" s="1"/>
      <c r="C78" s="2"/>
      <c r="D78" s="2"/>
      <c r="E78" s="2"/>
      <c r="F78" s="2"/>
      <c r="G78" s="2"/>
      <c r="H78" s="2"/>
      <c r="J78" t="s">
        <v>334</v>
      </c>
    </row>
    <row r="79" spans="1:11" x14ac:dyDescent="0.3">
      <c r="A79" s="1"/>
      <c r="B79" s="33" t="s">
        <v>47</v>
      </c>
      <c r="C79" s="35"/>
      <c r="D79" s="35"/>
      <c r="E79" s="35"/>
      <c r="F79" s="35"/>
      <c r="G79" s="35"/>
      <c r="H79" s="34"/>
      <c r="I79" s="19" t="s">
        <v>336</v>
      </c>
    </row>
    <row r="80" spans="1:11" x14ac:dyDescent="0.3">
      <c r="A80" s="1"/>
      <c r="B80" s="29" t="s">
        <v>0</v>
      </c>
      <c r="C80" s="30"/>
      <c r="D80" s="30" t="s">
        <v>1</v>
      </c>
      <c r="E80" s="31" t="s">
        <v>2</v>
      </c>
      <c r="F80" s="30" t="s">
        <v>10</v>
      </c>
      <c r="G80" s="30" t="s">
        <v>3</v>
      </c>
      <c r="H80" s="30" t="s">
        <v>4</v>
      </c>
      <c r="I80" s="32" t="s">
        <v>5</v>
      </c>
      <c r="K80" t="str">
        <f xml:space="preserve"> "CREATE SEQUENCE MOVIE.SEQ_"&amp;I79&amp;"_PK INCREMENT BY 1 MINVALUE 1 MAXVALUE 99999 CYCLE CACHE 24 NOORDER ;"</f>
        <v>CREATE SEQUENCE MOVIE.SEQ_PCTR_RP_PK INCREMENT BY 1 MINVALUE 1 MAXVALUE 99999 CYCLE CACHE 24 NOORDER ;</v>
      </c>
    </row>
    <row r="81" spans="1:11" x14ac:dyDescent="0.3">
      <c r="A81" s="1"/>
      <c r="B81" s="12" t="s">
        <v>6</v>
      </c>
      <c r="C81" s="13" t="s">
        <v>7</v>
      </c>
      <c r="D81" s="30"/>
      <c r="E81" s="31"/>
      <c r="F81" s="30"/>
      <c r="G81" s="30"/>
      <c r="H81" s="30"/>
      <c r="I81" s="32"/>
      <c r="J81" t="str">
        <f>"CREATE TABLE MOVIE."&amp; I79 &amp; "("</f>
        <v>CREATE TABLE MOVIE.PCTR_RP(</v>
      </c>
    </row>
    <row r="82" spans="1:11" x14ac:dyDescent="0.3">
      <c r="A82" s="1"/>
      <c r="B82" s="6" t="s">
        <v>48</v>
      </c>
      <c r="C82" s="19" t="str">
        <f>SUBSTITUTE(INDEX(표준단어!E:E,MATCH(SUBSTITUTE(B82,"ID",""),표준단어!B:B,0))," ","_")&amp;"_ID"</f>
        <v>RPL_ID</v>
      </c>
      <c r="D82" s="4">
        <v>1</v>
      </c>
      <c r="E82" s="4" t="s">
        <v>8</v>
      </c>
      <c r="F82" s="4" t="s">
        <v>9</v>
      </c>
      <c r="G82" s="4" t="s">
        <v>69</v>
      </c>
      <c r="H82" s="4"/>
      <c r="I82" s="7" t="s">
        <v>333</v>
      </c>
      <c r="J82" t="str">
        <f t="shared" ref="J82:J89" si="11">","&amp;C82&amp;" "&amp;G82&amp;" "&amp; IF(F82="Y","NULL","NOT NULL")</f>
        <v>,RPL_ID VARCHAR2(20 CHAR) NOT NULL</v>
      </c>
    </row>
    <row r="83" spans="1:11" x14ac:dyDescent="0.3">
      <c r="B83" s="6" t="s">
        <v>43</v>
      </c>
      <c r="C83" s="19" t="str">
        <f>SUBSTITUTE(INDEX(표준단어!E:E,MATCH(SUBSTITUTE(B83,"ID",""),표준단어!B:B,0))," ","_")&amp;"_ID"</f>
        <v>PCTR_ID</v>
      </c>
      <c r="D83" s="4">
        <v>2</v>
      </c>
      <c r="E83" s="4"/>
      <c r="F83" s="4" t="s">
        <v>9</v>
      </c>
      <c r="G83" s="4" t="s">
        <v>69</v>
      </c>
      <c r="H83" s="4"/>
      <c r="I83" s="7"/>
      <c r="J83" t="str">
        <f t="shared" si="11"/>
        <v>,PCTR_ID VARCHAR2(20 CHAR) NOT NULL</v>
      </c>
    </row>
    <row r="84" spans="1:11" x14ac:dyDescent="0.3">
      <c r="B84" s="6" t="s">
        <v>12</v>
      </c>
      <c r="C84" s="19" t="str">
        <f>SUBSTITUTE(INDEX(표준단어!E:E,MATCH(B84,표준단어!B:B,0))," ","_")</f>
        <v>DTL</v>
      </c>
      <c r="D84" s="4">
        <v>3</v>
      </c>
      <c r="E84" s="4"/>
      <c r="F84" s="4" t="s">
        <v>9</v>
      </c>
      <c r="G84" s="4" t="s">
        <v>321</v>
      </c>
      <c r="H84" s="4"/>
      <c r="I84" s="7"/>
      <c r="J84" t="str">
        <f t="shared" si="11"/>
        <v>,DTL VARCHAR2(1000 CHAR) NOT NULL</v>
      </c>
    </row>
    <row r="85" spans="1:11" x14ac:dyDescent="0.3">
      <c r="B85" s="6" t="s">
        <v>49</v>
      </c>
      <c r="C85" s="19" t="str">
        <f>SUBSTITUTE(INDEX(표준단어!E:E,MATCH(B85,표준단어!B:B,0))," ","_")</f>
        <v>WRTR</v>
      </c>
      <c r="D85" s="4">
        <v>4</v>
      </c>
      <c r="E85" s="4"/>
      <c r="F85" s="4" t="s">
        <v>9</v>
      </c>
      <c r="G85" s="4" t="s">
        <v>76</v>
      </c>
      <c r="H85" s="4"/>
      <c r="I85" s="7"/>
      <c r="J85" t="str">
        <f t="shared" si="11"/>
        <v>,WRTR VARCHAR2(30 CHAR) NOT NULL</v>
      </c>
    </row>
    <row r="86" spans="1:11" x14ac:dyDescent="0.3">
      <c r="B86" s="20" t="s">
        <v>55</v>
      </c>
      <c r="C86" s="19" t="str">
        <f>SUBSTITUTE(INDEX(표준단어!E:E,MATCH(B86,표준단어!B:B,0))," ","_")</f>
        <v>RGST_DT</v>
      </c>
      <c r="D86" s="4">
        <v>5</v>
      </c>
      <c r="E86" s="4"/>
      <c r="F86" s="4" t="s">
        <v>9</v>
      </c>
      <c r="G86" s="4" t="s">
        <v>325</v>
      </c>
      <c r="H86" s="25"/>
      <c r="I86" s="7"/>
      <c r="J86" t="str">
        <f t="shared" si="11"/>
        <v>,RGST_DT DATE NOT NULL</v>
      </c>
    </row>
    <row r="87" spans="1:11" x14ac:dyDescent="0.3">
      <c r="B87" s="20" t="s">
        <v>50</v>
      </c>
      <c r="C87" s="19" t="str">
        <f>SUBSTITUTE(INDEX(표준단어!E:E,MATCH(B87,표준단어!B:B,0))," ","_")</f>
        <v>LK_CNT</v>
      </c>
      <c r="D87" s="4">
        <v>6</v>
      </c>
      <c r="E87" s="4"/>
      <c r="F87" s="4" t="s">
        <v>9</v>
      </c>
      <c r="G87" s="4" t="s">
        <v>316</v>
      </c>
      <c r="H87" s="4"/>
      <c r="I87" s="7"/>
      <c r="J87" t="str">
        <f t="shared" si="11"/>
        <v>,LK_CNT NUMBER NOT NULL</v>
      </c>
    </row>
    <row r="88" spans="1:11" x14ac:dyDescent="0.3">
      <c r="B88" s="20" t="s">
        <v>51</v>
      </c>
      <c r="C88" s="19" t="str">
        <f>SUBSTITUTE(INDEX(표준단어!E:E,MATCH(B88,표준단어!B:B,0))," ","_")</f>
        <v>DSLK_CNT</v>
      </c>
      <c r="D88" s="4">
        <v>7</v>
      </c>
      <c r="E88" s="4"/>
      <c r="F88" s="4" t="s">
        <v>9</v>
      </c>
      <c r="G88" s="4" t="s">
        <v>316</v>
      </c>
      <c r="H88" s="4"/>
      <c r="I88" s="7"/>
      <c r="J88" t="str">
        <f t="shared" si="11"/>
        <v>,DSLK_CNT NUMBER NOT NULL</v>
      </c>
    </row>
    <row r="89" spans="1:11" ht="17.25" thickBot="1" x14ac:dyDescent="0.35">
      <c r="B89" s="26" t="s">
        <v>318</v>
      </c>
      <c r="C89" s="24" t="str">
        <f>SUBSTITUTE(INDEX(표준단어!E:E,MATCH(SUBSTITUTE(B89,"ID",""),표준단어!B:B,0))," ","_")&amp;"_ID"</f>
        <v>PRCDNC_RPL_ID</v>
      </c>
      <c r="D89" s="9">
        <v>8</v>
      </c>
      <c r="E89" s="9"/>
      <c r="F89" s="9" t="s">
        <v>8</v>
      </c>
      <c r="G89" s="9" t="s">
        <v>69</v>
      </c>
      <c r="H89" s="9"/>
      <c r="I89" s="10"/>
      <c r="J89" t="str">
        <f t="shared" si="11"/>
        <v>,PRCDNC_RPL_ID VARCHAR2(20 CHAR) NULL</v>
      </c>
    </row>
    <row r="90" spans="1:11" ht="17.25" thickBot="1" x14ac:dyDescent="0.35">
      <c r="J90" t="s">
        <v>334</v>
      </c>
    </row>
    <row r="91" spans="1:11" x14ac:dyDescent="0.3">
      <c r="B91" s="33" t="s">
        <v>52</v>
      </c>
      <c r="C91" s="35"/>
      <c r="D91" s="35"/>
      <c r="E91" s="35"/>
      <c r="F91" s="35"/>
      <c r="G91" s="35"/>
      <c r="H91" s="34"/>
      <c r="I91" s="19" t="str">
        <f>SUBSTITUTE(INDEX(표준단어!E:E,MATCH(SUBSTITUTE(B91,"ID",""),표준단어!B:B,0))," ","_")</f>
        <v>VD</v>
      </c>
    </row>
    <row r="92" spans="1:11" x14ac:dyDescent="0.3">
      <c r="B92" s="29" t="s">
        <v>0</v>
      </c>
      <c r="C92" s="30"/>
      <c r="D92" s="30" t="s">
        <v>1</v>
      </c>
      <c r="E92" s="31" t="s">
        <v>2</v>
      </c>
      <c r="F92" s="30" t="s">
        <v>10</v>
      </c>
      <c r="G92" s="30" t="s">
        <v>3</v>
      </c>
      <c r="H92" s="30" t="s">
        <v>4</v>
      </c>
      <c r="I92" s="32" t="s">
        <v>5</v>
      </c>
      <c r="K92" t="str">
        <f xml:space="preserve"> "CREATE SEQUENCE MOVIE.SEQ_"&amp;I91&amp;"_PK INCREMENT BY 1 MINVALUE 1 MAXVALUE 99999 CYCLE CACHE 24 NOORDER ;"</f>
        <v>CREATE SEQUENCE MOVIE.SEQ_VD_PK INCREMENT BY 1 MINVALUE 1 MAXVALUE 99999 CYCLE CACHE 24 NOORDER ;</v>
      </c>
    </row>
    <row r="93" spans="1:11" x14ac:dyDescent="0.3">
      <c r="B93" s="12" t="s">
        <v>6</v>
      </c>
      <c r="C93" s="13" t="s">
        <v>7</v>
      </c>
      <c r="D93" s="30"/>
      <c r="E93" s="31"/>
      <c r="F93" s="30"/>
      <c r="G93" s="30"/>
      <c r="H93" s="30"/>
      <c r="I93" s="32"/>
      <c r="J93" t="str">
        <f>"CREATE TABLE MOVIE."&amp; I91 &amp; "("</f>
        <v>CREATE TABLE MOVIE.VD(</v>
      </c>
    </row>
    <row r="94" spans="1:11" x14ac:dyDescent="0.3">
      <c r="B94" s="6" t="s">
        <v>53</v>
      </c>
      <c r="C94" s="19" t="str">
        <f>SUBSTITUTE(INDEX(표준단어!E:E,MATCH(SUBSTITUTE(B94,"ID",""),표준단어!B:B,0))," ","_")&amp;"_ID"</f>
        <v>VD_ID</v>
      </c>
      <c r="D94" s="4">
        <v>1</v>
      </c>
      <c r="E94" s="4" t="s">
        <v>8</v>
      </c>
      <c r="F94" s="4" t="s">
        <v>9</v>
      </c>
      <c r="G94" s="4" t="s">
        <v>69</v>
      </c>
      <c r="H94" s="4"/>
      <c r="I94" s="7" t="s">
        <v>324</v>
      </c>
      <c r="J94" t="str">
        <f t="shared" ref="J94:J101" si="12">","&amp;C94&amp;" "&amp;G94&amp;" "&amp; IF(F94="Y","NULL","NOT NULL")</f>
        <v>,VD_ID VARCHAR2(20 CHAR) NOT NULL</v>
      </c>
    </row>
    <row r="95" spans="1:11" x14ac:dyDescent="0.3">
      <c r="B95" s="6" t="s">
        <v>13</v>
      </c>
      <c r="C95" s="19" t="str">
        <f>C5</f>
        <v>MV_ID</v>
      </c>
      <c r="D95" s="4">
        <v>2</v>
      </c>
      <c r="E95" s="4"/>
      <c r="F95" s="4" t="s">
        <v>9</v>
      </c>
      <c r="G95" s="4" t="s">
        <v>69</v>
      </c>
      <c r="H95" s="4"/>
      <c r="I95" s="7"/>
      <c r="J95" t="str">
        <f t="shared" si="12"/>
        <v>,MV_ID VARCHAR2(20 CHAR) NOT NULL</v>
      </c>
    </row>
    <row r="96" spans="1:11" x14ac:dyDescent="0.3">
      <c r="B96" s="6" t="s">
        <v>288</v>
      </c>
      <c r="C96" s="19" t="str">
        <f>SUBSTITUTE(INDEX(표준단어!E:E,MATCH(B96,표준단어!B:B,0))," ","_")</f>
        <v>VD_TP</v>
      </c>
      <c r="D96" s="4">
        <v>3</v>
      </c>
      <c r="E96" s="4"/>
      <c r="F96" s="4" t="s">
        <v>9</v>
      </c>
      <c r="G96" s="4" t="s">
        <v>330</v>
      </c>
      <c r="H96" s="4"/>
      <c r="I96" s="7" t="s">
        <v>323</v>
      </c>
      <c r="J96" t="str">
        <f t="shared" si="12"/>
        <v>,VD_TP VARCHAR2(18 CHAR) NOT NULL</v>
      </c>
    </row>
    <row r="97" spans="2:11" x14ac:dyDescent="0.3">
      <c r="B97" s="6" t="s">
        <v>11</v>
      </c>
      <c r="C97" s="19" t="str">
        <f>SUBSTITUTE(INDEX(표준단어!E:E,MATCH(B97,표준단어!B:B,0))," ","_")</f>
        <v>TTL</v>
      </c>
      <c r="D97" s="4">
        <v>4</v>
      </c>
      <c r="E97" s="4"/>
      <c r="F97" s="4" t="s">
        <v>9</v>
      </c>
      <c r="G97" s="4" t="s">
        <v>319</v>
      </c>
      <c r="H97" s="4"/>
      <c r="I97" s="7"/>
      <c r="J97" t="str">
        <f t="shared" si="12"/>
        <v>,TTL VARCHAR2(50 CHAR) NOT NULL</v>
      </c>
    </row>
    <row r="98" spans="2:11" x14ac:dyDescent="0.3">
      <c r="B98" s="20" t="s">
        <v>44</v>
      </c>
      <c r="C98" s="19" t="str">
        <f>SUBSTITUTE(INDEX(표준단어!E:E,MATCH(B98,표준단어!B:B,0))," ","_")</f>
        <v>THMBNL</v>
      </c>
      <c r="D98" s="4">
        <v>5</v>
      </c>
      <c r="E98" s="4"/>
      <c r="F98" s="4" t="s">
        <v>9</v>
      </c>
      <c r="G98" s="4" t="s">
        <v>321</v>
      </c>
      <c r="H98" s="25"/>
      <c r="I98" s="7"/>
      <c r="J98" t="str">
        <f t="shared" si="12"/>
        <v>,THMBNL VARCHAR2(1000 CHAR) NOT NULL</v>
      </c>
    </row>
    <row r="99" spans="2:11" x14ac:dyDescent="0.3">
      <c r="B99" s="20" t="s">
        <v>54</v>
      </c>
      <c r="C99" s="19" t="str">
        <f>SUBSTITUTE(INDEX(표준단어!E:E,MATCH(B99,표준단어!B:B,0))," ","_")</f>
        <v>PL_CNT</v>
      </c>
      <c r="D99" s="4">
        <v>6</v>
      </c>
      <c r="E99" s="4"/>
      <c r="F99" s="4" t="s">
        <v>9</v>
      </c>
      <c r="G99" s="4" t="s">
        <v>316</v>
      </c>
      <c r="H99" s="4"/>
      <c r="I99" s="7"/>
      <c r="J99" t="str">
        <f t="shared" si="12"/>
        <v>,PL_CNT NUMBER NOT NULL</v>
      </c>
    </row>
    <row r="100" spans="2:11" x14ac:dyDescent="0.3">
      <c r="B100" s="20" t="s">
        <v>230</v>
      </c>
      <c r="C100" s="19" t="str">
        <f>SUBSTITUTE(INDEX(표준단어!E:E,MATCH(B100,표준단어!B:B,0))," ","_")</f>
        <v>VD_URL</v>
      </c>
      <c r="D100" s="4">
        <v>7</v>
      </c>
      <c r="E100" s="4"/>
      <c r="F100" s="4" t="s">
        <v>9</v>
      </c>
      <c r="G100" s="4" t="s">
        <v>321</v>
      </c>
      <c r="H100" s="4"/>
      <c r="I100" s="7"/>
      <c r="J100" t="str">
        <f t="shared" si="12"/>
        <v>,VD_URL VARCHAR2(1000 CHAR) NOT NULL</v>
      </c>
    </row>
    <row r="101" spans="2:11" ht="17.25" thickBot="1" x14ac:dyDescent="0.35">
      <c r="B101" s="26" t="s">
        <v>55</v>
      </c>
      <c r="C101" s="24" t="str">
        <f>SUBSTITUTE(INDEX(표준단어!E:E,MATCH(B101,표준단어!B:B,0))," ","_")</f>
        <v>RGST_DT</v>
      </c>
      <c r="D101" s="9">
        <v>8</v>
      </c>
      <c r="E101" s="9"/>
      <c r="F101" s="9" t="s">
        <v>9</v>
      </c>
      <c r="G101" s="9" t="s">
        <v>325</v>
      </c>
      <c r="H101" s="9"/>
      <c r="I101" s="10"/>
      <c r="J101" t="str">
        <f t="shared" si="12"/>
        <v>,RGST_DT DATE NOT NULL</v>
      </c>
    </row>
    <row r="102" spans="2:11" ht="17.25" thickBot="1" x14ac:dyDescent="0.35">
      <c r="J102" t="s">
        <v>334</v>
      </c>
    </row>
    <row r="103" spans="2:11" x14ac:dyDescent="0.3">
      <c r="B103" s="33" t="s">
        <v>56</v>
      </c>
      <c r="C103" s="35"/>
      <c r="D103" s="35"/>
      <c r="E103" s="35"/>
      <c r="F103" s="35"/>
      <c r="G103" s="35"/>
      <c r="H103" s="34"/>
      <c r="I103" s="19" t="s">
        <v>337</v>
      </c>
    </row>
    <row r="104" spans="2:11" x14ac:dyDescent="0.3">
      <c r="B104" s="29" t="s">
        <v>0</v>
      </c>
      <c r="C104" s="30"/>
      <c r="D104" s="30" t="s">
        <v>1</v>
      </c>
      <c r="E104" s="31" t="s">
        <v>2</v>
      </c>
      <c r="F104" s="30" t="s">
        <v>10</v>
      </c>
      <c r="G104" s="30" t="s">
        <v>3</v>
      </c>
      <c r="H104" s="30" t="s">
        <v>4</v>
      </c>
      <c r="I104" s="32" t="s">
        <v>5</v>
      </c>
      <c r="K104" t="str">
        <f xml:space="preserve"> "CREATE SEQUENCE MOVIE.SEQ_"&amp;I103&amp;"_PK INCREMENT BY 1 MINVALUE 1 MAXVALUE 99999 CYCLE CACHE 24 NOORDER ;"</f>
        <v>CREATE SEQUENCE MOVIE.SEQ_VD_RP_PK INCREMENT BY 1 MINVALUE 1 MAXVALUE 99999 CYCLE CACHE 24 NOORDER ;</v>
      </c>
    </row>
    <row r="105" spans="2:11" x14ac:dyDescent="0.3">
      <c r="B105" s="12" t="s">
        <v>6</v>
      </c>
      <c r="C105" s="13" t="s">
        <v>7</v>
      </c>
      <c r="D105" s="30"/>
      <c r="E105" s="31"/>
      <c r="F105" s="30"/>
      <c r="G105" s="30"/>
      <c r="H105" s="30"/>
      <c r="I105" s="32"/>
      <c r="J105" t="str">
        <f>"CREATE TABLE MOVIE."&amp; I103 &amp; "("</f>
        <v>CREATE TABLE MOVIE.VD_RP(</v>
      </c>
    </row>
    <row r="106" spans="2:11" x14ac:dyDescent="0.3">
      <c r="B106" s="6" t="s">
        <v>48</v>
      </c>
      <c r="C106" s="19" t="str">
        <f>SUBSTITUTE(INDEX(표준단어!E:E,MATCH(SUBSTITUTE(B106,"ID",""),표준단어!B:B,0))," ","_")&amp;"_ID"</f>
        <v>RPL_ID</v>
      </c>
      <c r="D106" s="4">
        <v>1</v>
      </c>
      <c r="E106" s="4" t="s">
        <v>8</v>
      </c>
      <c r="F106" s="4" t="s">
        <v>9</v>
      </c>
      <c r="G106" s="4" t="s">
        <v>69</v>
      </c>
      <c r="H106" s="4"/>
      <c r="I106" s="7" t="s">
        <v>332</v>
      </c>
      <c r="J106" t="str">
        <f t="shared" ref="J106:J113" si="13">","&amp;C106&amp;" "&amp;G106&amp;" "&amp; IF(F106="Y","NULL","NOT NULL")</f>
        <v>,RPL_ID VARCHAR2(20 CHAR) NOT NULL</v>
      </c>
    </row>
    <row r="107" spans="2:11" x14ac:dyDescent="0.3">
      <c r="B107" s="6" t="s">
        <v>53</v>
      </c>
      <c r="C107" s="19" t="str">
        <f>C94</f>
        <v>VD_ID</v>
      </c>
      <c r="D107" s="4">
        <v>2</v>
      </c>
      <c r="E107" s="4"/>
      <c r="F107" s="4" t="s">
        <v>9</v>
      </c>
      <c r="G107" s="4" t="s">
        <v>69</v>
      </c>
      <c r="H107" s="4"/>
      <c r="I107" s="7"/>
      <c r="J107" t="str">
        <f t="shared" si="13"/>
        <v>,VD_ID VARCHAR2(20 CHAR) NOT NULL</v>
      </c>
    </row>
    <row r="108" spans="2:11" x14ac:dyDescent="0.3">
      <c r="B108" s="6" t="s">
        <v>12</v>
      </c>
      <c r="C108" s="19" t="str">
        <f>SUBSTITUTE(INDEX(표준단어!E:E,MATCH(B108,표준단어!B:B,0))," ","_")</f>
        <v>DTL</v>
      </c>
      <c r="D108" s="4">
        <v>3</v>
      </c>
      <c r="E108" s="4"/>
      <c r="F108" s="4" t="s">
        <v>9</v>
      </c>
      <c r="G108" s="4" t="s">
        <v>321</v>
      </c>
      <c r="H108" s="4"/>
      <c r="I108" s="7"/>
      <c r="J108" t="str">
        <f t="shared" si="13"/>
        <v>,DTL VARCHAR2(1000 CHAR) NOT NULL</v>
      </c>
    </row>
    <row r="109" spans="2:11" x14ac:dyDescent="0.3">
      <c r="B109" s="6" t="s">
        <v>49</v>
      </c>
      <c r="C109" s="19" t="str">
        <f>SUBSTITUTE(INDEX(표준단어!E:E,MATCH(B109,표준단어!B:B,0))," ","_")</f>
        <v>WRTR</v>
      </c>
      <c r="D109" s="4">
        <v>4</v>
      </c>
      <c r="E109" s="4"/>
      <c r="F109" s="4" t="s">
        <v>9</v>
      </c>
      <c r="G109" s="4" t="s">
        <v>76</v>
      </c>
      <c r="H109" s="4"/>
      <c r="I109" s="7"/>
      <c r="J109" t="str">
        <f t="shared" si="13"/>
        <v>,WRTR VARCHAR2(30 CHAR) NOT NULL</v>
      </c>
    </row>
    <row r="110" spans="2:11" x14ac:dyDescent="0.3">
      <c r="B110" s="20" t="s">
        <v>55</v>
      </c>
      <c r="C110" s="19" t="str">
        <f>SUBSTITUTE(INDEX(표준단어!E:E,MATCH(B110,표준단어!B:B,0))," ","_")</f>
        <v>RGST_DT</v>
      </c>
      <c r="D110" s="4">
        <v>5</v>
      </c>
      <c r="E110" s="4"/>
      <c r="F110" s="4" t="s">
        <v>9</v>
      </c>
      <c r="G110" s="4" t="s">
        <v>325</v>
      </c>
      <c r="H110" s="25"/>
      <c r="I110" s="7"/>
      <c r="J110" t="str">
        <f t="shared" si="13"/>
        <v>,RGST_DT DATE NOT NULL</v>
      </c>
    </row>
    <row r="111" spans="2:11" x14ac:dyDescent="0.3">
      <c r="B111" s="20" t="s">
        <v>50</v>
      </c>
      <c r="C111" s="19" t="str">
        <f>SUBSTITUTE(INDEX(표준단어!E:E,MATCH(B111,표준단어!B:B,0))," ","_")</f>
        <v>LK_CNT</v>
      </c>
      <c r="D111" s="4">
        <v>6</v>
      </c>
      <c r="E111" s="4"/>
      <c r="F111" s="4" t="s">
        <v>9</v>
      </c>
      <c r="G111" s="4" t="s">
        <v>316</v>
      </c>
      <c r="H111" s="4"/>
      <c r="I111" s="7"/>
      <c r="J111" t="str">
        <f t="shared" si="13"/>
        <v>,LK_CNT NUMBER NOT NULL</v>
      </c>
    </row>
    <row r="112" spans="2:11" x14ac:dyDescent="0.3">
      <c r="B112" s="20" t="s">
        <v>51</v>
      </c>
      <c r="C112" s="19" t="str">
        <f>SUBSTITUTE(INDEX(표준단어!E:E,MATCH(B112,표준단어!B:B,0))," ","_")</f>
        <v>DSLK_CNT</v>
      </c>
      <c r="D112" s="4">
        <v>7</v>
      </c>
      <c r="E112" s="4"/>
      <c r="F112" s="4" t="s">
        <v>9</v>
      </c>
      <c r="G112" s="4" t="s">
        <v>316</v>
      </c>
      <c r="H112" s="4"/>
      <c r="I112" s="7"/>
      <c r="J112" t="str">
        <f t="shared" si="13"/>
        <v>,DSLK_CNT NUMBER NOT NULL</v>
      </c>
    </row>
    <row r="113" spans="2:11" ht="17.25" thickBot="1" x14ac:dyDescent="0.35">
      <c r="B113" s="26" t="s">
        <v>318</v>
      </c>
      <c r="C113" s="24" t="str">
        <f>SUBSTITUTE(INDEX(표준단어!E:E,MATCH(SUBSTITUTE(B113,"ID",""),표준단어!B:B,0))," ","_")&amp;"_ID"</f>
        <v>PRCDNC_RPL_ID</v>
      </c>
      <c r="D113" s="9">
        <v>8</v>
      </c>
      <c r="E113" s="9"/>
      <c r="F113" s="9" t="s">
        <v>315</v>
      </c>
      <c r="G113" s="9" t="s">
        <v>69</v>
      </c>
      <c r="H113" s="9"/>
      <c r="I113" s="10"/>
      <c r="J113" t="str">
        <f t="shared" si="13"/>
        <v>,PRCDNC_RPL_ID VARCHAR2(20 CHAR) NULL</v>
      </c>
    </row>
    <row r="114" spans="2:11" ht="17.25" thickBot="1" x14ac:dyDescent="0.35">
      <c r="J114" t="s">
        <v>334</v>
      </c>
    </row>
    <row r="115" spans="2:11" x14ac:dyDescent="0.3">
      <c r="B115" s="33" t="s">
        <v>57</v>
      </c>
      <c r="C115" s="35"/>
      <c r="D115" s="35"/>
      <c r="E115" s="35"/>
      <c r="F115" s="35"/>
      <c r="G115" s="35"/>
      <c r="H115" s="34"/>
      <c r="I115" s="19" t="str">
        <f>SUBSTITUTE(INDEX(표준단어!E:E,MATCH(SUBSTITUTE(B115,"ID",""),표준단어!B:B,0))," ","_")</f>
        <v>FMS_LN</v>
      </c>
    </row>
    <row r="116" spans="2:11" x14ac:dyDescent="0.3">
      <c r="B116" s="29" t="s">
        <v>0</v>
      </c>
      <c r="C116" s="30"/>
      <c r="D116" s="30" t="s">
        <v>1</v>
      </c>
      <c r="E116" s="31" t="s">
        <v>2</v>
      </c>
      <c r="F116" s="30" t="s">
        <v>10</v>
      </c>
      <c r="G116" s="30" t="s">
        <v>3</v>
      </c>
      <c r="H116" s="30" t="s">
        <v>4</v>
      </c>
      <c r="I116" s="32" t="s">
        <v>5</v>
      </c>
      <c r="K116" t="str">
        <f xml:space="preserve"> "CREATE SEQUENCE MOVIE.SEQ_"&amp;I115&amp;"_PK INCREMENT BY 1 MINVALUE 1 MAXVALUE 99999 CYCLE CACHE 24 NOORDER ;"</f>
        <v>CREATE SEQUENCE MOVIE.SEQ_FMS_LN_PK INCREMENT BY 1 MINVALUE 1 MAXVALUE 99999 CYCLE CACHE 24 NOORDER ;</v>
      </c>
    </row>
    <row r="117" spans="2:11" x14ac:dyDescent="0.3">
      <c r="B117" s="12" t="s">
        <v>6</v>
      </c>
      <c r="C117" s="13" t="s">
        <v>7</v>
      </c>
      <c r="D117" s="30"/>
      <c r="E117" s="31"/>
      <c r="F117" s="30"/>
      <c r="G117" s="30"/>
      <c r="H117" s="30"/>
      <c r="I117" s="32"/>
      <c r="J117" t="str">
        <f>"CREATE TABLE MOVIE."&amp; I115 &amp; "("</f>
        <v>CREATE TABLE MOVIE.FMS_LN(</v>
      </c>
    </row>
    <row r="118" spans="2:11" x14ac:dyDescent="0.3">
      <c r="B118" s="6" t="s">
        <v>58</v>
      </c>
      <c r="C118" s="19" t="str">
        <f>SUBSTITUTE(INDEX(표준단어!E:E,MATCH(SUBSTITUTE(B118,"ID",""),표준단어!B:B,0))," ","_")&amp;"_ID"</f>
        <v>FMS_LN_ID</v>
      </c>
      <c r="D118" s="4">
        <v>1</v>
      </c>
      <c r="E118" s="4" t="s">
        <v>8</v>
      </c>
      <c r="F118" s="4" t="s">
        <v>9</v>
      </c>
      <c r="G118" s="4" t="s">
        <v>69</v>
      </c>
      <c r="H118" s="4"/>
      <c r="I118" s="7" t="s">
        <v>326</v>
      </c>
      <c r="J118" t="str">
        <f t="shared" ref="J118:J125" si="14">","&amp;C118&amp;" "&amp;G118&amp;" "&amp; IF(F118="Y","NULL","NOT NULL")</f>
        <v>,FMS_LN_ID VARCHAR2(20 CHAR) NOT NULL</v>
      </c>
    </row>
    <row r="119" spans="2:11" x14ac:dyDescent="0.3">
      <c r="B119" s="6" t="s">
        <v>13</v>
      </c>
      <c r="C119" s="19" t="str">
        <f>C5</f>
        <v>MV_ID</v>
      </c>
      <c r="D119" s="4">
        <v>2</v>
      </c>
      <c r="E119" s="4"/>
      <c r="F119" s="4" t="s">
        <v>9</v>
      </c>
      <c r="G119" s="4" t="s">
        <v>69</v>
      </c>
      <c r="H119" s="4"/>
      <c r="I119" s="7"/>
      <c r="J119" t="str">
        <f t="shared" si="14"/>
        <v>,MV_ID VARCHAR2(20 CHAR) NOT NULL</v>
      </c>
    </row>
    <row r="120" spans="2:11" x14ac:dyDescent="0.3">
      <c r="B120" s="6" t="s">
        <v>31</v>
      </c>
      <c r="C120" s="19" t="str">
        <f>C51</f>
        <v>MV_PPL_ID</v>
      </c>
      <c r="D120" s="4">
        <v>3</v>
      </c>
      <c r="E120" s="4"/>
      <c r="F120" s="4" t="s">
        <v>9</v>
      </c>
      <c r="G120" s="4" t="s">
        <v>69</v>
      </c>
      <c r="H120" s="4"/>
      <c r="I120" s="7"/>
      <c r="J120" t="str">
        <f t="shared" si="14"/>
        <v>,MV_PPL_ID VARCHAR2(20 CHAR) NOT NULL</v>
      </c>
    </row>
    <row r="121" spans="2:11" x14ac:dyDescent="0.3">
      <c r="B121" s="6" t="s">
        <v>57</v>
      </c>
      <c r="C121" s="19" t="str">
        <f>SUBSTITUTE(INDEX(표준단어!E:E,MATCH(B121,표준단어!B:B,0))," ","_")</f>
        <v>FMS_LN</v>
      </c>
      <c r="D121" s="4">
        <v>4</v>
      </c>
      <c r="E121" s="4"/>
      <c r="F121" s="4" t="s">
        <v>9</v>
      </c>
      <c r="G121" s="4" t="s">
        <v>327</v>
      </c>
      <c r="H121" s="4"/>
      <c r="I121" s="7"/>
      <c r="J121" t="str">
        <f t="shared" si="14"/>
        <v>,FMS_LN VARCHAR2(500 CHAR) NOT NULL</v>
      </c>
    </row>
    <row r="122" spans="2:11" x14ac:dyDescent="0.3">
      <c r="B122" s="20" t="s">
        <v>59</v>
      </c>
      <c r="C122" s="19" t="str">
        <f>SUBSTITUTE(INDEX(표준단어!E:E,MATCH(B122,표준단어!B:B,0))," ","_")</f>
        <v>EXPL</v>
      </c>
      <c r="D122" s="4">
        <v>5</v>
      </c>
      <c r="E122" s="4"/>
      <c r="F122" s="4" t="s">
        <v>315</v>
      </c>
      <c r="G122" s="4" t="s">
        <v>327</v>
      </c>
      <c r="H122" s="25"/>
      <c r="I122" s="7"/>
      <c r="J122" t="str">
        <f t="shared" si="14"/>
        <v>,EXPL VARCHAR2(500 CHAR) NULL</v>
      </c>
    </row>
    <row r="123" spans="2:11" x14ac:dyDescent="0.3">
      <c r="B123" s="20" t="s">
        <v>55</v>
      </c>
      <c r="C123" s="19" t="str">
        <f>SUBSTITUTE(INDEX(표준단어!E:E,MATCH(B123,표준단어!B:B,0))," ","_")</f>
        <v>RGST_DT</v>
      </c>
      <c r="D123" s="4">
        <v>6</v>
      </c>
      <c r="E123" s="4"/>
      <c r="F123" s="4" t="s">
        <v>322</v>
      </c>
      <c r="G123" s="4" t="s">
        <v>325</v>
      </c>
      <c r="H123" s="4"/>
      <c r="I123" s="7"/>
      <c r="J123" t="str">
        <f t="shared" si="14"/>
        <v>,RGST_DT DATE NOT NULL</v>
      </c>
    </row>
    <row r="124" spans="2:11" x14ac:dyDescent="0.3">
      <c r="B124" s="20" t="s">
        <v>60</v>
      </c>
      <c r="C124" s="19" t="str">
        <f>SUBSTITUTE(INDEX(표준단어!E:E,MATCH(B124,표준단어!B:B,0))," ","_")</f>
        <v>RGST_PPL_NM</v>
      </c>
      <c r="D124" s="4">
        <v>7</v>
      </c>
      <c r="E124" s="4"/>
      <c r="F124" s="4" t="s">
        <v>322</v>
      </c>
      <c r="G124" s="4" t="s">
        <v>76</v>
      </c>
      <c r="H124" s="4"/>
      <c r="I124" s="7"/>
      <c r="J124" t="str">
        <f t="shared" si="14"/>
        <v>,RGST_PPL_NM VARCHAR2(30 CHAR) NOT NULL</v>
      </c>
    </row>
    <row r="125" spans="2:11" ht="17.25" thickBot="1" x14ac:dyDescent="0.35">
      <c r="B125" s="26" t="s">
        <v>61</v>
      </c>
      <c r="C125" s="24" t="str">
        <f>SUBSTITUTE(INDEX(표준단어!E:E,MATCH(B125,표준단어!B:B,0))," ","_")</f>
        <v>RCMD_CNT</v>
      </c>
      <c r="D125" s="9">
        <v>8</v>
      </c>
      <c r="E125" s="9"/>
      <c r="F125" s="9" t="s">
        <v>322</v>
      </c>
      <c r="G125" s="9" t="s">
        <v>316</v>
      </c>
      <c r="H125" s="9"/>
      <c r="I125" s="10"/>
      <c r="J125" t="str">
        <f t="shared" si="14"/>
        <v>,RCMD_CNT NUMBER NOT NULL</v>
      </c>
    </row>
    <row r="126" spans="2:11" ht="17.25" thickBot="1" x14ac:dyDescent="0.35">
      <c r="J126" t="s">
        <v>334</v>
      </c>
    </row>
    <row r="127" spans="2:11" x14ac:dyDescent="0.3">
      <c r="B127" s="33" t="s">
        <v>62</v>
      </c>
      <c r="C127" s="35"/>
      <c r="D127" s="35"/>
      <c r="E127" s="35"/>
      <c r="F127" s="35"/>
      <c r="G127" s="35"/>
      <c r="H127" s="34"/>
      <c r="I127" s="19" t="str">
        <f>SUBSTITUTE(INDEX(표준단어!E:E,MATCH(SUBSTITUTE(B127,"ID",""),표준단어!B:B,0))," ","_")</f>
        <v>RTNG</v>
      </c>
    </row>
    <row r="128" spans="2:11" x14ac:dyDescent="0.3">
      <c r="B128" s="29" t="s">
        <v>0</v>
      </c>
      <c r="C128" s="30"/>
      <c r="D128" s="30" t="s">
        <v>1</v>
      </c>
      <c r="E128" s="31" t="s">
        <v>2</v>
      </c>
      <c r="F128" s="30" t="s">
        <v>10</v>
      </c>
      <c r="G128" s="30" t="s">
        <v>3</v>
      </c>
      <c r="H128" s="30" t="s">
        <v>4</v>
      </c>
      <c r="I128" s="32" t="s">
        <v>5</v>
      </c>
      <c r="K128" t="str">
        <f xml:space="preserve"> "CREATE SEQUENCE MOVIE.SEQ_"&amp;I127&amp;"_PK INCREMENT BY 1 MINVALUE 1 MAXVALUE 99999 CYCLE CACHE 24 NOORDER ;"</f>
        <v>CREATE SEQUENCE MOVIE.SEQ_RTNG_PK INCREMENT BY 1 MINVALUE 1 MAXVALUE 99999 CYCLE CACHE 24 NOORDER ;</v>
      </c>
    </row>
    <row r="129" spans="2:10" x14ac:dyDescent="0.3">
      <c r="B129" s="12" t="s">
        <v>6</v>
      </c>
      <c r="C129" s="13" t="s">
        <v>7</v>
      </c>
      <c r="D129" s="30"/>
      <c r="E129" s="31"/>
      <c r="F129" s="30"/>
      <c r="G129" s="30"/>
      <c r="H129" s="30"/>
      <c r="I129" s="32"/>
      <c r="J129" t="str">
        <f>"CREATE TABLE MOVIE."&amp; I127 &amp; "("</f>
        <v>CREATE TABLE MOVIE.RTNG(</v>
      </c>
    </row>
    <row r="130" spans="2:10" x14ac:dyDescent="0.3">
      <c r="B130" s="6" t="s">
        <v>63</v>
      </c>
      <c r="C130" s="19" t="str">
        <f>SUBSTITUTE(INDEX(표준단어!E:E,MATCH(SUBSTITUTE(B130,"ID",""),표준단어!B:B,0))," ","_")&amp;"_ID"</f>
        <v>RTNG_ID</v>
      </c>
      <c r="D130" s="4">
        <v>1</v>
      </c>
      <c r="E130" s="4" t="s">
        <v>8</v>
      </c>
      <c r="F130" s="4" t="s">
        <v>9</v>
      </c>
      <c r="G130" s="4" t="s">
        <v>69</v>
      </c>
      <c r="H130" s="4"/>
      <c r="I130" s="7" t="s">
        <v>331</v>
      </c>
      <c r="J130" t="str">
        <f t="shared" ref="J130:J137" si="15">","&amp;C130&amp;" "&amp;G130&amp;" "&amp; IF(F130="Y","NULL","NOT NULL")</f>
        <v>,RTNG_ID VARCHAR2(20 CHAR) NOT NULL</v>
      </c>
    </row>
    <row r="131" spans="2:10" x14ac:dyDescent="0.3">
      <c r="B131" s="6" t="s">
        <v>13</v>
      </c>
      <c r="C131" s="19" t="str">
        <f>C5</f>
        <v>MV_ID</v>
      </c>
      <c r="D131" s="4">
        <v>2</v>
      </c>
      <c r="E131" s="4"/>
      <c r="F131" s="4" t="s">
        <v>9</v>
      </c>
      <c r="G131" s="4" t="s">
        <v>69</v>
      </c>
      <c r="H131" s="4"/>
      <c r="I131" s="7"/>
      <c r="J131" t="str">
        <f t="shared" si="15"/>
        <v>,MV_ID VARCHAR2(20 CHAR) NOT NULL</v>
      </c>
    </row>
    <row r="132" spans="2:10" x14ac:dyDescent="0.3">
      <c r="B132" s="6" t="s">
        <v>62</v>
      </c>
      <c r="C132" s="19" t="str">
        <f>INDEX(표준단어!E30:E110,MATCH(B132,표준단어!B30:B110,0))</f>
        <v>RTNG</v>
      </c>
      <c r="D132" s="4">
        <v>3</v>
      </c>
      <c r="E132" s="4"/>
      <c r="F132" s="4" t="s">
        <v>9</v>
      </c>
      <c r="G132" s="4" t="s">
        <v>313</v>
      </c>
      <c r="H132" s="4"/>
      <c r="I132" s="7"/>
      <c r="J132" t="str">
        <f t="shared" si="15"/>
        <v>,RTNG NUMBER NOT NULL</v>
      </c>
    </row>
    <row r="133" spans="2:10" x14ac:dyDescent="0.3">
      <c r="B133" s="6" t="s">
        <v>12</v>
      </c>
      <c r="C133" s="19" t="str">
        <f>SUBSTITUTE(INDEX(표준단어!E:E,MATCH(B133,표준단어!B:B,0))," ","_")</f>
        <v>DTL</v>
      </c>
      <c r="D133" s="4">
        <v>4</v>
      </c>
      <c r="E133" s="4"/>
      <c r="F133" s="4" t="s">
        <v>9</v>
      </c>
      <c r="G133" s="4" t="s">
        <v>321</v>
      </c>
      <c r="H133" s="4"/>
      <c r="I133" s="7"/>
      <c r="J133" t="str">
        <f t="shared" si="15"/>
        <v>,DTL VARCHAR2(1000 CHAR) NOT NULL</v>
      </c>
    </row>
    <row r="134" spans="2:10" x14ac:dyDescent="0.3">
      <c r="B134" s="20" t="s">
        <v>64</v>
      </c>
      <c r="C134" s="19" t="str">
        <f>SUBSTITUTE(INDEX(표준단어!E:E,MATCH(B134,표준단어!B:B,0))," ","_")</f>
        <v>WRTR</v>
      </c>
      <c r="D134" s="4">
        <v>5</v>
      </c>
      <c r="E134" s="4"/>
      <c r="F134" s="4" t="s">
        <v>9</v>
      </c>
      <c r="G134" s="4" t="s">
        <v>76</v>
      </c>
      <c r="H134" s="25"/>
      <c r="I134" s="21"/>
      <c r="J134" t="str">
        <f t="shared" si="15"/>
        <v>,WRTR VARCHAR2(30 CHAR) NOT NULL</v>
      </c>
    </row>
    <row r="135" spans="2:10" x14ac:dyDescent="0.3">
      <c r="B135" s="20" t="s">
        <v>55</v>
      </c>
      <c r="C135" s="19" t="str">
        <f>SUBSTITUTE(INDEX(표준단어!E:E,MATCH(B135,표준단어!B:B,0))," ","_")</f>
        <v>RGST_DT</v>
      </c>
      <c r="D135" s="4">
        <v>6</v>
      </c>
      <c r="E135" s="4"/>
      <c r="F135" s="4" t="s">
        <v>9</v>
      </c>
      <c r="G135" s="4" t="s">
        <v>325</v>
      </c>
      <c r="H135" s="4"/>
      <c r="I135" s="7"/>
      <c r="J135" t="str">
        <f t="shared" si="15"/>
        <v>,RGST_DT DATE NOT NULL</v>
      </c>
    </row>
    <row r="136" spans="2:10" x14ac:dyDescent="0.3">
      <c r="B136" s="20" t="s">
        <v>50</v>
      </c>
      <c r="C136" s="19" t="str">
        <f>SUBSTITUTE(INDEX(표준단어!E:E,MATCH(B136,표준단어!B:B,0))," ","_")</f>
        <v>LK_CNT</v>
      </c>
      <c r="D136" s="4">
        <v>7</v>
      </c>
      <c r="E136" s="4"/>
      <c r="F136" s="4" t="s">
        <v>9</v>
      </c>
      <c r="G136" s="4" t="s">
        <v>316</v>
      </c>
      <c r="H136" s="4"/>
      <c r="I136" s="7"/>
      <c r="J136" t="str">
        <f t="shared" si="15"/>
        <v>,LK_CNT NUMBER NOT NULL</v>
      </c>
    </row>
    <row r="137" spans="2:10" ht="17.25" thickBot="1" x14ac:dyDescent="0.35">
      <c r="B137" s="26" t="s">
        <v>51</v>
      </c>
      <c r="C137" s="24" t="str">
        <f>SUBSTITUTE(INDEX(표준단어!E:E,MATCH(B137,표준단어!B:B,0))," ","_")</f>
        <v>DSLK_CNT</v>
      </c>
      <c r="D137" s="9">
        <v>8</v>
      </c>
      <c r="E137" s="9"/>
      <c r="F137" s="9" t="s">
        <v>9</v>
      </c>
      <c r="G137" s="9" t="s">
        <v>313</v>
      </c>
      <c r="H137" s="9"/>
      <c r="I137" s="10"/>
      <c r="J137" t="str">
        <f t="shared" si="15"/>
        <v>,DSLK_CNT NUMBER NOT NULL</v>
      </c>
    </row>
    <row r="138" spans="2:10" ht="17.25" thickBot="1" x14ac:dyDescent="0.35">
      <c r="J138" t="s">
        <v>334</v>
      </c>
    </row>
    <row r="139" spans="2:10" x14ac:dyDescent="0.3">
      <c r="B139" s="33" t="s">
        <v>305</v>
      </c>
      <c r="C139" s="35"/>
      <c r="D139" s="35"/>
      <c r="E139" s="35"/>
      <c r="F139" s="35"/>
      <c r="G139" s="35"/>
      <c r="H139" s="34"/>
      <c r="I139" s="19" t="str">
        <f>SUBSTITUTE(INDEX(표준단어!E:E,MATCH(SUBSTITUTE(B139,"ID",""),표준단어!B:B,0))," ","_")</f>
        <v>CMN_CD</v>
      </c>
    </row>
    <row r="140" spans="2:10" x14ac:dyDescent="0.3">
      <c r="B140" s="29" t="s">
        <v>0</v>
      </c>
      <c r="C140" s="30"/>
      <c r="D140" s="30" t="s">
        <v>1</v>
      </c>
      <c r="E140" s="31" t="s">
        <v>2</v>
      </c>
      <c r="F140" s="30" t="s">
        <v>10</v>
      </c>
      <c r="G140" s="30" t="s">
        <v>3</v>
      </c>
      <c r="H140" s="30" t="s">
        <v>4</v>
      </c>
      <c r="I140" s="32" t="s">
        <v>5</v>
      </c>
    </row>
    <row r="141" spans="2:10" x14ac:dyDescent="0.3">
      <c r="B141" s="12" t="s">
        <v>6</v>
      </c>
      <c r="C141" s="13" t="s">
        <v>7</v>
      </c>
      <c r="D141" s="30"/>
      <c r="E141" s="31"/>
      <c r="F141" s="30"/>
      <c r="G141" s="30"/>
      <c r="H141" s="30"/>
      <c r="I141" s="32"/>
      <c r="J141" t="str">
        <f>"CREATE TABLE MOVIE."&amp; I139 &amp; "("</f>
        <v>CREATE TABLE MOVIE.CMN_CD(</v>
      </c>
    </row>
    <row r="142" spans="2:10" x14ac:dyDescent="0.3">
      <c r="B142" s="6" t="s">
        <v>328</v>
      </c>
      <c r="C142" s="19" t="str">
        <f>SUBSTITUTE(INDEX(표준단어!E:E,MATCH(SUBSTITUTE(B142,"ID",""),표준단어!B:B,0))," ","_")&amp;"_ID"</f>
        <v>CMN_CD_ID</v>
      </c>
      <c r="D142" s="4">
        <v>1</v>
      </c>
      <c r="E142" s="4" t="s">
        <v>8</v>
      </c>
      <c r="F142" s="4" t="s">
        <v>9</v>
      </c>
      <c r="G142" s="4" t="s">
        <v>330</v>
      </c>
      <c r="H142" s="4"/>
      <c r="I142" s="7"/>
      <c r="J142" t="str">
        <f t="shared" ref="J142:J144" si="16">","&amp;C142&amp;" "&amp;G142&amp;" "&amp; IF(F142="Y","NULL","NOT NULL")</f>
        <v>,CMN_CD_ID VARCHAR2(18 CHAR) NOT NULL</v>
      </c>
    </row>
    <row r="143" spans="2:10" x14ac:dyDescent="0.3">
      <c r="B143" s="6" t="s">
        <v>295</v>
      </c>
      <c r="C143" s="19" t="str">
        <f>SUBSTITUTE(INDEX(표준단어!E:E,MATCH(B143,표준단어!B:B,0))," ","_")</f>
        <v>CD_NM</v>
      </c>
      <c r="D143" s="4">
        <v>2</v>
      </c>
      <c r="E143" s="4"/>
      <c r="F143" s="4" t="s">
        <v>9</v>
      </c>
      <c r="G143" s="4" t="s">
        <v>71</v>
      </c>
      <c r="H143" s="4"/>
      <c r="I143" s="7"/>
      <c r="J143" t="str">
        <f t="shared" si="16"/>
        <v>,CD_NM VARCHAR2(100 CHAR) NOT NULL</v>
      </c>
    </row>
    <row r="144" spans="2:10" ht="17.25" thickBot="1" x14ac:dyDescent="0.35">
      <c r="B144" s="41" t="s">
        <v>329</v>
      </c>
      <c r="C144" s="24" t="str">
        <f>SUBSTITUTE(INDEX(표준단어!E:E,MATCH(SUBSTITUTE(B144,"ID",""),표준단어!B:B,0))," ","_")&amp;"_ID"</f>
        <v>PRCDNC_CD_ID</v>
      </c>
      <c r="D144" s="42">
        <v>2</v>
      </c>
      <c r="E144" s="42"/>
      <c r="F144" s="42" t="s">
        <v>8</v>
      </c>
      <c r="G144" s="9" t="s">
        <v>330</v>
      </c>
      <c r="H144" s="42"/>
      <c r="I144" s="43"/>
      <c r="J144" t="str">
        <f t="shared" si="16"/>
        <v>,PRCDNC_CD_ID VARCHAR2(18 CHAR) NULL</v>
      </c>
    </row>
    <row r="145" spans="10:10" x14ac:dyDescent="0.3">
      <c r="J145" t="s">
        <v>334</v>
      </c>
    </row>
  </sheetData>
  <mergeCells count="128">
    <mergeCell ref="B140:C140"/>
    <mergeCell ref="D140:D141"/>
    <mergeCell ref="E140:E141"/>
    <mergeCell ref="F140:F141"/>
    <mergeCell ref="G140:G141"/>
    <mergeCell ref="H140:H141"/>
    <mergeCell ref="I140:I141"/>
    <mergeCell ref="B139:H139"/>
    <mergeCell ref="B127:H127"/>
    <mergeCell ref="B62:H62"/>
    <mergeCell ref="B70:H70"/>
    <mergeCell ref="B79:H79"/>
    <mergeCell ref="B91:H91"/>
    <mergeCell ref="B103:H103"/>
    <mergeCell ref="B115:H115"/>
    <mergeCell ref="B3:C3"/>
    <mergeCell ref="D3:D4"/>
    <mergeCell ref="E3:E4"/>
    <mergeCell ref="F3:F4"/>
    <mergeCell ref="I3:I4"/>
    <mergeCell ref="H3:H4"/>
    <mergeCell ref="G3:G4"/>
    <mergeCell ref="B2:H2"/>
    <mergeCell ref="B15:H15"/>
    <mergeCell ref="H16:H17"/>
    <mergeCell ref="I16:I17"/>
    <mergeCell ref="B22:C22"/>
    <mergeCell ref="D22:D23"/>
    <mergeCell ref="E22:E23"/>
    <mergeCell ref="F22:F23"/>
    <mergeCell ref="G22:G23"/>
    <mergeCell ref="B16:C16"/>
    <mergeCell ref="D16:D17"/>
    <mergeCell ref="E16:E17"/>
    <mergeCell ref="F16:F17"/>
    <mergeCell ref="G16:G17"/>
    <mergeCell ref="B21:H21"/>
    <mergeCell ref="H22:H23"/>
    <mergeCell ref="I22:I23"/>
    <mergeCell ref="I40:I41"/>
    <mergeCell ref="H40:H41"/>
    <mergeCell ref="G40:G41"/>
    <mergeCell ref="B28:C28"/>
    <mergeCell ref="D28:D29"/>
    <mergeCell ref="E28:E29"/>
    <mergeCell ref="F28:F29"/>
    <mergeCell ref="G28:G29"/>
    <mergeCell ref="H28:H29"/>
    <mergeCell ref="I28:I29"/>
    <mergeCell ref="B34:C34"/>
    <mergeCell ref="D34:D35"/>
    <mergeCell ref="E34:E35"/>
    <mergeCell ref="F34:F35"/>
    <mergeCell ref="G34:G35"/>
    <mergeCell ref="H34:H35"/>
    <mergeCell ref="B27:H27"/>
    <mergeCell ref="B33:H33"/>
    <mergeCell ref="B39:H39"/>
    <mergeCell ref="B57:C57"/>
    <mergeCell ref="D57:D58"/>
    <mergeCell ref="E57:E58"/>
    <mergeCell ref="F57:F58"/>
    <mergeCell ref="G57:G58"/>
    <mergeCell ref="H57:H58"/>
    <mergeCell ref="I57:I58"/>
    <mergeCell ref="I34:I35"/>
    <mergeCell ref="B49:C49"/>
    <mergeCell ref="D49:D50"/>
    <mergeCell ref="E49:E50"/>
    <mergeCell ref="F49:F50"/>
    <mergeCell ref="G49:G50"/>
    <mergeCell ref="H49:H50"/>
    <mergeCell ref="I49:I50"/>
    <mergeCell ref="F40:F41"/>
    <mergeCell ref="E40:E41"/>
    <mergeCell ref="D40:D41"/>
    <mergeCell ref="B40:C40"/>
    <mergeCell ref="B48:H48"/>
    <mergeCell ref="B56:H56"/>
    <mergeCell ref="B80:C80"/>
    <mergeCell ref="D80:D81"/>
    <mergeCell ref="E80:E81"/>
    <mergeCell ref="F80:F81"/>
    <mergeCell ref="G80:G81"/>
    <mergeCell ref="H80:H81"/>
    <mergeCell ref="I80:I81"/>
    <mergeCell ref="H63:H64"/>
    <mergeCell ref="I63:I64"/>
    <mergeCell ref="B71:C71"/>
    <mergeCell ref="D71:D72"/>
    <mergeCell ref="E71:E72"/>
    <mergeCell ref="F71:F72"/>
    <mergeCell ref="G71:G72"/>
    <mergeCell ref="H71:H72"/>
    <mergeCell ref="I71:I72"/>
    <mergeCell ref="B63:C63"/>
    <mergeCell ref="D63:D64"/>
    <mergeCell ref="E63:E64"/>
    <mergeCell ref="F63:F64"/>
    <mergeCell ref="G63:G64"/>
    <mergeCell ref="B104:C104"/>
    <mergeCell ref="D104:D105"/>
    <mergeCell ref="E104:E105"/>
    <mergeCell ref="F104:F105"/>
    <mergeCell ref="G104:G105"/>
    <mergeCell ref="H104:H105"/>
    <mergeCell ref="I104:I105"/>
    <mergeCell ref="B92:C92"/>
    <mergeCell ref="D92:D93"/>
    <mergeCell ref="E92:E93"/>
    <mergeCell ref="F92:F93"/>
    <mergeCell ref="G92:G93"/>
    <mergeCell ref="H92:H93"/>
    <mergeCell ref="I92:I93"/>
    <mergeCell ref="B128:C128"/>
    <mergeCell ref="D128:D129"/>
    <mergeCell ref="E128:E129"/>
    <mergeCell ref="F128:F129"/>
    <mergeCell ref="G128:G129"/>
    <mergeCell ref="H128:H129"/>
    <mergeCell ref="I128:I129"/>
    <mergeCell ref="B116:C116"/>
    <mergeCell ref="D116:D117"/>
    <mergeCell ref="E116:E117"/>
    <mergeCell ref="F116:F117"/>
    <mergeCell ref="G116:G117"/>
    <mergeCell ref="H116:H117"/>
    <mergeCell ref="I116:I117"/>
  </mergeCells>
  <phoneticPr fontId="1" type="noConversion"/>
  <pageMargins left="0.7" right="0.7" top="0.75" bottom="0.75" header="0.3" footer="0.3"/>
  <pageSetup paperSize="9" orientation="portrait" r:id="rId1"/>
  <ignoredErrors>
    <ignoredError sqref="C14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B1B-E84D-4CBC-AB2D-6453F2096215}">
  <dimension ref="A1:G114"/>
  <sheetViews>
    <sheetView tabSelected="1" workbookViewId="0">
      <pane ySplit="1" topLeftCell="A14" activePane="bottomLeft" state="frozen"/>
      <selection pane="bottomLeft" activeCell="B32" sqref="B32"/>
    </sheetView>
  </sheetViews>
  <sheetFormatPr defaultRowHeight="16.5" x14ac:dyDescent="0.3"/>
  <cols>
    <col min="2" max="2" width="11" bestFit="1" customWidth="1"/>
    <col min="3" max="3" width="11" customWidth="1"/>
    <col min="4" max="4" width="34" bestFit="1" customWidth="1"/>
    <col min="5" max="5" width="19.75" bestFit="1" customWidth="1"/>
    <col min="6" max="7" width="15.125" bestFit="1" customWidth="1"/>
  </cols>
  <sheetData>
    <row r="1" spans="1:7" x14ac:dyDescent="0.3">
      <c r="A1" s="3" t="s">
        <v>81</v>
      </c>
      <c r="B1" s="3" t="s">
        <v>82</v>
      </c>
      <c r="C1" s="3" t="s">
        <v>249</v>
      </c>
      <c r="D1" s="3" t="s">
        <v>83</v>
      </c>
      <c r="E1" s="3" t="s">
        <v>84</v>
      </c>
      <c r="F1" s="3" t="s">
        <v>216</v>
      </c>
      <c r="G1" s="3" t="s">
        <v>215</v>
      </c>
    </row>
    <row r="2" spans="1:7" x14ac:dyDescent="0.3">
      <c r="A2" s="3">
        <f>ROW()-1</f>
        <v>1</v>
      </c>
      <c r="B2" s="38" t="s">
        <v>18</v>
      </c>
      <c r="C2" s="37">
        <v>1</v>
      </c>
      <c r="D2" s="3" t="s">
        <v>96</v>
      </c>
      <c r="E2" s="3" t="s">
        <v>117</v>
      </c>
      <c r="F2" s="3" t="str">
        <f xml:space="preserve"> IF(COUNTIF(B:B,B2)&gt;1,"중복","단일값")</f>
        <v>단일값</v>
      </c>
      <c r="G2" s="3" t="str">
        <f xml:space="preserve"> IF(COUNTIF(E:E,E2)&gt;1,"중복","단일값")</f>
        <v>단일값</v>
      </c>
    </row>
    <row r="3" spans="1:7" x14ac:dyDescent="0.3">
      <c r="A3" s="3">
        <f>ROW()-1</f>
        <v>2</v>
      </c>
      <c r="B3" s="37" t="s">
        <v>302</v>
      </c>
      <c r="C3" s="37">
        <v>1</v>
      </c>
      <c r="D3" s="3" t="s">
        <v>303</v>
      </c>
      <c r="E3" s="3" t="s">
        <v>304</v>
      </c>
      <c r="F3" s="3" t="str">
        <f xml:space="preserve"> IF(COUNTIF(B:B,B3)&gt;1,"중복","단일값")</f>
        <v>단일값</v>
      </c>
      <c r="G3" s="3" t="str">
        <f xml:space="preserve"> IF(COUNTIF(E:E,E3)&gt;1,"중복","단일값")</f>
        <v>단일값</v>
      </c>
    </row>
    <row r="4" spans="1:7" x14ac:dyDescent="0.3">
      <c r="A4" s="3">
        <f>ROW()-1</f>
        <v>3</v>
      </c>
      <c r="B4" s="37" t="s">
        <v>305</v>
      </c>
      <c r="C4" s="37">
        <v>1</v>
      </c>
      <c r="D4" s="3" t="s">
        <v>306</v>
      </c>
      <c r="E4" s="3" t="s">
        <v>307</v>
      </c>
      <c r="F4" s="3" t="str">
        <f xml:space="preserve"> IF(COUNTIF(B:B,B4)&gt;1,"중복","단일값")</f>
        <v>단일값</v>
      </c>
      <c r="G4" s="3" t="str">
        <f xml:space="preserve"> IF(COUNTIF(E:E,E4)&gt;1,"중복","단일값")</f>
        <v>단일값</v>
      </c>
    </row>
    <row r="5" spans="1:7" x14ac:dyDescent="0.3">
      <c r="A5" s="3">
        <f>ROW()-1</f>
        <v>4</v>
      </c>
      <c r="B5" s="19" t="s">
        <v>97</v>
      </c>
      <c r="C5" s="37">
        <v>1</v>
      </c>
      <c r="D5" s="3" t="s">
        <v>102</v>
      </c>
      <c r="E5" s="3" t="s">
        <v>121</v>
      </c>
      <c r="F5" s="3" t="str">
        <f xml:space="preserve"> IF(COUNTIF(B:B,B5)&gt;1,"중복","단일값")</f>
        <v>단일값</v>
      </c>
      <c r="G5" s="3" t="str">
        <f xml:space="preserve"> IF(COUNTIF(E:E,E5)&gt;1,"중복","단일값")</f>
        <v>단일값</v>
      </c>
    </row>
    <row r="6" spans="1:7" x14ac:dyDescent="0.3">
      <c r="A6" s="3">
        <f>ROW()-1</f>
        <v>5</v>
      </c>
      <c r="B6" s="37" t="s">
        <v>19</v>
      </c>
      <c r="C6" s="37">
        <v>1</v>
      </c>
      <c r="D6" s="3" t="s">
        <v>291</v>
      </c>
      <c r="E6" s="3" t="s">
        <v>292</v>
      </c>
      <c r="F6" s="3" t="str">
        <f xml:space="preserve"> IF(COUNTIF(B:B,B6)&gt;1,"중복","단일값")</f>
        <v>단일값</v>
      </c>
      <c r="G6" s="3" t="str">
        <f xml:space="preserve"> IF(COUNTIF(E:E,E6)&gt;1,"중복","단일값")</f>
        <v>단일값</v>
      </c>
    </row>
    <row r="7" spans="1:7" x14ac:dyDescent="0.3">
      <c r="A7" s="3">
        <f>ROW()-1</f>
        <v>6</v>
      </c>
      <c r="B7" s="37" t="s">
        <v>25</v>
      </c>
      <c r="C7" s="37">
        <v>1</v>
      </c>
      <c r="D7" s="3" t="s">
        <v>123</v>
      </c>
      <c r="E7" s="3" t="s">
        <v>124</v>
      </c>
      <c r="F7" s="3" t="str">
        <f xml:space="preserve"> IF(COUNTIF(B:B,B7)&gt;1,"중복","단일값")</f>
        <v>단일값</v>
      </c>
      <c r="G7" s="3" t="str">
        <f xml:space="preserve"> IF(COUNTIF(E:E,E7)&gt;1,"중복","단일값")</f>
        <v>단일값</v>
      </c>
    </row>
    <row r="8" spans="1:7" x14ac:dyDescent="0.3">
      <c r="A8" s="3">
        <f>ROW()-1</f>
        <v>7</v>
      </c>
      <c r="B8" s="37" t="s">
        <v>26</v>
      </c>
      <c r="C8" s="37">
        <v>1</v>
      </c>
      <c r="D8" s="3" t="s">
        <v>126</v>
      </c>
      <c r="E8" s="3" t="s">
        <v>127</v>
      </c>
      <c r="F8" s="3" t="str">
        <f xml:space="preserve"> IF(COUNTIF(B:B,B8)&gt;1,"중복","단일값")</f>
        <v>단일값</v>
      </c>
      <c r="G8" s="3" t="str">
        <f xml:space="preserve"> IF(COUNTIF(E:E,E8)&gt;1,"중복","단일값")</f>
        <v>단일값</v>
      </c>
    </row>
    <row r="9" spans="1:7" x14ac:dyDescent="0.3">
      <c r="A9" s="3">
        <f>ROW()-1</f>
        <v>8</v>
      </c>
      <c r="B9" s="37" t="s">
        <v>12</v>
      </c>
      <c r="C9" s="37">
        <v>1</v>
      </c>
      <c r="D9" s="3" t="s">
        <v>283</v>
      </c>
      <c r="E9" s="3" t="s">
        <v>284</v>
      </c>
      <c r="F9" s="3" t="str">
        <f xml:space="preserve"> IF(COUNTIF(B:B,B9)&gt;1,"중복","단일값")</f>
        <v>단일값</v>
      </c>
      <c r="G9" s="3" t="str">
        <f xml:space="preserve"> IF(COUNTIF(E:E,E9)&gt;1,"중복","단일값")</f>
        <v>단일값</v>
      </c>
    </row>
    <row r="10" spans="1:7" x14ac:dyDescent="0.3">
      <c r="A10" s="3">
        <f>ROW()-1</f>
        <v>9</v>
      </c>
      <c r="B10" s="37" t="s">
        <v>165</v>
      </c>
      <c r="C10" s="37">
        <v>1</v>
      </c>
      <c r="D10" s="3" t="s">
        <v>166</v>
      </c>
      <c r="E10" s="3" t="s">
        <v>179</v>
      </c>
      <c r="F10" s="3" t="str">
        <f xml:space="preserve"> IF(COUNTIF(B:B,B10)&gt;1,"중복","단일값")</f>
        <v>단일값</v>
      </c>
      <c r="G10" s="3" t="str">
        <f xml:space="preserve"> IF(COUNTIF(E:E,E10)&gt;1,"중복","단일값")</f>
        <v>단일값</v>
      </c>
    </row>
    <row r="11" spans="1:7" x14ac:dyDescent="0.3">
      <c r="A11" s="3">
        <f>ROW()-1</f>
        <v>10</v>
      </c>
      <c r="B11" s="37" t="s">
        <v>170</v>
      </c>
      <c r="C11" s="37">
        <v>1</v>
      </c>
      <c r="D11" s="3" t="s">
        <v>171</v>
      </c>
      <c r="E11" s="3" t="s">
        <v>183</v>
      </c>
      <c r="F11" s="3" t="str">
        <f xml:space="preserve"> IF(COUNTIF(B:B,B11)&gt;1,"중복","단일값")</f>
        <v>단일값</v>
      </c>
      <c r="G11" s="3" t="str">
        <f xml:space="preserve"> IF(COUNTIF(E:E,E11)&gt;1,"중복","단일값")</f>
        <v>단일값</v>
      </c>
    </row>
    <row r="12" spans="1:7" x14ac:dyDescent="0.3">
      <c r="A12" s="3">
        <f>ROW()-1</f>
        <v>11</v>
      </c>
      <c r="B12" s="37" t="s">
        <v>33</v>
      </c>
      <c r="C12" s="37">
        <v>1</v>
      </c>
      <c r="D12" s="3" t="s">
        <v>172</v>
      </c>
      <c r="E12" s="3" t="s">
        <v>184</v>
      </c>
      <c r="F12" s="3" t="str">
        <f xml:space="preserve"> IF(COUNTIF(B:B,B12)&gt;1,"중복","단일값")</f>
        <v>단일값</v>
      </c>
      <c r="G12" s="3" t="str">
        <f xml:space="preserve"> IF(COUNTIF(E:E,E12)&gt;1,"중복","단일값")</f>
        <v>단일값</v>
      </c>
    </row>
    <row r="13" spans="1:7" x14ac:dyDescent="0.3">
      <c r="A13" s="3">
        <f>ROW()-1</f>
        <v>12</v>
      </c>
      <c r="B13" s="37" t="s">
        <v>251</v>
      </c>
      <c r="C13" s="37">
        <v>1</v>
      </c>
      <c r="D13" s="3" t="s">
        <v>254</v>
      </c>
      <c r="E13" s="3" t="s">
        <v>263</v>
      </c>
      <c r="F13" s="3" t="str">
        <f xml:space="preserve"> IF(COUNTIF(B:B,B13)&gt;1,"중복","단일값")</f>
        <v>단일값</v>
      </c>
      <c r="G13" s="3" t="str">
        <f xml:space="preserve"> IF(COUNTIF(E:E,E13)&gt;1,"중복","단일값")</f>
        <v>단일값</v>
      </c>
    </row>
    <row r="14" spans="1:7" x14ac:dyDescent="0.3">
      <c r="A14" s="3">
        <f>ROW()-1</f>
        <v>13</v>
      </c>
      <c r="B14" s="37" t="s">
        <v>213</v>
      </c>
      <c r="C14" s="37">
        <v>1</v>
      </c>
      <c r="D14" s="3" t="s">
        <v>214</v>
      </c>
      <c r="E14" s="3" t="s">
        <v>219</v>
      </c>
      <c r="F14" s="3" t="str">
        <f xml:space="preserve"> IF(COUNTIF(B:B,B14)&gt;1,"중복","단일값")</f>
        <v>단일값</v>
      </c>
      <c r="G14" s="3" t="str">
        <f xml:space="preserve"> IF(COUNTIF(E:E,E14)&gt;1,"중복","단일값")</f>
        <v>단일값</v>
      </c>
    </row>
    <row r="15" spans="1:7" x14ac:dyDescent="0.3">
      <c r="A15" s="3">
        <f>ROW()-1</f>
        <v>14</v>
      </c>
      <c r="B15" s="37" t="s">
        <v>52</v>
      </c>
      <c r="C15" s="37">
        <v>1</v>
      </c>
      <c r="D15" s="3" t="s">
        <v>231</v>
      </c>
      <c r="E15" s="3" t="s">
        <v>241</v>
      </c>
      <c r="F15" s="3" t="str">
        <f xml:space="preserve"> IF(COUNTIF(B:B,B15)&gt;1,"중복","단일값")</f>
        <v>단일값</v>
      </c>
      <c r="G15" s="3" t="str">
        <f xml:space="preserve"> IF(COUNTIF(E:E,E15)&gt;1,"중복","단일값")</f>
        <v>단일값</v>
      </c>
    </row>
    <row r="16" spans="1:7" x14ac:dyDescent="0.3">
      <c r="A16" s="3">
        <f>ROW()-1</f>
        <v>15</v>
      </c>
      <c r="B16" s="37" t="s">
        <v>288</v>
      </c>
      <c r="C16" s="37">
        <v>1</v>
      </c>
      <c r="D16" s="3" t="s">
        <v>240</v>
      </c>
      <c r="E16" s="3" t="s">
        <v>242</v>
      </c>
      <c r="F16" s="3" t="str">
        <f xml:space="preserve"> IF(COUNTIF(B:B,B16)&gt;1,"중복","단일값")</f>
        <v>단일값</v>
      </c>
      <c r="G16" s="3" t="str">
        <f xml:space="preserve"> IF(COUNTIF(E:E,E16)&gt;1,"중복","단일값")</f>
        <v>단일값</v>
      </c>
    </row>
    <row r="17" spans="1:7" x14ac:dyDescent="0.3">
      <c r="A17" s="3">
        <f>ROW()-1</f>
        <v>16</v>
      </c>
      <c r="B17" s="37" t="s">
        <v>230</v>
      </c>
      <c r="C17" s="37">
        <v>1</v>
      </c>
      <c r="D17" s="3" t="s">
        <v>237</v>
      </c>
      <c r="E17" s="3" t="s">
        <v>289</v>
      </c>
      <c r="F17" s="3" t="str">
        <f xml:space="preserve"> IF(COUNTIF(B:B,B17)&gt;1,"중복","단일값")</f>
        <v>단일값</v>
      </c>
      <c r="G17" s="3" t="str">
        <f xml:space="preserve"> IF(COUNTIF(E:E,E17)&gt;1,"중복","단일값")</f>
        <v>단일값</v>
      </c>
    </row>
    <row r="18" spans="1:7" x14ac:dyDescent="0.3">
      <c r="A18" s="3">
        <f>ROW()-1</f>
        <v>17</v>
      </c>
      <c r="B18" s="37" t="s">
        <v>98</v>
      </c>
      <c r="C18" s="37">
        <v>1</v>
      </c>
      <c r="D18" s="3" t="s">
        <v>99</v>
      </c>
      <c r="E18" s="3" t="s">
        <v>118</v>
      </c>
      <c r="F18" s="3" t="str">
        <f xml:space="preserve"> IF(COUNTIF(B:B,B18)&gt;1,"중복","단일값")</f>
        <v>단일값</v>
      </c>
      <c r="G18" s="3" t="str">
        <f xml:space="preserve"> IF(COUNTIF(E:E,E18)&gt;1,"중복","단일값")</f>
        <v>단일값</v>
      </c>
    </row>
    <row r="19" spans="1:7" x14ac:dyDescent="0.3">
      <c r="A19" s="3">
        <f>ROW()-1</f>
        <v>18</v>
      </c>
      <c r="B19" s="37" t="s">
        <v>221</v>
      </c>
      <c r="C19" s="37">
        <v>1</v>
      </c>
      <c r="D19" s="3" t="s">
        <v>239</v>
      </c>
      <c r="E19" s="3" t="s">
        <v>273</v>
      </c>
      <c r="F19" s="3" t="str">
        <f xml:space="preserve"> IF(COUNTIF(B:B,B19)&gt;1,"중복","단일값")</f>
        <v>단일값</v>
      </c>
      <c r="G19" s="3" t="str">
        <f xml:space="preserve"> IF(COUNTIF(E:E,E19)&gt;1,"중복","단일값")</f>
        <v>단일값</v>
      </c>
    </row>
    <row r="20" spans="1:7" x14ac:dyDescent="0.3">
      <c r="A20" s="3">
        <f>ROW()-1</f>
        <v>19</v>
      </c>
      <c r="B20" s="37" t="s">
        <v>55</v>
      </c>
      <c r="C20" s="37">
        <v>1</v>
      </c>
      <c r="D20" s="3" t="s">
        <v>238</v>
      </c>
      <c r="E20" s="3" t="s">
        <v>274</v>
      </c>
      <c r="F20" s="3" t="str">
        <f xml:space="preserve"> IF(COUNTIF(B:B,B20)&gt;1,"중복","단일값")</f>
        <v>단일값</v>
      </c>
      <c r="G20" s="3" t="str">
        <f xml:space="preserve"> IF(COUNTIF(E:E,E20)&gt;1,"중복","단일값")</f>
        <v>단일값</v>
      </c>
    </row>
    <row r="21" spans="1:7" x14ac:dyDescent="0.3">
      <c r="A21" s="3">
        <f>ROW()-1</f>
        <v>20</v>
      </c>
      <c r="B21" s="37" t="s">
        <v>256</v>
      </c>
      <c r="C21" s="37">
        <v>1</v>
      </c>
      <c r="D21" s="3" t="s">
        <v>257</v>
      </c>
      <c r="E21" s="3" t="s">
        <v>265</v>
      </c>
      <c r="F21" s="3" t="str">
        <f xml:space="preserve"> IF(COUNTIF(B:B,B21)&gt;1,"중복","단일값")</f>
        <v>단일값</v>
      </c>
      <c r="G21" s="3" t="str">
        <f xml:space="preserve"> IF(COUNTIF(E:E,E21)&gt;1,"중복","단일값")</f>
        <v>단일값</v>
      </c>
    </row>
    <row r="22" spans="1:7" x14ac:dyDescent="0.3">
      <c r="A22" s="3">
        <f>ROW()-1</f>
        <v>21</v>
      </c>
      <c r="B22" s="37" t="s">
        <v>60</v>
      </c>
      <c r="C22" s="37">
        <v>1</v>
      </c>
      <c r="D22" s="3" t="s">
        <v>258</v>
      </c>
      <c r="E22" s="3" t="s">
        <v>266</v>
      </c>
      <c r="F22" s="3" t="str">
        <f xml:space="preserve"> IF(COUNTIF(B:B,B22)&gt;1,"중복","단일값")</f>
        <v>단일값</v>
      </c>
      <c r="G22" s="3" t="str">
        <f xml:space="preserve"> IF(COUNTIF(E:E,E22)&gt;1,"중복","단일값")</f>
        <v>단일값</v>
      </c>
    </row>
    <row r="23" spans="1:7" x14ac:dyDescent="0.3">
      <c r="A23" s="3">
        <f>ROW()-1</f>
        <v>22</v>
      </c>
      <c r="B23" s="37" t="s">
        <v>57</v>
      </c>
      <c r="C23" s="37">
        <v>1</v>
      </c>
      <c r="D23" s="3" t="s">
        <v>255</v>
      </c>
      <c r="E23" s="3" t="s">
        <v>264</v>
      </c>
      <c r="F23" s="3" t="str">
        <f xml:space="preserve"> IF(COUNTIF(B:B,B23)&gt;1,"중복","단일값")</f>
        <v>단일값</v>
      </c>
      <c r="G23" s="3" t="str">
        <f xml:space="preserve"> IF(COUNTIF(E:E,E23)&gt;1,"중복","단일값")</f>
        <v>단일값</v>
      </c>
    </row>
    <row r="24" spans="1:7" x14ac:dyDescent="0.3">
      <c r="A24" s="3">
        <f>ROW()-1</f>
        <v>23</v>
      </c>
      <c r="B24" s="37" t="s">
        <v>35</v>
      </c>
      <c r="C24" s="37">
        <v>1</v>
      </c>
      <c r="D24" s="3" t="s">
        <v>147</v>
      </c>
      <c r="E24" s="3" t="s">
        <v>153</v>
      </c>
      <c r="F24" s="3" t="str">
        <f xml:space="preserve"> IF(COUNTIF(B:B,B24)&gt;1,"중복","단일값")</f>
        <v>단일값</v>
      </c>
      <c r="G24" s="3" t="str">
        <f xml:space="preserve"> IF(COUNTIF(E:E,E24)&gt;1,"중복","단일값")</f>
        <v>단일값</v>
      </c>
    </row>
    <row r="25" spans="1:7" x14ac:dyDescent="0.3">
      <c r="A25" s="3">
        <f>ROW()-1</f>
        <v>24</v>
      </c>
      <c r="B25" s="37" t="s">
        <v>46</v>
      </c>
      <c r="C25" s="37">
        <v>1</v>
      </c>
      <c r="D25" s="3" t="s">
        <v>145</v>
      </c>
      <c r="E25" s="3" t="s">
        <v>151</v>
      </c>
      <c r="F25" s="3" t="str">
        <f xml:space="preserve"> IF(COUNTIF(B:B,B25)&gt;1,"중복","단일값")</f>
        <v>단일값</v>
      </c>
      <c r="G25" s="3" t="str">
        <f xml:space="preserve"> IF(COUNTIF(E:E,E25)&gt;1,"중복","단일값")</f>
        <v>단일값</v>
      </c>
    </row>
    <row r="26" spans="1:7" x14ac:dyDescent="0.3">
      <c r="A26" s="3">
        <f t="shared" ref="A26:A27" si="0">ROW()-1</f>
        <v>25</v>
      </c>
      <c r="B26" s="37" t="s">
        <v>308</v>
      </c>
      <c r="C26" s="37">
        <v>1</v>
      </c>
      <c r="D26" s="3" t="s">
        <v>309</v>
      </c>
      <c r="E26" s="3" t="s">
        <v>310</v>
      </c>
      <c r="F26" s="3" t="str">
        <f xml:space="preserve"> IF(COUNTIF(B:B,B26)&gt;1,"중복","단일값")</f>
        <v>단일값</v>
      </c>
      <c r="G26" s="3" t="str">
        <f xml:space="preserve"> IF(COUNTIF(E:E,E26)&gt;1,"중복","단일값")</f>
        <v>단일값</v>
      </c>
    </row>
    <row r="27" spans="1:7" x14ac:dyDescent="0.3">
      <c r="A27" s="3">
        <f t="shared" si="0"/>
        <v>26</v>
      </c>
      <c r="B27" s="3" t="s">
        <v>86</v>
      </c>
      <c r="C27" s="37">
        <v>1</v>
      </c>
      <c r="D27" s="3" t="s">
        <v>92</v>
      </c>
      <c r="E27" s="3" t="s">
        <v>112</v>
      </c>
      <c r="F27" s="3" t="str">
        <f xml:space="preserve"> IF(COUNTIF(B:B,B27)&gt;1,"중복","단일값")</f>
        <v>단일값</v>
      </c>
      <c r="G27" s="3" t="str">
        <f xml:space="preserve"> IF(COUNTIF(E:E,E27)&gt;1,"중복","단일값")</f>
        <v>단일값</v>
      </c>
    </row>
    <row r="28" spans="1:7" x14ac:dyDescent="0.3">
      <c r="A28" s="3">
        <f>ROW()-1</f>
        <v>27</v>
      </c>
      <c r="B28" s="38" t="s">
        <v>16</v>
      </c>
      <c r="C28" s="37">
        <v>1</v>
      </c>
      <c r="D28" s="3" t="s">
        <v>108</v>
      </c>
      <c r="E28" s="3" t="s">
        <v>115</v>
      </c>
      <c r="F28" s="3" t="str">
        <f xml:space="preserve"> IF(COUNTIF(B:B,B28)&gt;1,"중복","단일값")</f>
        <v>단일값</v>
      </c>
      <c r="G28" s="3" t="str">
        <f xml:space="preserve"> IF(COUNTIF(E:E,E28)&gt;1,"중복","단일값")</f>
        <v>단일값</v>
      </c>
    </row>
    <row r="29" spans="1:7" x14ac:dyDescent="0.3">
      <c r="A29" s="3">
        <f>ROW()-1</f>
        <v>28</v>
      </c>
      <c r="B29" s="38" t="s">
        <v>17</v>
      </c>
      <c r="C29" s="37">
        <v>1</v>
      </c>
      <c r="D29" s="3" t="s">
        <v>109</v>
      </c>
      <c r="E29" s="3" t="s">
        <v>116</v>
      </c>
      <c r="F29" s="3" t="str">
        <f xml:space="preserve"> IF(COUNTIF(B:B,B29)&gt;1,"중복","단일값")</f>
        <v>단일값</v>
      </c>
      <c r="G29" s="3" t="str">
        <f xml:space="preserve"> IF(COUNTIF(E:E,E29)&gt;1,"중복","단일값")</f>
        <v>단일값</v>
      </c>
    </row>
    <row r="30" spans="1:7" x14ac:dyDescent="0.3">
      <c r="A30" s="3">
        <f>ROW()-1</f>
        <v>29</v>
      </c>
      <c r="B30" s="37" t="s">
        <v>224</v>
      </c>
      <c r="C30" s="37">
        <v>1</v>
      </c>
      <c r="D30" s="3" t="s">
        <v>285</v>
      </c>
      <c r="E30" s="3" t="s">
        <v>287</v>
      </c>
      <c r="F30" s="3" t="str">
        <f xml:space="preserve"> IF(COUNTIF(B:B,B30)&gt;1,"중복","단일값")</f>
        <v>단일값</v>
      </c>
      <c r="G30" s="3" t="str">
        <f xml:space="preserve"> IF(COUNTIF(E:E,E30)&gt;1,"중복","단일값")</f>
        <v>단일값</v>
      </c>
    </row>
    <row r="31" spans="1:7" x14ac:dyDescent="0.3">
      <c r="A31" s="3">
        <f>ROW()-1</f>
        <v>30</v>
      </c>
      <c r="B31" s="37" t="s">
        <v>225</v>
      </c>
      <c r="C31" s="37">
        <v>1</v>
      </c>
      <c r="D31" s="3" t="s">
        <v>286</v>
      </c>
      <c r="E31" s="3" t="s">
        <v>301</v>
      </c>
      <c r="F31" s="3" t="str">
        <f xml:space="preserve"> IF(COUNTIF(B:B,B31)&gt;1,"중복","단일값")</f>
        <v>단일값</v>
      </c>
      <c r="G31" s="3" t="str">
        <f xml:space="preserve"> IF(COUNTIF(E:E,E31)&gt;1,"중복","단일값")</f>
        <v>단일값</v>
      </c>
    </row>
    <row r="32" spans="1:7" x14ac:dyDescent="0.3">
      <c r="A32" s="3">
        <f>ROW()-1</f>
        <v>31</v>
      </c>
      <c r="B32" s="37" t="s">
        <v>298</v>
      </c>
      <c r="C32" s="37">
        <v>1</v>
      </c>
      <c r="D32" s="3" t="s">
        <v>299</v>
      </c>
      <c r="E32" s="3" t="s">
        <v>300</v>
      </c>
      <c r="F32" s="3" t="str">
        <f xml:space="preserve"> IF(COUNTIF(B:B,B32)&gt;1,"중복","단일값")</f>
        <v>단일값</v>
      </c>
      <c r="G32" s="3" t="str">
        <f xml:space="preserve"> IF(COUNTIF(E:E,E32)&gt;1,"중복","단일값")</f>
        <v>단일값</v>
      </c>
    </row>
    <row r="33" spans="1:7" x14ac:dyDescent="0.3">
      <c r="A33" s="3">
        <f>ROW()-1</f>
        <v>32</v>
      </c>
      <c r="B33" s="3" t="s">
        <v>85</v>
      </c>
      <c r="C33" s="37">
        <v>1</v>
      </c>
      <c r="D33" s="3" t="s">
        <v>93</v>
      </c>
      <c r="E33" s="3" t="s">
        <v>113</v>
      </c>
      <c r="F33" s="3" t="str">
        <f xml:space="preserve"> IF(COUNTIF(B:B,B33)&gt;1,"중복","단일값")</f>
        <v>단일값</v>
      </c>
      <c r="G33" s="3" t="str">
        <f xml:space="preserve"> IF(COUNTIF(E:E,E33)&gt;1,"중복","단일값")</f>
        <v>단일값</v>
      </c>
    </row>
    <row r="34" spans="1:7" x14ac:dyDescent="0.3">
      <c r="A34" s="3">
        <f>ROW()-1</f>
        <v>33</v>
      </c>
      <c r="B34" s="37" t="s">
        <v>59</v>
      </c>
      <c r="C34" s="37">
        <v>1</v>
      </c>
      <c r="D34" s="3" t="s">
        <v>269</v>
      </c>
      <c r="E34" s="3" t="s">
        <v>270</v>
      </c>
      <c r="F34" s="3" t="str">
        <f xml:space="preserve"> IF(COUNTIF(B:B,B34)&gt;1,"중복","단일값")</f>
        <v>단일값</v>
      </c>
      <c r="G34" s="3" t="str">
        <f xml:space="preserve"> IF(COUNTIF(E:E,E34)&gt;1,"중복","단일값")</f>
        <v>단일값</v>
      </c>
    </row>
    <row r="35" spans="1:7" x14ac:dyDescent="0.3">
      <c r="A35" s="3">
        <f>ROW()-1</f>
        <v>34</v>
      </c>
      <c r="B35" s="37" t="s">
        <v>227</v>
      </c>
      <c r="C35" s="37">
        <v>1</v>
      </c>
      <c r="D35" s="3" t="s">
        <v>233</v>
      </c>
      <c r="E35" s="3" t="s">
        <v>244</v>
      </c>
      <c r="F35" s="3" t="str">
        <f xml:space="preserve"> IF(COUNTIF(B:B,B35)&gt;1,"중복","단일값")</f>
        <v>단일값</v>
      </c>
      <c r="G35" s="3" t="str">
        <f xml:space="preserve"> IF(COUNTIF(E:E,E35)&gt;1,"중복","단일값")</f>
        <v>단일값</v>
      </c>
    </row>
    <row r="36" spans="1:7" x14ac:dyDescent="0.3">
      <c r="A36" s="3">
        <f>ROW()-1</f>
        <v>35</v>
      </c>
      <c r="B36" s="3" t="s">
        <v>87</v>
      </c>
      <c r="C36" s="37">
        <v>1</v>
      </c>
      <c r="D36" s="3" t="s">
        <v>95</v>
      </c>
      <c r="E36" s="3" t="s">
        <v>114</v>
      </c>
      <c r="F36" s="3" t="str">
        <f xml:space="preserve"> IF(COUNTIF(B:B,B36)&gt;1,"중복","단일값")</f>
        <v>단일값</v>
      </c>
      <c r="G36" s="3" t="str">
        <f xml:space="preserve"> IF(COUNTIF(E:E,E36)&gt;1,"중복","단일값")</f>
        <v>단일값</v>
      </c>
    </row>
    <row r="37" spans="1:7" x14ac:dyDescent="0.3">
      <c r="A37" s="3">
        <f>ROW()-1</f>
        <v>36</v>
      </c>
      <c r="B37" s="37" t="s">
        <v>223</v>
      </c>
      <c r="C37" s="37">
        <v>1</v>
      </c>
      <c r="D37" s="3" t="s">
        <v>248</v>
      </c>
      <c r="E37" s="3" t="s">
        <v>276</v>
      </c>
      <c r="F37" s="3" t="str">
        <f xml:space="preserve"> IF(COUNTIF(B:B,B37)&gt;1,"중복","단일값")</f>
        <v>단일값</v>
      </c>
      <c r="G37" s="3" t="str">
        <f xml:space="preserve"> IF(COUNTIF(E:E,E37)&gt;1,"중복","단일값")</f>
        <v>단일값</v>
      </c>
    </row>
    <row r="38" spans="1:7" x14ac:dyDescent="0.3">
      <c r="A38" s="3">
        <f>ROW()-1</f>
        <v>37</v>
      </c>
      <c r="B38" s="37" t="s">
        <v>51</v>
      </c>
      <c r="C38" s="37">
        <v>1</v>
      </c>
      <c r="D38" s="3" t="s">
        <v>272</v>
      </c>
      <c r="E38" s="3" t="s">
        <v>278</v>
      </c>
      <c r="F38" s="3" t="str">
        <f xml:space="preserve"> IF(COUNTIF(B:B,B38)&gt;1,"중복","단일값")</f>
        <v>단일값</v>
      </c>
      <c r="G38" s="3" t="str">
        <f xml:space="preserve"> IF(COUNTIF(E:E,E38)&gt;1,"중복","단일값")</f>
        <v>단일값</v>
      </c>
    </row>
    <row r="39" spans="1:7" x14ac:dyDescent="0.3">
      <c r="A39" s="3">
        <f>ROW()-1</f>
        <v>38</v>
      </c>
      <c r="B39" s="37" t="s">
        <v>44</v>
      </c>
      <c r="C39" s="37">
        <v>1</v>
      </c>
      <c r="D39" s="3" t="s">
        <v>203</v>
      </c>
      <c r="E39" s="3" t="s">
        <v>205</v>
      </c>
      <c r="F39" s="3" t="str">
        <f xml:space="preserve"> IF(COUNTIF(B:B,B39)&gt;1,"중복","단일값")</f>
        <v>단일값</v>
      </c>
      <c r="G39" s="3" t="str">
        <f xml:space="preserve"> IF(COUNTIF(E:E,E39)&gt;1,"중복","단일값")</f>
        <v>단일값</v>
      </c>
    </row>
    <row r="40" spans="1:7" x14ac:dyDescent="0.3">
      <c r="A40" s="3">
        <f>ROW()-1</f>
        <v>39</v>
      </c>
      <c r="B40" s="37" t="s">
        <v>207</v>
      </c>
      <c r="C40" s="37">
        <v>1</v>
      </c>
      <c r="D40" s="3" t="s">
        <v>211</v>
      </c>
      <c r="E40" s="3" t="s">
        <v>209</v>
      </c>
      <c r="F40" s="3" t="str">
        <f xml:space="preserve"> IF(COUNTIF(B:B,B40)&gt;1,"중복","단일값")</f>
        <v>단일값</v>
      </c>
      <c r="G40" s="3" t="str">
        <f xml:space="preserve"> IF(COUNTIF(E:E,E40)&gt;1,"중복","단일값")</f>
        <v>단일값</v>
      </c>
    </row>
    <row r="41" spans="1:7" x14ac:dyDescent="0.3">
      <c r="A41" s="3">
        <f>ROW()-1</f>
        <v>40</v>
      </c>
      <c r="B41" s="37" t="s">
        <v>229</v>
      </c>
      <c r="C41" s="37">
        <v>1</v>
      </c>
      <c r="D41" s="3" t="s">
        <v>236</v>
      </c>
      <c r="E41" s="3" t="s">
        <v>290</v>
      </c>
      <c r="F41" s="3" t="str">
        <f xml:space="preserve"> IF(COUNTIF(B:B,B41)&gt;1,"중복","단일값")</f>
        <v>단일값</v>
      </c>
      <c r="G41" s="3" t="str">
        <f xml:space="preserve"> IF(COUNTIF(E:E,E41)&gt;1,"중복","단일값")</f>
        <v>단일값</v>
      </c>
    </row>
    <row r="42" spans="1:7" x14ac:dyDescent="0.3">
      <c r="A42" s="3">
        <f>ROW()-1</f>
        <v>41</v>
      </c>
      <c r="B42" s="37" t="s">
        <v>163</v>
      </c>
      <c r="C42" s="37">
        <v>1</v>
      </c>
      <c r="D42" s="3" t="s">
        <v>164</v>
      </c>
      <c r="E42" s="3" t="s">
        <v>180</v>
      </c>
      <c r="F42" s="3" t="str">
        <f xml:space="preserve"> IF(COUNTIF(B:B,B42)&gt;1,"중복","단일값")</f>
        <v>단일값</v>
      </c>
      <c r="G42" s="3" t="str">
        <f xml:space="preserve"> IF(COUNTIF(E:E,E42)&gt;1,"중복","단일값")</f>
        <v>단일값</v>
      </c>
    </row>
    <row r="43" spans="1:7" x14ac:dyDescent="0.3">
      <c r="A43" s="3">
        <f>ROW()-1</f>
        <v>42</v>
      </c>
      <c r="B43" s="37" t="s">
        <v>32</v>
      </c>
      <c r="C43" s="37">
        <v>1</v>
      </c>
      <c r="D43" s="3" t="s">
        <v>169</v>
      </c>
      <c r="E43" s="3" t="s">
        <v>182</v>
      </c>
      <c r="F43" s="3" t="str">
        <f xml:space="preserve"> IF(COUNTIF(B:B,B43)&gt;1,"중복","단일값")</f>
        <v>단일값</v>
      </c>
      <c r="G43" s="3" t="str">
        <f xml:space="preserve"> IF(COUNTIF(E:E,E43)&gt;1,"중복","단일값")</f>
        <v>단일값</v>
      </c>
    </row>
    <row r="44" spans="1:7" x14ac:dyDescent="0.3">
      <c r="A44" s="3">
        <f>ROW()-1</f>
        <v>43</v>
      </c>
      <c r="B44" s="37" t="s">
        <v>173</v>
      </c>
      <c r="C44" s="37">
        <v>1</v>
      </c>
      <c r="D44" s="3" t="s">
        <v>174</v>
      </c>
      <c r="E44" s="3" t="s">
        <v>185</v>
      </c>
      <c r="F44" s="3" t="str">
        <f xml:space="preserve"> IF(COUNTIF(B:B,B44)&gt;1,"중복","단일값")</f>
        <v>단일값</v>
      </c>
      <c r="G44" s="3" t="str">
        <f xml:space="preserve"> IF(COUNTIF(E:E,E44)&gt;1,"중복","단일값")</f>
        <v>단일값</v>
      </c>
    </row>
    <row r="45" spans="1:7" x14ac:dyDescent="0.3">
      <c r="A45" s="3">
        <f>ROW()-1</f>
        <v>44</v>
      </c>
      <c r="B45" s="3" t="s">
        <v>88</v>
      </c>
      <c r="C45" s="37">
        <v>1</v>
      </c>
      <c r="D45" s="3" t="s">
        <v>91</v>
      </c>
      <c r="E45" s="3" t="s">
        <v>105</v>
      </c>
      <c r="F45" s="3" t="str">
        <f xml:space="preserve"> IF(COUNTIF(B:B,B45)&gt;1,"중복","단일값")</f>
        <v>단일값</v>
      </c>
      <c r="G45" s="3" t="str">
        <f xml:space="preserve"> IF(COUNTIF(E:E,E45)&gt;1,"중복","단일값")</f>
        <v>단일값</v>
      </c>
    </row>
    <row r="46" spans="1:7" x14ac:dyDescent="0.3">
      <c r="A46" s="3">
        <f>ROW()-1</f>
        <v>45</v>
      </c>
      <c r="B46" s="38" t="s">
        <v>15</v>
      </c>
      <c r="C46" s="37">
        <v>1</v>
      </c>
      <c r="D46" s="3" t="s">
        <v>106</v>
      </c>
      <c r="E46" s="3" t="s">
        <v>110</v>
      </c>
      <c r="F46" s="3" t="str">
        <f xml:space="preserve"> IF(COUNTIF(B:B,B46)&gt;1,"중복","단일값")</f>
        <v>단일값</v>
      </c>
      <c r="G46" s="3" t="str">
        <f xml:space="preserve"> IF(COUNTIF(E:E,E46)&gt;1,"중복","단일값")</f>
        <v>단일값</v>
      </c>
    </row>
    <row r="47" spans="1:7" x14ac:dyDescent="0.3">
      <c r="A47" s="3">
        <f>ROW()-1</f>
        <v>46</v>
      </c>
      <c r="B47" s="3" t="s">
        <v>22</v>
      </c>
      <c r="C47" s="37">
        <v>1</v>
      </c>
      <c r="D47" s="3" t="s">
        <v>89</v>
      </c>
      <c r="E47" s="3" t="s">
        <v>103</v>
      </c>
      <c r="F47" s="3" t="str">
        <f xml:space="preserve"> IF(COUNTIF(B:B,B47)&gt;1,"중복","단일값")</f>
        <v>단일값</v>
      </c>
      <c r="G47" s="3" t="str">
        <f xml:space="preserve"> IF(COUNTIF(E:E,E47)&gt;1,"중복","단일값")</f>
        <v>단일값</v>
      </c>
    </row>
    <row r="48" spans="1:7" x14ac:dyDescent="0.3">
      <c r="A48" s="3">
        <f>ROW()-1</f>
        <v>47</v>
      </c>
      <c r="B48" s="37" t="s">
        <v>138</v>
      </c>
      <c r="C48" s="37">
        <v>1</v>
      </c>
      <c r="D48" s="3" t="s">
        <v>139</v>
      </c>
      <c r="E48" s="3" t="s">
        <v>140</v>
      </c>
      <c r="F48" s="3" t="str">
        <f xml:space="preserve"> IF(COUNTIF(B:B,B48)&gt;1,"중복","단일값")</f>
        <v>단일값</v>
      </c>
      <c r="G48" s="3" t="str">
        <f xml:space="preserve"> IF(COUNTIF(E:E,E48)&gt;1,"중복","단일값")</f>
        <v>단일값</v>
      </c>
    </row>
    <row r="49" spans="1:7" x14ac:dyDescent="0.3">
      <c r="A49" s="3">
        <f>ROW()-1</f>
        <v>48</v>
      </c>
      <c r="B49" s="37" t="s">
        <v>38</v>
      </c>
      <c r="C49" s="37">
        <v>1</v>
      </c>
      <c r="D49" s="3" t="s">
        <v>149</v>
      </c>
      <c r="E49" s="3" t="s">
        <v>150</v>
      </c>
      <c r="F49" s="3" t="str">
        <f xml:space="preserve"> IF(COUNTIF(B:B,B49)&gt;1,"중복","단일값")</f>
        <v>단일값</v>
      </c>
      <c r="G49" s="3" t="str">
        <f xml:space="preserve"> IF(COUNTIF(E:E,E49)&gt;1,"중복","단일값")</f>
        <v>단일값</v>
      </c>
    </row>
    <row r="50" spans="1:7" x14ac:dyDescent="0.3">
      <c r="A50" s="3">
        <f>ROW()-1</f>
        <v>49</v>
      </c>
      <c r="B50" s="38" t="s">
        <v>14</v>
      </c>
      <c r="C50" s="37">
        <v>1</v>
      </c>
      <c r="D50" s="3" t="s">
        <v>107</v>
      </c>
      <c r="E50" s="3" t="s">
        <v>111</v>
      </c>
      <c r="F50" s="3" t="str">
        <f xml:space="preserve"> IF(COUNTIF(B:B,B50)&gt;1,"중복","단일값")</f>
        <v>단일값</v>
      </c>
      <c r="G50" s="3" t="str">
        <f xml:space="preserve"> IF(COUNTIF(E:E,E50)&gt;1,"중복","단일값")</f>
        <v>단일값</v>
      </c>
    </row>
    <row r="51" spans="1:7" x14ac:dyDescent="0.3">
      <c r="A51" s="3">
        <f>ROW()-1</f>
        <v>50</v>
      </c>
      <c r="B51" s="37" t="s">
        <v>45</v>
      </c>
      <c r="C51" s="37">
        <v>1</v>
      </c>
      <c r="D51" s="3" t="s">
        <v>204</v>
      </c>
      <c r="E51" s="3" t="s">
        <v>208</v>
      </c>
      <c r="F51" s="3" t="str">
        <f xml:space="preserve"> IF(COUNTIF(B:B,B51)&gt;1,"중복","단일값")</f>
        <v>단일값</v>
      </c>
      <c r="G51" s="3" t="str">
        <f xml:space="preserve"> IF(COUNTIF(E:E,E51)&gt;1,"중복","단일값")</f>
        <v>단일값</v>
      </c>
    </row>
    <row r="52" spans="1:7" x14ac:dyDescent="0.3">
      <c r="A52" s="3">
        <f>ROW()-1</f>
        <v>51</v>
      </c>
      <c r="B52" s="37" t="s">
        <v>206</v>
      </c>
      <c r="C52" s="37">
        <v>1</v>
      </c>
      <c r="D52" s="3" t="s">
        <v>212</v>
      </c>
      <c r="E52" s="3" t="s">
        <v>210</v>
      </c>
      <c r="F52" s="3" t="str">
        <f xml:space="preserve"> IF(COUNTIF(B:B,B52)&gt;1,"중복","단일값")</f>
        <v>단일값</v>
      </c>
      <c r="G52" s="3" t="str">
        <f xml:space="preserve"> IF(COUNTIF(E:E,E52)&gt;1,"중복","단일값")</f>
        <v>단일값</v>
      </c>
    </row>
    <row r="53" spans="1:7" x14ac:dyDescent="0.3">
      <c r="A53" s="3">
        <f>ROW()-1</f>
        <v>52</v>
      </c>
      <c r="B53" s="37" t="s">
        <v>252</v>
      </c>
      <c r="C53" s="37">
        <v>1</v>
      </c>
      <c r="D53" s="3" t="s">
        <v>253</v>
      </c>
      <c r="E53" s="3" t="s">
        <v>262</v>
      </c>
      <c r="F53" s="3" t="str">
        <f xml:space="preserve"> IF(COUNTIF(B:B,B53)&gt;1,"중복","단일값")</f>
        <v>단일값</v>
      </c>
      <c r="G53" s="3" t="str">
        <f xml:space="preserve"> IF(COUNTIF(E:E,E53)&gt;1,"중복","단일값")</f>
        <v>단일값</v>
      </c>
    </row>
    <row r="54" spans="1:7" x14ac:dyDescent="0.3">
      <c r="A54" s="3">
        <f>ROW()-1</f>
        <v>53</v>
      </c>
      <c r="B54" s="37" t="s">
        <v>189</v>
      </c>
      <c r="C54" s="37">
        <v>1</v>
      </c>
      <c r="D54" s="3" t="s">
        <v>193</v>
      </c>
      <c r="E54" s="3" t="s">
        <v>198</v>
      </c>
      <c r="F54" s="3" t="str">
        <f xml:space="preserve"> IF(COUNTIF(B:B,B54)&gt;1,"중복","단일값")</f>
        <v>단일값</v>
      </c>
      <c r="G54" s="3" t="str">
        <f xml:space="preserve"> IF(COUNTIF(E:E,E54)&gt;1,"중복","단일값")</f>
        <v>단일값</v>
      </c>
    </row>
    <row r="55" spans="1:7" x14ac:dyDescent="0.3">
      <c r="A55" s="3">
        <f>ROW()-1</f>
        <v>54</v>
      </c>
      <c r="B55" s="37" t="s">
        <v>320</v>
      </c>
      <c r="C55" s="37">
        <v>1</v>
      </c>
      <c r="D55" s="3" t="s">
        <v>194</v>
      </c>
      <c r="E55" s="3" t="s">
        <v>199</v>
      </c>
      <c r="F55" s="3" t="str">
        <f xml:space="preserve"> IF(COUNTIF(B:B,B55)&gt;1,"중복","단일값")</f>
        <v>단일값</v>
      </c>
      <c r="G55" s="3" t="str">
        <f xml:space="preserve"> IF(COUNTIF(E:E,E55)&gt;1,"중복","단일값")</f>
        <v>단일값</v>
      </c>
    </row>
    <row r="56" spans="1:7" x14ac:dyDescent="0.3">
      <c r="A56" s="3">
        <f>ROW()-1</f>
        <v>55</v>
      </c>
      <c r="B56" s="37" t="s">
        <v>34</v>
      </c>
      <c r="C56" s="37">
        <v>1</v>
      </c>
      <c r="D56" s="3" t="s">
        <v>122</v>
      </c>
      <c r="E56" s="3" t="s">
        <v>125</v>
      </c>
      <c r="F56" s="3" t="str">
        <f xml:space="preserve"> IF(COUNTIF(B:B,B56)&gt;1,"중복","단일값")</f>
        <v>단일값</v>
      </c>
      <c r="G56" s="3" t="str">
        <f xml:space="preserve"> IF(COUNTIF(E:E,E56)&gt;1,"중복","단일값")</f>
        <v>단일값</v>
      </c>
    </row>
    <row r="57" spans="1:7" x14ac:dyDescent="0.3">
      <c r="A57" s="3">
        <f>ROW()-1</f>
        <v>56</v>
      </c>
      <c r="B57" s="37" t="s">
        <v>141</v>
      </c>
      <c r="C57" s="37">
        <v>1</v>
      </c>
      <c r="D57" s="3" t="s">
        <v>155</v>
      </c>
      <c r="E57" s="3" t="s">
        <v>154</v>
      </c>
      <c r="F57" s="3" t="str">
        <f xml:space="preserve"> IF(COUNTIF(B:B,B57)&gt;1,"중복","단일값")</f>
        <v>단일값</v>
      </c>
      <c r="G57" s="3" t="str">
        <f xml:space="preserve"> IF(COUNTIF(E:E,E57)&gt;1,"중복","단일값")</f>
        <v>단일값</v>
      </c>
    </row>
    <row r="58" spans="1:7" x14ac:dyDescent="0.3">
      <c r="A58" s="3">
        <f>ROW()-1</f>
        <v>57</v>
      </c>
      <c r="B58" s="37" t="s">
        <v>220</v>
      </c>
      <c r="C58" s="37">
        <v>1</v>
      </c>
      <c r="D58" s="3" t="s">
        <v>279</v>
      </c>
      <c r="E58" s="3" t="s">
        <v>282</v>
      </c>
      <c r="F58" s="3" t="str">
        <f xml:space="preserve"> IF(COUNTIF(B:B,B58)&gt;1,"중복","단일값")</f>
        <v>단일값</v>
      </c>
      <c r="G58" s="3" t="str">
        <f xml:space="preserve"> IF(COUNTIF(E:E,E58)&gt;1,"중복","단일값")</f>
        <v>단일값</v>
      </c>
    </row>
    <row r="59" spans="1:7" x14ac:dyDescent="0.3">
      <c r="A59" s="3">
        <f>ROW()-1</f>
        <v>58</v>
      </c>
      <c r="B59" s="37" t="s">
        <v>49</v>
      </c>
      <c r="C59" s="37">
        <v>1</v>
      </c>
      <c r="D59" s="3" t="s">
        <v>280</v>
      </c>
      <c r="E59" s="3" t="s">
        <v>281</v>
      </c>
      <c r="F59" s="3" t="str">
        <f xml:space="preserve"> IF(COUNTIF(B:B,B59)&gt;1,"중복","단일값")</f>
        <v>단일값</v>
      </c>
      <c r="G59" s="3" t="str">
        <f xml:space="preserve"> IF(COUNTIF(E:E,E59)&gt;1,"중복","단일값")</f>
        <v>단일값</v>
      </c>
    </row>
    <row r="60" spans="1:7" x14ac:dyDescent="0.3">
      <c r="A60" s="3">
        <f>ROW()-1</f>
        <v>59</v>
      </c>
      <c r="B60" s="37" t="s">
        <v>40</v>
      </c>
      <c r="C60" s="37">
        <v>1</v>
      </c>
      <c r="D60" s="3" t="s">
        <v>135</v>
      </c>
      <c r="E60" s="3" t="s">
        <v>217</v>
      </c>
      <c r="F60" s="3" t="str">
        <f xml:space="preserve"> IF(COUNTIF(B:B,B60)&gt;1,"중복","단일값")</f>
        <v>단일값</v>
      </c>
      <c r="G60" s="3" t="str">
        <f xml:space="preserve"> IF(COUNTIF(E:E,E60)&gt;1,"중복","단일값")</f>
        <v>단일값</v>
      </c>
    </row>
    <row r="61" spans="1:7" x14ac:dyDescent="0.3">
      <c r="A61" s="3">
        <f>ROW()-1</f>
        <v>60</v>
      </c>
      <c r="B61" s="37" t="s">
        <v>29</v>
      </c>
      <c r="C61" s="37">
        <v>1</v>
      </c>
      <c r="D61" s="3" t="s">
        <v>136</v>
      </c>
      <c r="E61" s="3" t="s">
        <v>137</v>
      </c>
      <c r="F61" s="3" t="str">
        <f xml:space="preserve"> IF(COUNTIF(B:B,B61)&gt;1,"중복","단일값")</f>
        <v>단일값</v>
      </c>
      <c r="G61" s="3" t="str">
        <f xml:space="preserve"> IF(COUNTIF(E:E,E61)&gt;1,"중복","단일값")</f>
        <v>단일값</v>
      </c>
    </row>
    <row r="62" spans="1:7" x14ac:dyDescent="0.3">
      <c r="A62" s="3">
        <f>ROW()-1</f>
        <v>61</v>
      </c>
      <c r="B62" s="37" t="s">
        <v>226</v>
      </c>
      <c r="C62" s="37">
        <v>1</v>
      </c>
      <c r="D62" s="3" t="s">
        <v>232</v>
      </c>
      <c r="E62" s="3" t="s">
        <v>243</v>
      </c>
      <c r="F62" s="3" t="str">
        <f xml:space="preserve"> IF(COUNTIF(B:B,B62)&gt;1,"중복","단일값")</f>
        <v>단일값</v>
      </c>
      <c r="G62" s="3" t="str">
        <f xml:space="preserve"> IF(COUNTIF(E:E,E62)&gt;1,"중복","단일값")</f>
        <v>단일값</v>
      </c>
    </row>
    <row r="63" spans="1:7" x14ac:dyDescent="0.3">
      <c r="A63" s="3">
        <f>ROW()-1</f>
        <v>62</v>
      </c>
      <c r="B63" s="37" t="s">
        <v>54</v>
      </c>
      <c r="C63" s="37">
        <v>1</v>
      </c>
      <c r="D63" s="3" t="s">
        <v>234</v>
      </c>
      <c r="E63" s="3" t="s">
        <v>245</v>
      </c>
      <c r="F63" s="3" t="str">
        <f xml:space="preserve"> IF(COUNTIF(B:B,B63)&gt;1,"중복","단일값")</f>
        <v>단일값</v>
      </c>
      <c r="G63" s="3" t="str">
        <f xml:space="preserve"> IF(COUNTIF(E:E,E63)&gt;1,"중복","단일값")</f>
        <v>단일값</v>
      </c>
    </row>
    <row r="64" spans="1:7" x14ac:dyDescent="0.3">
      <c r="A64" s="3">
        <f>ROW()-1</f>
        <v>63</v>
      </c>
      <c r="B64" s="3" t="s">
        <v>11</v>
      </c>
      <c r="C64" s="37">
        <v>1</v>
      </c>
      <c r="D64" s="3" t="s">
        <v>90</v>
      </c>
      <c r="E64" s="3" t="s">
        <v>104</v>
      </c>
      <c r="F64" s="3" t="str">
        <f xml:space="preserve"> IF(COUNTIF(B:B,B64)&gt;1,"중복","단일값")</f>
        <v>단일값</v>
      </c>
      <c r="G64" s="3" t="str">
        <f xml:space="preserve"> IF(COUNTIF(E:E,E64)&gt;1,"중복","단일값")</f>
        <v>단일값</v>
      </c>
    </row>
    <row r="65" spans="1:7" x14ac:dyDescent="0.3">
      <c r="A65" s="3">
        <f>ROW()-1</f>
        <v>64</v>
      </c>
      <c r="B65" s="37" t="s">
        <v>128</v>
      </c>
      <c r="C65" s="37">
        <v>1</v>
      </c>
      <c r="D65" s="3" t="s">
        <v>131</v>
      </c>
      <c r="E65" s="3" t="s">
        <v>133</v>
      </c>
      <c r="F65" s="3" t="str">
        <f xml:space="preserve"> IF(COUNTIF(B:B,B65)&gt;1,"중복","단일값")</f>
        <v>단일값</v>
      </c>
      <c r="G65" s="3" t="str">
        <f xml:space="preserve"> IF(COUNTIF(E:E,E65)&gt;1,"중복","단일값")</f>
        <v>단일값</v>
      </c>
    </row>
    <row r="66" spans="1:7" x14ac:dyDescent="0.3">
      <c r="A66" s="3">
        <f>ROW()-1</f>
        <v>65</v>
      </c>
      <c r="B66" s="37" t="s">
        <v>23</v>
      </c>
      <c r="C66" s="37">
        <v>1</v>
      </c>
      <c r="D66" s="3" t="s">
        <v>132</v>
      </c>
      <c r="E66" s="3" t="s">
        <v>218</v>
      </c>
      <c r="F66" s="3" t="str">
        <f xml:space="preserve"> IF(COUNTIF(B:B,B66)&gt;1,"중복","단일값")</f>
        <v>단일값</v>
      </c>
      <c r="G66" s="3" t="str">
        <f xml:space="preserve"> IF(COUNTIF(E:E,E66)&gt;1,"중복","단일값")</f>
        <v>단일값</v>
      </c>
    </row>
    <row r="67" spans="1:7" x14ac:dyDescent="0.3">
      <c r="A67" s="3">
        <f>ROW()-1</f>
        <v>66</v>
      </c>
      <c r="B67" s="37" t="s">
        <v>160</v>
      </c>
      <c r="C67" s="37">
        <v>1</v>
      </c>
      <c r="D67" s="3" t="s">
        <v>162</v>
      </c>
      <c r="E67" s="3" t="s">
        <v>177</v>
      </c>
      <c r="F67" s="3" t="str">
        <f xml:space="preserve"> IF(COUNTIF(B:B,B67)&gt;1,"중복","단일값")</f>
        <v>단일값</v>
      </c>
      <c r="G67" s="3" t="str">
        <f xml:space="preserve"> IF(COUNTIF(E:E,E67)&gt;1,"중복","단일값")</f>
        <v>단일값</v>
      </c>
    </row>
    <row r="68" spans="1:7" x14ac:dyDescent="0.3">
      <c r="A68" s="3">
        <f>ROW()-1</f>
        <v>67</v>
      </c>
      <c r="B68" s="37" t="s">
        <v>42</v>
      </c>
      <c r="C68" s="37">
        <v>1</v>
      </c>
      <c r="D68" s="3" t="s">
        <v>188</v>
      </c>
      <c r="E68" s="3" t="s">
        <v>192</v>
      </c>
      <c r="F68" s="3" t="str">
        <f xml:space="preserve"> IF(COUNTIF(B:B,B68)&gt;1,"중복","단일값")</f>
        <v>단일값</v>
      </c>
      <c r="G68" s="3" t="str">
        <f xml:space="preserve"> IF(COUNTIF(E:E,E68)&gt;1,"중복","단일값")</f>
        <v>단일값</v>
      </c>
    </row>
    <row r="69" spans="1:7" x14ac:dyDescent="0.3">
      <c r="A69" s="3">
        <f>ROW()-1</f>
        <v>68</v>
      </c>
      <c r="B69" s="37" t="s">
        <v>39</v>
      </c>
      <c r="C69" s="37">
        <v>1</v>
      </c>
      <c r="D69" s="3" t="s">
        <v>161</v>
      </c>
      <c r="E69" s="3" t="s">
        <v>178</v>
      </c>
      <c r="F69" s="3" t="str">
        <f xml:space="preserve"> IF(COUNTIF(B:B,B69)&gt;1,"중복","단일값")</f>
        <v>단일값</v>
      </c>
      <c r="G69" s="3" t="str">
        <f xml:space="preserve"> IF(COUNTIF(E:E,E69)&gt;1,"중복","단일값")</f>
        <v>단일값</v>
      </c>
    </row>
    <row r="70" spans="1:7" x14ac:dyDescent="0.3">
      <c r="A70" s="3">
        <f>ROW()-1</f>
        <v>69</v>
      </c>
      <c r="B70" s="37" t="s">
        <v>167</v>
      </c>
      <c r="C70" s="37">
        <v>1</v>
      </c>
      <c r="D70" s="3" t="s">
        <v>168</v>
      </c>
      <c r="E70" s="3" t="s">
        <v>181</v>
      </c>
      <c r="F70" s="3" t="str">
        <f xml:space="preserve"> IF(COUNTIF(B:B,B70)&gt;1,"중복","단일값")</f>
        <v>단일값</v>
      </c>
      <c r="G70" s="3" t="str">
        <f xml:space="preserve"> IF(COUNTIF(E:E,E70)&gt;1,"중복","단일값")</f>
        <v>단일값</v>
      </c>
    </row>
    <row r="71" spans="1:7" x14ac:dyDescent="0.3">
      <c r="A71" s="3">
        <f>ROW()-1</f>
        <v>70</v>
      </c>
      <c r="B71" s="37" t="s">
        <v>222</v>
      </c>
      <c r="C71" s="37">
        <v>1</v>
      </c>
      <c r="D71" s="3" t="s">
        <v>247</v>
      </c>
      <c r="E71" s="3" t="s">
        <v>275</v>
      </c>
      <c r="F71" s="3" t="str">
        <f xml:space="preserve"> IF(COUNTIF(B:B,B71)&gt;1,"중복","단일값")</f>
        <v>단일값</v>
      </c>
      <c r="G71" s="3" t="str">
        <f xml:space="preserve"> IF(COUNTIF(E:E,E71)&gt;1,"중복","단일값")</f>
        <v>단일값</v>
      </c>
    </row>
    <row r="72" spans="1:7" x14ac:dyDescent="0.3">
      <c r="A72" s="3">
        <f>ROW()-1</f>
        <v>71</v>
      </c>
      <c r="B72" s="37" t="s">
        <v>50</v>
      </c>
      <c r="C72" s="37">
        <v>1</v>
      </c>
      <c r="D72" s="3" t="s">
        <v>271</v>
      </c>
      <c r="E72" s="3" t="s">
        <v>277</v>
      </c>
      <c r="F72" s="3" t="str">
        <f xml:space="preserve"> IF(COUNTIF(B:B,B72)&gt;1,"중복","단일값")</f>
        <v>단일값</v>
      </c>
      <c r="G72" s="3" t="str">
        <f xml:space="preserve"> IF(COUNTIF(E:E,E72)&gt;1,"중복","단일값")</f>
        <v>단일값</v>
      </c>
    </row>
    <row r="73" spans="1:7" x14ac:dyDescent="0.3">
      <c r="A73" s="3">
        <f>ROW()-1</f>
        <v>72</v>
      </c>
      <c r="B73" s="37" t="s">
        <v>228</v>
      </c>
      <c r="C73" s="37">
        <v>1</v>
      </c>
      <c r="D73" s="3" t="s">
        <v>235</v>
      </c>
      <c r="E73" s="3" t="s">
        <v>246</v>
      </c>
      <c r="F73" s="3" t="str">
        <f xml:space="preserve"> IF(COUNTIF(B:B,B73)&gt;1,"중복","단일값")</f>
        <v>중복</v>
      </c>
      <c r="G73" s="3" t="str">
        <f xml:space="preserve"> IF(COUNTIF(E:E,E73)&gt;1,"중복","단일값")</f>
        <v>단일값</v>
      </c>
    </row>
    <row r="74" spans="1:7" x14ac:dyDescent="0.3">
      <c r="A74" s="3">
        <f>ROW()-1</f>
        <v>73</v>
      </c>
      <c r="B74" s="37" t="s">
        <v>228</v>
      </c>
      <c r="C74" s="37">
        <v>2</v>
      </c>
      <c r="D74" s="3" t="s">
        <v>250</v>
      </c>
      <c r="E74" s="3" t="s">
        <v>250</v>
      </c>
      <c r="F74" s="3" t="str">
        <f xml:space="preserve"> IF(COUNTIF(B:B,B74)&gt;1,"중복","단일값")</f>
        <v>중복</v>
      </c>
      <c r="G74" s="3" t="str">
        <f xml:space="preserve"> IF(COUNTIF(E:E,E74)&gt;1,"중복","단일값")</f>
        <v>단일값</v>
      </c>
    </row>
    <row r="75" spans="1:7" x14ac:dyDescent="0.3">
      <c r="A75" s="3">
        <f>ROW()-1</f>
        <v>74</v>
      </c>
      <c r="B75" s="37" t="s">
        <v>21</v>
      </c>
      <c r="C75" s="37">
        <v>1</v>
      </c>
      <c r="D75" s="3" t="s">
        <v>101</v>
      </c>
      <c r="E75" s="3" t="s">
        <v>120</v>
      </c>
      <c r="F75" s="3" t="str">
        <f xml:space="preserve"> IF(COUNTIF(B:B,B75)&gt;1,"중복","단일값")</f>
        <v>단일값</v>
      </c>
      <c r="G75" s="3" t="str">
        <f xml:space="preserve"> IF(COUNTIF(E:E,E75)&gt;1,"중복","단일값")</f>
        <v>단일값</v>
      </c>
    </row>
    <row r="76" spans="1:7" x14ac:dyDescent="0.3">
      <c r="A76" s="3">
        <f>ROW()-1</f>
        <v>75</v>
      </c>
      <c r="B76" s="37" t="s">
        <v>129</v>
      </c>
      <c r="C76" s="37">
        <v>1</v>
      </c>
      <c r="D76" s="3" t="s">
        <v>130</v>
      </c>
      <c r="E76" s="3" t="s">
        <v>134</v>
      </c>
      <c r="F76" s="3" t="str">
        <f xml:space="preserve"> IF(COUNTIF(B:B,B76)&gt;1,"중복","단일값")</f>
        <v>단일값</v>
      </c>
      <c r="G76" s="3" t="str">
        <f xml:space="preserve"> IF(COUNTIF(E:E,E76)&gt;1,"중복","단일값")</f>
        <v>단일값</v>
      </c>
    </row>
    <row r="77" spans="1:7" x14ac:dyDescent="0.3">
      <c r="A77" s="3">
        <f>ROW()-1</f>
        <v>76</v>
      </c>
      <c r="B77" s="37" t="s">
        <v>156</v>
      </c>
      <c r="C77" s="37">
        <v>1</v>
      </c>
      <c r="D77" s="3" t="s">
        <v>157</v>
      </c>
      <c r="E77" s="3" t="s">
        <v>175</v>
      </c>
      <c r="F77" s="3" t="str">
        <f xml:space="preserve"> IF(COUNTIF(B:B,B77)&gt;1,"중복","단일값")</f>
        <v>단일값</v>
      </c>
      <c r="G77" s="3" t="str">
        <f xml:space="preserve"> IF(COUNTIF(E:E,E77)&gt;1,"중복","단일값")</f>
        <v>단일값</v>
      </c>
    </row>
    <row r="78" spans="1:7" x14ac:dyDescent="0.3">
      <c r="A78" s="3">
        <f>ROW()-1</f>
        <v>77</v>
      </c>
      <c r="B78" s="37" t="s">
        <v>158</v>
      </c>
      <c r="C78" s="37">
        <v>1</v>
      </c>
      <c r="D78" s="3" t="s">
        <v>159</v>
      </c>
      <c r="E78" s="3" t="s">
        <v>176</v>
      </c>
      <c r="F78" s="3" t="str">
        <f xml:space="preserve"> IF(COUNTIF(B:B,B78)&gt;1,"중복","단일값")</f>
        <v>단일값</v>
      </c>
      <c r="G78" s="3" t="str">
        <f xml:space="preserve"> IF(COUNTIF(E:E,E78)&gt;1,"중복","단일값")</f>
        <v>단일값</v>
      </c>
    </row>
    <row r="79" spans="1:7" x14ac:dyDescent="0.3">
      <c r="A79" s="3">
        <f>ROW()-1</f>
        <v>78</v>
      </c>
      <c r="B79" s="37" t="s">
        <v>200</v>
      </c>
      <c r="C79" s="37">
        <v>1</v>
      </c>
      <c r="D79" s="3" t="s">
        <v>201</v>
      </c>
      <c r="E79" s="3" t="s">
        <v>202</v>
      </c>
      <c r="F79" s="3" t="str">
        <f xml:space="preserve"> IF(COUNTIF(B:B,B79)&gt;1,"중복","단일값")</f>
        <v>단일값</v>
      </c>
      <c r="G79" s="3" t="str">
        <f xml:space="preserve"> IF(COUNTIF(E:E,E79)&gt;1,"중복","단일값")</f>
        <v>단일값</v>
      </c>
    </row>
    <row r="80" spans="1:7" x14ac:dyDescent="0.3">
      <c r="A80" s="3">
        <f>ROW()-1</f>
        <v>79</v>
      </c>
      <c r="B80" s="37" t="s">
        <v>259</v>
      </c>
      <c r="C80" s="37">
        <v>1</v>
      </c>
      <c r="D80" s="3" t="s">
        <v>260</v>
      </c>
      <c r="E80" s="3" t="s">
        <v>267</v>
      </c>
      <c r="F80" s="3" t="str">
        <f xml:space="preserve"> IF(COUNTIF(B:B,B80)&gt;1,"중복","단일값")</f>
        <v>단일값</v>
      </c>
      <c r="G80" s="3" t="str">
        <f xml:space="preserve"> IF(COUNTIF(E:E,E80)&gt;1,"중복","단일값")</f>
        <v>단일값</v>
      </c>
    </row>
    <row r="81" spans="1:7" x14ac:dyDescent="0.3">
      <c r="A81" s="3">
        <f>ROW()-1</f>
        <v>80</v>
      </c>
      <c r="B81" s="37" t="s">
        <v>61</v>
      </c>
      <c r="C81" s="37">
        <v>1</v>
      </c>
      <c r="D81" s="3" t="s">
        <v>261</v>
      </c>
      <c r="E81" s="3" t="s">
        <v>268</v>
      </c>
      <c r="F81" s="3" t="str">
        <f xml:space="preserve"> IF(COUNTIF(B:B,B81)&gt;1,"중복","단일값")</f>
        <v>단일값</v>
      </c>
      <c r="G81" s="3" t="str">
        <f xml:space="preserve"> IF(COUNTIF(E:E,E81)&gt;1,"중복","단일값")</f>
        <v>단일값</v>
      </c>
    </row>
    <row r="82" spans="1:7" x14ac:dyDescent="0.3">
      <c r="A82" s="3">
        <f>ROW()-1</f>
        <v>81</v>
      </c>
      <c r="B82" s="37" t="s">
        <v>195</v>
      </c>
      <c r="C82" s="37">
        <v>1</v>
      </c>
      <c r="D82" s="3" t="s">
        <v>196</v>
      </c>
      <c r="E82" s="3" t="s">
        <v>197</v>
      </c>
      <c r="F82" s="3" t="str">
        <f xml:space="preserve"> IF(COUNTIF(B:B,B82)&gt;1,"중복","단일값")</f>
        <v>단일값</v>
      </c>
      <c r="G82" s="3" t="str">
        <f xml:space="preserve"> IF(COUNTIF(E:E,E82)&gt;1,"중복","단일값")</f>
        <v>단일값</v>
      </c>
    </row>
    <row r="83" spans="1:7" x14ac:dyDescent="0.3">
      <c r="A83" s="3">
        <f>ROW()-1</f>
        <v>82</v>
      </c>
      <c r="B83" s="37" t="s">
        <v>295</v>
      </c>
      <c r="C83" s="37">
        <v>1</v>
      </c>
      <c r="D83" s="3" t="s">
        <v>296</v>
      </c>
      <c r="E83" s="3" t="s">
        <v>297</v>
      </c>
      <c r="F83" s="3" t="str">
        <f xml:space="preserve"> IF(COUNTIF(B:B,B83)&gt;1,"중복","단일값")</f>
        <v>단일값</v>
      </c>
      <c r="G83" s="3" t="str">
        <f xml:space="preserve"> IF(COUNTIF(E:E,E83)&gt;1,"중복","단일값")</f>
        <v>단일값</v>
      </c>
    </row>
    <row r="84" spans="1:7" x14ac:dyDescent="0.3">
      <c r="A84" s="3">
        <f>ROW()-1</f>
        <v>83</v>
      </c>
      <c r="B84" s="37" t="s">
        <v>62</v>
      </c>
      <c r="C84" s="37">
        <v>1</v>
      </c>
      <c r="D84" s="3" t="s">
        <v>293</v>
      </c>
      <c r="E84" s="3" t="s">
        <v>294</v>
      </c>
      <c r="F84" s="3" t="str">
        <f xml:space="preserve"> IF(COUNTIF(B:B,B84)&gt;1,"중복","단일값")</f>
        <v>단일값</v>
      </c>
      <c r="G84" s="3" t="str">
        <f xml:space="preserve"> IF(COUNTIF(E:E,E84)&gt;1,"중복","단일값")</f>
        <v>단일값</v>
      </c>
    </row>
    <row r="85" spans="1:7" x14ac:dyDescent="0.3">
      <c r="A85" s="3">
        <f>ROW()-1</f>
        <v>84</v>
      </c>
      <c r="B85" s="19" t="s">
        <v>20</v>
      </c>
      <c r="C85" s="37">
        <v>1</v>
      </c>
      <c r="D85" s="3" t="s">
        <v>100</v>
      </c>
      <c r="E85" s="3" t="s">
        <v>119</v>
      </c>
      <c r="F85" s="3" t="str">
        <f xml:space="preserve"> IF(COUNTIF(B:B,B85)&gt;1,"중복","단일값")</f>
        <v>단일값</v>
      </c>
      <c r="G85" s="3" t="str">
        <f xml:space="preserve"> IF(COUNTIF(E:E,E85)&gt;1,"중복","단일값")</f>
        <v>단일값</v>
      </c>
    </row>
    <row r="86" spans="1:7" x14ac:dyDescent="0.3">
      <c r="A86" s="3">
        <f>ROW()-1</f>
        <v>85</v>
      </c>
      <c r="B86" s="37" t="s">
        <v>142</v>
      </c>
      <c r="C86" s="37">
        <v>1</v>
      </c>
      <c r="D86" s="3" t="s">
        <v>144</v>
      </c>
      <c r="E86" s="39" t="s">
        <v>148</v>
      </c>
      <c r="F86" s="3" t="str">
        <f xml:space="preserve"> IF(COUNTIF(B:B,B86)&gt;1,"중복","단일값")</f>
        <v>단일값</v>
      </c>
      <c r="G86" s="3" t="str">
        <f xml:space="preserve"> IF(COUNTIF(E:E,E86)&gt;1,"중복","단일값")</f>
        <v>단일값</v>
      </c>
    </row>
    <row r="87" spans="1:7" x14ac:dyDescent="0.3">
      <c r="A87" s="3">
        <f>ROW()-1</f>
        <v>86</v>
      </c>
      <c r="B87" s="37" t="s">
        <v>143</v>
      </c>
      <c r="C87" s="37">
        <v>1</v>
      </c>
      <c r="D87" s="3" t="s">
        <v>146</v>
      </c>
      <c r="E87" s="39" t="s">
        <v>152</v>
      </c>
      <c r="F87" s="3" t="str">
        <f xml:space="preserve"> IF(COUNTIF(B:B,B87)&gt;1,"중복","단일값")</f>
        <v>단일값</v>
      </c>
      <c r="G87" s="3" t="str">
        <f xml:space="preserve"> IF(COUNTIF(E:E,E87)&gt;1,"중복","단일값")</f>
        <v>단일값</v>
      </c>
    </row>
    <row r="88" spans="1:7" x14ac:dyDescent="0.3">
      <c r="A88" s="3">
        <f>ROW()-1</f>
        <v>87</v>
      </c>
      <c r="B88" s="37" t="s">
        <v>41</v>
      </c>
      <c r="C88" s="37">
        <v>1</v>
      </c>
      <c r="D88" s="3" t="s">
        <v>186</v>
      </c>
      <c r="E88" s="3" t="s">
        <v>190</v>
      </c>
      <c r="F88" s="3" t="str">
        <f xml:space="preserve"> IF(COUNTIF(B:B,B88)&gt;1,"중복","단일값")</f>
        <v>단일값</v>
      </c>
      <c r="G88" s="3" t="str">
        <f xml:space="preserve"> IF(COUNTIF(E:E,E88)&gt;1,"중복","단일값")</f>
        <v>단일값</v>
      </c>
    </row>
    <row r="89" spans="1:7" x14ac:dyDescent="0.3">
      <c r="A89" s="3">
        <f>ROW()-1</f>
        <v>88</v>
      </c>
      <c r="B89" s="37" t="s">
        <v>37</v>
      </c>
      <c r="C89" s="37">
        <v>1</v>
      </c>
      <c r="D89" s="3" t="s">
        <v>187</v>
      </c>
      <c r="E89" s="3" t="s">
        <v>191</v>
      </c>
      <c r="F89" s="3" t="str">
        <f xml:space="preserve"> IF(COUNTIF(B:B,B89)&gt;1,"중복","단일값")</f>
        <v>단일값</v>
      </c>
      <c r="G89" s="3" t="str">
        <f xml:space="preserve"> IF(COUNTIF(E:E,E89)&gt;1,"중복","단일값")</f>
        <v>단일값</v>
      </c>
    </row>
    <row r="90" spans="1:7" x14ac:dyDescent="0.3">
      <c r="A90">
        <f>ROW()-1</f>
        <v>89</v>
      </c>
      <c r="B90" s="36"/>
      <c r="F90" t="str">
        <f xml:space="preserve"> IF(COUNTIF(B:B,B90)&gt;1,"중복","단일값")</f>
        <v>단일값</v>
      </c>
    </row>
    <row r="91" spans="1:7" x14ac:dyDescent="0.3">
      <c r="A91">
        <f>ROW()-1</f>
        <v>90</v>
      </c>
    </row>
    <row r="92" spans="1:7" x14ac:dyDescent="0.3">
      <c r="A92">
        <f>ROW()-1</f>
        <v>91</v>
      </c>
    </row>
    <row r="93" spans="1:7" x14ac:dyDescent="0.3">
      <c r="A93">
        <f>ROW()-1</f>
        <v>92</v>
      </c>
    </row>
    <row r="94" spans="1:7" x14ac:dyDescent="0.3">
      <c r="A94">
        <f>ROW()-1</f>
        <v>93</v>
      </c>
    </row>
    <row r="95" spans="1:7" x14ac:dyDescent="0.3">
      <c r="A95">
        <f>ROW()-1</f>
        <v>94</v>
      </c>
    </row>
    <row r="96" spans="1:7" x14ac:dyDescent="0.3">
      <c r="A96">
        <f>ROW()-1</f>
        <v>95</v>
      </c>
    </row>
    <row r="97" spans="1:1" x14ac:dyDescent="0.3">
      <c r="A97">
        <f>ROW()-1</f>
        <v>96</v>
      </c>
    </row>
    <row r="98" spans="1:1" x14ac:dyDescent="0.3">
      <c r="A98">
        <f>ROW()-1</f>
        <v>97</v>
      </c>
    </row>
    <row r="99" spans="1:1" x14ac:dyDescent="0.3">
      <c r="A99">
        <f>ROW()-1</f>
        <v>98</v>
      </c>
    </row>
    <row r="100" spans="1:1" x14ac:dyDescent="0.3">
      <c r="A100">
        <f>ROW()-1</f>
        <v>99</v>
      </c>
    </row>
    <row r="101" spans="1:1" x14ac:dyDescent="0.3">
      <c r="A101">
        <f>ROW()-1</f>
        <v>100</v>
      </c>
    </row>
    <row r="102" spans="1:1" x14ac:dyDescent="0.3">
      <c r="A102">
        <f>ROW()-1</f>
        <v>101</v>
      </c>
    </row>
    <row r="103" spans="1:1" x14ac:dyDescent="0.3">
      <c r="A103">
        <f>ROW()-1</f>
        <v>102</v>
      </c>
    </row>
    <row r="104" spans="1:1" x14ac:dyDescent="0.3">
      <c r="A104">
        <f>ROW()-1</f>
        <v>103</v>
      </c>
    </row>
    <row r="105" spans="1:1" x14ac:dyDescent="0.3">
      <c r="A105">
        <f>ROW()-1</f>
        <v>104</v>
      </c>
    </row>
    <row r="106" spans="1:1" x14ac:dyDescent="0.3">
      <c r="A106">
        <f>ROW()-1</f>
        <v>105</v>
      </c>
    </row>
    <row r="107" spans="1:1" x14ac:dyDescent="0.3">
      <c r="A107">
        <f>ROW()-1</f>
        <v>106</v>
      </c>
    </row>
    <row r="108" spans="1:1" x14ac:dyDescent="0.3">
      <c r="A108">
        <f>ROW()-1</f>
        <v>107</v>
      </c>
    </row>
    <row r="109" spans="1:1" x14ac:dyDescent="0.3">
      <c r="A109">
        <f>ROW()-1</f>
        <v>108</v>
      </c>
    </row>
    <row r="110" spans="1:1" x14ac:dyDescent="0.3">
      <c r="A110">
        <f>ROW()-1</f>
        <v>109</v>
      </c>
    </row>
    <row r="111" spans="1:1" x14ac:dyDescent="0.3">
      <c r="A111">
        <f>ROW()-1</f>
        <v>110</v>
      </c>
    </row>
    <row r="112" spans="1:1" x14ac:dyDescent="0.3">
      <c r="A112">
        <f>ROW()-1</f>
        <v>111</v>
      </c>
    </row>
    <row r="113" spans="1:1" x14ac:dyDescent="0.3">
      <c r="A113">
        <f>ROW()-1</f>
        <v>112</v>
      </c>
    </row>
    <row r="114" spans="1:1" x14ac:dyDescent="0.3">
      <c r="A114">
        <f>ROW()-1</f>
        <v>113</v>
      </c>
    </row>
  </sheetData>
  <autoFilter ref="A1:G114" xr:uid="{6365A9DF-6A89-4493-9340-B2A187F5ADD4}">
    <sortState ref="A2:G114">
      <sortCondition ref="B2:B114"/>
      <sortCondition ref="D2:D114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설계</vt:lpstr>
      <vt:lpstr>표준단어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2023-02-27T05:44:10Z</dcterms:created>
  <dcterms:modified xsi:type="dcterms:W3CDTF">2023-03-07T10:23:10Z</dcterms:modified>
</cp:coreProperties>
</file>