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s" sheetId="1" r:id="rId4"/>
    <sheet state="visible" name="Terrain de combat" sheetId="2" r:id="rId5"/>
    <sheet state="visible" name="Touchés par tour" sheetId="3" r:id="rId6"/>
    <sheet state="visible" name="Simulation tour" sheetId="4" r:id="rId7"/>
    <sheet state="visible" name="BonusMalus troupes" sheetId="5" r:id="rId8"/>
    <sheet state="visible" name="Algorithme" sheetId="6" r:id="rId9"/>
  </sheets>
  <definedNames>
    <definedName hidden="1" localSheetId="0" name="_xlnm._FilterDatabase">Stats!$A$1:$K$10</definedName>
    <definedName hidden="1" localSheetId="2" name="_xlnm._FilterDatabase">'Touchés par tour'!$A$50:$D$58</definedName>
  </definedNames>
  <calcPr/>
</workbook>
</file>

<file path=xl/sharedStrings.xml><?xml version="1.0" encoding="utf-8"?>
<sst xmlns="http://schemas.openxmlformats.org/spreadsheetml/2006/main" count="498" uniqueCount="95">
  <si>
    <t>Nom Troupe</t>
  </si>
  <si>
    <t>Type</t>
  </si>
  <si>
    <t>Vie</t>
  </si>
  <si>
    <t>Dégats</t>
  </si>
  <si>
    <t>Agilité</t>
  </si>
  <si>
    <t>Portée</t>
  </si>
  <si>
    <t>Vitesse</t>
  </si>
  <si>
    <t>Temps de formation (minutes)</t>
  </si>
  <si>
    <t>Poids</t>
  </si>
  <si>
    <t>Total pondéré</t>
  </si>
  <si>
    <t>Total (B à G)</t>
  </si>
  <si>
    <t>Total par tour</t>
  </si>
  <si>
    <t>Soldats</t>
  </si>
  <si>
    <t>Hybride</t>
  </si>
  <si>
    <t>0.25</t>
  </si>
  <si>
    <t>Archers</t>
  </si>
  <si>
    <t>0.5</t>
  </si>
  <si>
    <t>Lanciers</t>
  </si>
  <si>
    <t>Aigles</t>
  </si>
  <si>
    <t>Ours</t>
  </si>
  <si>
    <t>Défense</t>
  </si>
  <si>
    <t>Araignées</t>
  </si>
  <si>
    <t>Attaque</t>
  </si>
  <si>
    <t>Dragon</t>
  </si>
  <si>
    <t>Lanceur de foudre</t>
  </si>
  <si>
    <t>Total</t>
  </si>
  <si>
    <t>Avancée par tour</t>
  </si>
  <si>
    <t>Attaquant</t>
  </si>
  <si>
    <t>Défendant</t>
  </si>
  <si>
    <t>Tour 1</t>
  </si>
  <si>
    <t>Tour 2</t>
  </si>
  <si>
    <t>Tour 3</t>
  </si>
  <si>
    <t>Tour 1, 2 et 3</t>
  </si>
  <si>
    <t>Tour 2 et 3</t>
  </si>
  <si>
    <t>Araignée</t>
  </si>
  <si>
    <t>Lanceur de foudres</t>
  </si>
  <si>
    <t>-</t>
  </si>
  <si>
    <t>x</t>
  </si>
  <si>
    <t>Total dégats sur tous les tours</t>
  </si>
  <si>
    <t>Poids total = 30</t>
  </si>
  <si>
    <t>Deck attaque</t>
  </si>
  <si>
    <t>Quantité</t>
  </si>
  <si>
    <t>Poids total</t>
  </si>
  <si>
    <t>Tour 2 Attaquant</t>
  </si>
  <si>
    <t>Tour 2 Défenseur</t>
  </si>
  <si>
    <t>Deck défense</t>
  </si>
  <si>
    <t>Dragon : 3</t>
  </si>
  <si>
    <t>Boucle 1</t>
  </si>
  <si>
    <t>Aigle : 1</t>
  </si>
  <si>
    <t>2 Dragons : 1/2</t>
  </si>
  <si>
    <t>2 Ours : 2/3</t>
  </si>
  <si>
    <t>Araignée : 2</t>
  </si>
  <si>
    <t>2 Lanceur : 2/3</t>
  </si>
  <si>
    <t>2 Dragon : 1/2</t>
  </si>
  <si>
    <t>Lanceur de foudre : 3</t>
  </si>
  <si>
    <t>2 Araignées : 1/2</t>
  </si>
  <si>
    <t>Total : 6</t>
  </si>
  <si>
    <t>Boucle 2</t>
  </si>
  <si>
    <t xml:space="preserve">Boucle 2 </t>
  </si>
  <si>
    <t>2 Lanceurs : 1/3</t>
  </si>
  <si>
    <t>2 Ours : 1/3</t>
  </si>
  <si>
    <t>2 Dragon : 0/2</t>
  </si>
  <si>
    <t>Total :10</t>
  </si>
  <si>
    <t>2 Lanceur : 1/3</t>
  </si>
  <si>
    <t>Total : 12</t>
  </si>
  <si>
    <t>Total :</t>
  </si>
  <si>
    <t>1 Ours : 1/3</t>
  </si>
  <si>
    <t>Total : 13</t>
  </si>
  <si>
    <t>Vie + Agilité * 0.3</t>
  </si>
  <si>
    <t>Total dégats tour 1 :</t>
  </si>
  <si>
    <t>Début tour 1</t>
  </si>
  <si>
    <t>Total vie tour 1 :</t>
  </si>
  <si>
    <t>-30% agilité</t>
  </si>
  <si>
    <t>Fin tour 1</t>
  </si>
  <si>
    <t>2 Aigles morts</t>
  </si>
  <si>
    <t>Après</t>
  </si>
  <si>
    <t>Total dégats tour 2 :</t>
  </si>
  <si>
    <t>Début tour 2</t>
  </si>
  <si>
    <t>Total vie tour 2 :</t>
  </si>
  <si>
    <t xml:space="preserve">- 30% agilité </t>
  </si>
  <si>
    <t>Fin tour 2</t>
  </si>
  <si>
    <t>2 Araignées mortes</t>
  </si>
  <si>
    <t>Total dégats tour 3 :</t>
  </si>
  <si>
    <t>Début tour 3</t>
  </si>
  <si>
    <t>Fin tour 3</t>
  </si>
  <si>
    <t>Règle : On elève 1 de vie à chaque troupe pour chaque boucle puis si le restant d'une boucle est inférieur au nombre d'unité restante on enlève d'abord aux unités qui survivraient puis aux unités les moins longues à former</t>
  </si>
  <si>
    <t>Lancier</t>
  </si>
  <si>
    <t>Aigle</t>
  </si>
  <si>
    <t>Bonus</t>
  </si>
  <si>
    <t>0.1</t>
  </si>
  <si>
    <t>Nombre Malus</t>
  </si>
  <si>
    <r>
      <rPr>
        <rFont val="Arial"/>
        <b/>
        <color theme="1"/>
      </rPr>
      <t>Total vie</t>
    </r>
    <r>
      <rPr>
        <rFont val="Arial"/>
        <color theme="1"/>
      </rPr>
      <t xml:space="preserve"> = VIE + AGILITE * 0.3</t>
    </r>
  </si>
  <si>
    <r>
      <rPr>
        <rFont val="Arial"/>
        <b/>
        <color theme="1"/>
      </rPr>
      <t>Total dégats</t>
    </r>
    <r>
      <rPr>
        <rFont val="Arial"/>
        <color theme="1"/>
      </rPr>
      <t xml:space="preserve"> = DEGATS * Aléatoire %</t>
    </r>
  </si>
  <si>
    <t>Total vie - Total Dégats = Total vie restante</t>
  </si>
  <si>
    <t>% de raté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</si>
</sst>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color rgb="FF000000"/>
      <name val="Arial"/>
    </font>
    <font>
      <b/>
      <color rgb="FFFF0000"/>
      <name val="Arial"/>
    </font>
    <font>
      <b/>
      <color rgb="FF38761D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readingOrder="0"/>
    </xf>
    <xf borderId="1" fillId="2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1" numFmtId="0" xfId="0" applyBorder="1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horizontal="left" readingOrder="0"/>
    </xf>
    <xf borderId="1" fillId="0" fontId="2" numFmtId="0" xfId="0" applyAlignment="1" applyBorder="1" applyFont="1">
      <alignment readingOrder="0"/>
    </xf>
    <xf borderId="2" fillId="2" fontId="2" numFmtId="0" xfId="0" applyAlignment="1" applyBorder="1" applyFont="1">
      <alignment vertical="bottom"/>
    </xf>
    <xf borderId="0" fillId="0" fontId="2" numFmtId="0" xfId="0" applyAlignment="1" applyFont="1">
      <alignment horizontal="center"/>
    </xf>
    <xf borderId="3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horizontal="center"/>
    </xf>
    <xf borderId="0" fillId="4" fontId="1" numFmtId="0" xfId="0" applyFill="1" applyFont="1"/>
    <xf borderId="0" fillId="0" fontId="2" numFmtId="0" xfId="0" applyAlignment="1" applyFont="1">
      <alignment horizontal="right" readingOrder="0"/>
    </xf>
    <xf borderId="0" fillId="0" fontId="2" numFmtId="0" xfId="0" applyFont="1"/>
    <xf borderId="0" fillId="0" fontId="1" numFmtId="0" xfId="0" applyFont="1"/>
    <xf borderId="0" fillId="4" fontId="1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1" fillId="0" fontId="5" numFmtId="0" xfId="0" applyAlignment="1" applyBorder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Vie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Stats!$C$1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Stats!$A$2:$A$9</c:f>
            </c:strRef>
          </c:cat>
          <c:val>
            <c:numRef>
              <c:f>Stats!$C$2:$C$9</c:f>
              <c:numCache/>
            </c:numRef>
          </c:val>
        </c:ser>
        <c:axId val="1631502990"/>
        <c:axId val="1715290630"/>
      </c:barChart>
      <c:catAx>
        <c:axId val="16315029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Nom Troupe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5290630"/>
      </c:catAx>
      <c:valAx>
        <c:axId val="171529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Vie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15029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Dégats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Stats!$D$1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Stats!$A$2:$A$9</c:f>
            </c:strRef>
          </c:cat>
          <c:val>
            <c:numRef>
              <c:f>Stats!$D$2:$D$9</c:f>
              <c:numCache/>
            </c:numRef>
          </c:val>
        </c:ser>
        <c:axId val="2058126994"/>
        <c:axId val="240158814"/>
      </c:barChart>
      <c:catAx>
        <c:axId val="20581269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Nom Troupe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0158814"/>
      </c:catAx>
      <c:valAx>
        <c:axId val="2401588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Dégats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81269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Agilité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Stats!$E$1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Stats!$A$2:$A$9</c:f>
            </c:strRef>
          </c:cat>
          <c:val>
            <c:numRef>
              <c:f>Stats!$E$2:$E$9</c:f>
              <c:numCache/>
            </c:numRef>
          </c:val>
        </c:ser>
        <c:axId val="1694891486"/>
        <c:axId val="985195855"/>
      </c:barChart>
      <c:catAx>
        <c:axId val="1694891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Nom Troupe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5195855"/>
      </c:catAx>
      <c:valAx>
        <c:axId val="9851958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Agilité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48914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Portée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Stats!$F$1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Stats!$A$2:$A$9</c:f>
            </c:strRef>
          </c:cat>
          <c:val>
            <c:numRef>
              <c:f>Stats!$F$2:$F$9</c:f>
              <c:numCache/>
            </c:numRef>
          </c:val>
        </c:ser>
        <c:axId val="2072684737"/>
        <c:axId val="695769081"/>
      </c:barChart>
      <c:catAx>
        <c:axId val="2072684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Nom Troupe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5769081"/>
      </c:catAx>
      <c:valAx>
        <c:axId val="6957690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Portée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26847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val>
            <c:numRef>
              <c:f>Stats!$A$51</c:f>
              <c:numCache/>
            </c:numRef>
          </c:val>
        </c:ser>
        <c:axId val="1229341114"/>
        <c:axId val="1582252863"/>
      </c:barChart>
      <c:catAx>
        <c:axId val="1229341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2252863"/>
      </c:catAx>
      <c:valAx>
        <c:axId val="158225286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2293411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'Touchés par tour'!$B$51:$B$58</c:f>
            </c:strRef>
          </c:cat>
          <c:val>
            <c:numRef>
              <c:f>'Touchés par tour'!$C$51:$C$58</c:f>
              <c:numCache/>
            </c:numRef>
          </c:val>
          <c:smooth val="0"/>
        </c:ser>
        <c:axId val="698474474"/>
        <c:axId val="1976339807"/>
      </c:lineChart>
      <c:catAx>
        <c:axId val="6984744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6339807"/>
      </c:catAx>
      <c:valAx>
        <c:axId val="19763398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8474474"/>
      </c:valAx>
      <c:lineChart>
        <c:varyColors val="0"/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'Touchés par tour'!$B$51:$B$58</c:f>
            </c:strRef>
          </c:cat>
          <c:val>
            <c:numRef>
              <c:f>'Touchés par tour'!$D$51:$D$58</c:f>
              <c:numCache/>
            </c:numRef>
          </c:val>
          <c:smooth val="0"/>
        </c:ser>
        <c:axId val="2033317367"/>
        <c:axId val="1790123342"/>
      </c:lineChart>
      <c:catAx>
        <c:axId val="20333173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0123342"/>
      </c:catAx>
      <c:valAx>
        <c:axId val="179012334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331736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11</xdr:row>
      <xdr:rowOff>47625</xdr:rowOff>
    </xdr:from>
    <xdr:ext cx="5210175" cy="3914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171450</xdr:colOff>
      <xdr:row>11</xdr:row>
      <xdr:rowOff>47625</xdr:rowOff>
    </xdr:from>
    <xdr:ext cx="5715000" cy="3914775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95250</xdr:colOff>
      <xdr:row>31</xdr:row>
      <xdr:rowOff>95250</xdr:rowOff>
    </xdr:from>
    <xdr:ext cx="5210175" cy="3533775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123825</xdr:colOff>
      <xdr:row>31</xdr:row>
      <xdr:rowOff>95250</xdr:rowOff>
    </xdr:from>
    <xdr:ext cx="5715000" cy="3533775"/>
    <xdr:graphicFrame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95250</xdr:colOff>
      <xdr:row>49</xdr:row>
      <xdr:rowOff>161925</xdr:rowOff>
    </xdr:from>
    <xdr:ext cx="5210175" cy="3219450"/>
    <xdr:graphicFrame>
      <xdr:nvGraphicFramePr>
        <xdr:cNvPr id="5" name="Chart 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285750</xdr:colOff>
      <xdr:row>47</xdr:row>
      <xdr:rowOff>123825</xdr:rowOff>
    </xdr:from>
    <xdr:ext cx="5715000" cy="3533775"/>
    <xdr:graphicFrame>
      <xdr:nvGraphicFramePr>
        <xdr:cNvPr id="6" name="Chart 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8" max="8" width="26.71"/>
    <col customWidth="1" min="10" max="10" width="16.43"/>
    <col customWidth="1" min="15" max="15" width="15.86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3" t="s">
        <v>11</v>
      </c>
    </row>
    <row r="2">
      <c r="A2" s="4" t="s">
        <v>12</v>
      </c>
      <c r="B2" s="4" t="s">
        <v>13</v>
      </c>
      <c r="C2" s="4">
        <v>2.0</v>
      </c>
      <c r="D2" s="4">
        <v>1.0</v>
      </c>
      <c r="E2" s="4">
        <v>1.0</v>
      </c>
      <c r="F2" s="4">
        <v>1.0</v>
      </c>
      <c r="G2" s="4">
        <v>1.0</v>
      </c>
      <c r="H2" s="4" t="s">
        <v>14</v>
      </c>
      <c r="I2" s="5">
        <v>1.0</v>
      </c>
      <c r="J2" s="6">
        <f t="shared" ref="J2:J9" si="1">C2+D2+E2*0.5+F2*0.75+G2*0.75</f>
        <v>5</v>
      </c>
      <c r="K2" s="6">
        <f t="shared" ref="K2:K10" si="2">SUM(C2:G2)</f>
        <v>6</v>
      </c>
      <c r="L2" s="6">
        <v>9.0</v>
      </c>
    </row>
    <row r="3">
      <c r="A3" s="4" t="s">
        <v>15</v>
      </c>
      <c r="B3" s="4" t="s">
        <v>13</v>
      </c>
      <c r="C3" s="4">
        <v>1.0</v>
      </c>
      <c r="D3" s="4">
        <v>1.0</v>
      </c>
      <c r="E3" s="4">
        <v>2.0</v>
      </c>
      <c r="F3" s="4">
        <v>2.0</v>
      </c>
      <c r="G3" s="4">
        <v>1.0</v>
      </c>
      <c r="H3" s="4" t="s">
        <v>16</v>
      </c>
      <c r="I3" s="5">
        <v>2.0</v>
      </c>
      <c r="J3" s="6">
        <f t="shared" si="1"/>
        <v>5.25</v>
      </c>
      <c r="K3" s="6">
        <f t="shared" si="2"/>
        <v>7</v>
      </c>
      <c r="L3" s="6">
        <v>12.0</v>
      </c>
    </row>
    <row r="4">
      <c r="A4" s="4" t="s">
        <v>17</v>
      </c>
      <c r="B4" s="4" t="s">
        <v>13</v>
      </c>
      <c r="C4" s="4">
        <v>2.0</v>
      </c>
      <c r="D4" s="4">
        <v>1.0</v>
      </c>
      <c r="E4" s="4">
        <v>1.0</v>
      </c>
      <c r="F4" s="4">
        <v>2.0</v>
      </c>
      <c r="G4" s="4">
        <v>1.0</v>
      </c>
      <c r="H4" s="4" t="s">
        <v>16</v>
      </c>
      <c r="I4" s="5">
        <v>2.0</v>
      </c>
      <c r="J4" s="6">
        <f t="shared" si="1"/>
        <v>5.75</v>
      </c>
      <c r="K4" s="6">
        <f t="shared" si="2"/>
        <v>7</v>
      </c>
      <c r="L4" s="6">
        <v>12.0</v>
      </c>
    </row>
    <row r="5">
      <c r="A5" s="4" t="s">
        <v>18</v>
      </c>
      <c r="B5" s="4" t="s">
        <v>13</v>
      </c>
      <c r="C5" s="4">
        <v>1.0</v>
      </c>
      <c r="D5" s="4">
        <v>1.0</v>
      </c>
      <c r="E5" s="4">
        <v>1.0</v>
      </c>
      <c r="F5" s="4">
        <v>2.0</v>
      </c>
      <c r="G5" s="4">
        <v>3.0</v>
      </c>
      <c r="H5" s="4">
        <v>3.0</v>
      </c>
      <c r="I5" s="5">
        <v>3.0</v>
      </c>
      <c r="J5" s="6">
        <f t="shared" si="1"/>
        <v>6.25</v>
      </c>
      <c r="K5" s="6">
        <f t="shared" si="2"/>
        <v>8</v>
      </c>
      <c r="L5" s="6">
        <v>21.0</v>
      </c>
    </row>
    <row r="6">
      <c r="A6" s="4" t="s">
        <v>19</v>
      </c>
      <c r="B6" s="4" t="s">
        <v>20</v>
      </c>
      <c r="C6" s="4">
        <v>3.0</v>
      </c>
      <c r="D6" s="4">
        <v>3.0</v>
      </c>
      <c r="E6" s="4">
        <v>1.0</v>
      </c>
      <c r="F6" s="4">
        <v>1.0</v>
      </c>
      <c r="G6" s="4">
        <v>1.0</v>
      </c>
      <c r="H6" s="4">
        <v>3.0</v>
      </c>
      <c r="I6" s="5">
        <v>4.0</v>
      </c>
      <c r="J6" s="6">
        <f t="shared" si="1"/>
        <v>8</v>
      </c>
      <c r="K6" s="6">
        <f t="shared" si="2"/>
        <v>9</v>
      </c>
      <c r="L6" s="6">
        <v>27.0</v>
      </c>
    </row>
    <row r="7">
      <c r="A7" s="4" t="s">
        <v>21</v>
      </c>
      <c r="B7" s="4" t="s">
        <v>22</v>
      </c>
      <c r="C7" s="4">
        <v>2.0</v>
      </c>
      <c r="D7" s="4">
        <v>3.0</v>
      </c>
      <c r="E7" s="4">
        <v>2.0</v>
      </c>
      <c r="F7" s="4">
        <v>2.0</v>
      </c>
      <c r="G7" s="4">
        <v>2.0</v>
      </c>
      <c r="H7" s="4">
        <v>10.0</v>
      </c>
      <c r="I7" s="5">
        <v>4.0</v>
      </c>
      <c r="J7" s="6">
        <f t="shared" si="1"/>
        <v>9</v>
      </c>
      <c r="K7" s="6">
        <f t="shared" si="2"/>
        <v>11</v>
      </c>
      <c r="L7" s="6">
        <v>42.0</v>
      </c>
    </row>
    <row r="8">
      <c r="A8" s="4" t="s">
        <v>23</v>
      </c>
      <c r="B8" s="4" t="s">
        <v>13</v>
      </c>
      <c r="C8" s="4">
        <v>2.0</v>
      </c>
      <c r="D8" s="4">
        <v>3.0</v>
      </c>
      <c r="E8" s="4">
        <v>1.0</v>
      </c>
      <c r="F8" s="4">
        <v>3.0</v>
      </c>
      <c r="G8" s="4">
        <v>1.0</v>
      </c>
      <c r="H8" s="4">
        <v>13.0</v>
      </c>
      <c r="I8" s="5">
        <v>5.0</v>
      </c>
      <c r="J8" s="6">
        <f t="shared" si="1"/>
        <v>8.5</v>
      </c>
      <c r="K8" s="6">
        <f t="shared" si="2"/>
        <v>10</v>
      </c>
      <c r="L8" s="6">
        <v>57.0</v>
      </c>
    </row>
    <row r="9">
      <c r="A9" s="4" t="s">
        <v>24</v>
      </c>
      <c r="B9" s="4" t="s">
        <v>20</v>
      </c>
      <c r="C9" s="4">
        <v>3.0</v>
      </c>
      <c r="D9" s="4">
        <v>2.0</v>
      </c>
      <c r="E9" s="4">
        <v>3.0</v>
      </c>
      <c r="F9" s="4">
        <v>3.0</v>
      </c>
      <c r="G9" s="4">
        <v>1.0</v>
      </c>
      <c r="H9" s="4">
        <v>15.0</v>
      </c>
      <c r="I9" s="5">
        <v>3.0</v>
      </c>
      <c r="J9" s="6">
        <f t="shared" si="1"/>
        <v>9.5</v>
      </c>
      <c r="K9" s="6">
        <f t="shared" si="2"/>
        <v>12</v>
      </c>
      <c r="L9" s="6">
        <v>38.0</v>
      </c>
    </row>
    <row r="10">
      <c r="A10" s="5" t="s">
        <v>25</v>
      </c>
      <c r="B10" s="7"/>
      <c r="C10" s="6">
        <f t="shared" ref="C10:J10" si="3">SUM(C2:C9)</f>
        <v>16</v>
      </c>
      <c r="D10" s="6">
        <f t="shared" si="3"/>
        <v>15</v>
      </c>
      <c r="E10" s="6">
        <f t="shared" si="3"/>
        <v>12</v>
      </c>
      <c r="F10" s="6">
        <f t="shared" si="3"/>
        <v>16</v>
      </c>
      <c r="G10" s="6">
        <f t="shared" si="3"/>
        <v>11</v>
      </c>
      <c r="H10" s="6">
        <f t="shared" si="3"/>
        <v>44</v>
      </c>
      <c r="I10" s="6">
        <f t="shared" si="3"/>
        <v>24</v>
      </c>
      <c r="J10" s="6">
        <f t="shared" si="3"/>
        <v>57.25</v>
      </c>
      <c r="K10" s="6">
        <f t="shared" si="2"/>
        <v>70</v>
      </c>
      <c r="L10" s="7"/>
    </row>
    <row r="11">
      <c r="A11" s="8"/>
      <c r="C11" s="8"/>
      <c r="D11" s="8"/>
      <c r="E11" s="8"/>
      <c r="F11" s="8"/>
      <c r="G11" s="8"/>
      <c r="O11" s="9"/>
    </row>
    <row r="12">
      <c r="A12" s="8"/>
      <c r="C12" s="8"/>
      <c r="D12" s="8"/>
      <c r="E12" s="8"/>
      <c r="F12" s="8"/>
      <c r="G12" s="8"/>
      <c r="O12" s="9"/>
    </row>
    <row r="13">
      <c r="A13" s="8"/>
      <c r="C13" s="8"/>
      <c r="D13" s="8"/>
      <c r="E13" s="8"/>
      <c r="F13" s="8"/>
      <c r="G13" s="8"/>
      <c r="O13" s="9"/>
    </row>
    <row r="14">
      <c r="A14" s="8"/>
      <c r="C14" s="8"/>
      <c r="D14" s="8"/>
      <c r="E14" s="8"/>
      <c r="F14" s="8"/>
      <c r="G14" s="8"/>
      <c r="O14" s="9"/>
    </row>
    <row r="15">
      <c r="A15" s="8"/>
      <c r="C15" s="8"/>
      <c r="D15" s="8"/>
      <c r="E15" s="8"/>
      <c r="F15" s="8"/>
      <c r="G15" s="8"/>
      <c r="O15" s="9"/>
    </row>
    <row r="16">
      <c r="A16" s="8"/>
      <c r="C16" s="8"/>
      <c r="D16" s="8"/>
      <c r="E16" s="8"/>
      <c r="F16" s="8"/>
      <c r="G16" s="8"/>
      <c r="O16" s="9"/>
    </row>
    <row r="17">
      <c r="A17" s="8"/>
      <c r="C17" s="8"/>
      <c r="D17" s="8"/>
      <c r="E17" s="8"/>
      <c r="F17" s="8"/>
      <c r="G17" s="8"/>
      <c r="O17" s="9"/>
    </row>
    <row r="18">
      <c r="A18" s="8"/>
      <c r="C18" s="8"/>
      <c r="D18" s="8"/>
      <c r="E18" s="8"/>
      <c r="F18" s="8"/>
      <c r="G18" s="8"/>
      <c r="O18" s="9"/>
    </row>
    <row r="19">
      <c r="A19" s="8"/>
      <c r="C19" s="8"/>
      <c r="D19" s="8"/>
      <c r="E19" s="8"/>
      <c r="F19" s="8"/>
      <c r="G19" s="8"/>
      <c r="O19" s="9"/>
    </row>
    <row r="20">
      <c r="O20" s="9"/>
    </row>
  </sheetData>
  <autoFilter ref="$A$1:$K$10"/>
  <dataValidations>
    <dataValidation type="list" allowBlank="1" sqref="B2:B9">
      <formula1>"Attaque,Défense,Hybride"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min="10" max="10" width="18.71"/>
  </cols>
  <sheetData>
    <row r="1">
      <c r="A1" s="10" t="s">
        <v>26</v>
      </c>
      <c r="B1" s="11"/>
      <c r="C1" s="11"/>
      <c r="D1" s="11"/>
      <c r="I1" s="11"/>
      <c r="J1" s="10"/>
    </row>
    <row r="2">
      <c r="A2" s="5" t="s">
        <v>27</v>
      </c>
      <c r="B2" s="11"/>
      <c r="C2" s="11"/>
      <c r="D2" s="11"/>
      <c r="I2" s="11"/>
      <c r="J2" s="5" t="s">
        <v>28</v>
      </c>
      <c r="K2" s="1" t="s">
        <v>6</v>
      </c>
      <c r="L2" s="1" t="s">
        <v>5</v>
      </c>
    </row>
    <row r="3">
      <c r="A3" s="4" t="s">
        <v>12</v>
      </c>
      <c r="B3" s="12"/>
      <c r="C3" s="12" t="s">
        <v>29</v>
      </c>
      <c r="D3" s="12" t="s">
        <v>30</v>
      </c>
      <c r="E3" s="12" t="s">
        <v>31</v>
      </c>
      <c r="F3" s="12" t="s">
        <v>31</v>
      </c>
      <c r="G3" s="12" t="s">
        <v>30</v>
      </c>
      <c r="H3" s="12" t="s">
        <v>29</v>
      </c>
      <c r="I3" s="12"/>
      <c r="J3" s="4" t="s">
        <v>12</v>
      </c>
      <c r="K3" s="4">
        <v>1.0</v>
      </c>
      <c r="L3" s="4">
        <v>1.0</v>
      </c>
    </row>
    <row r="4">
      <c r="A4" s="4" t="s">
        <v>15</v>
      </c>
      <c r="B4" s="12"/>
      <c r="C4" s="12" t="s">
        <v>29</v>
      </c>
      <c r="D4" s="12" t="s">
        <v>30</v>
      </c>
      <c r="E4" s="12" t="s">
        <v>31</v>
      </c>
      <c r="F4" s="12" t="s">
        <v>31</v>
      </c>
      <c r="G4" s="12" t="s">
        <v>30</v>
      </c>
      <c r="H4" s="12" t="s">
        <v>29</v>
      </c>
      <c r="I4" s="12"/>
      <c r="J4" s="4" t="s">
        <v>15</v>
      </c>
      <c r="K4" s="4">
        <v>1.0</v>
      </c>
      <c r="L4" s="4">
        <v>2.0</v>
      </c>
    </row>
    <row r="5">
      <c r="A5" s="4" t="s">
        <v>17</v>
      </c>
      <c r="B5" s="12"/>
      <c r="C5" s="12" t="s">
        <v>29</v>
      </c>
      <c r="D5" s="12" t="s">
        <v>30</v>
      </c>
      <c r="E5" s="12" t="s">
        <v>31</v>
      </c>
      <c r="F5" s="12" t="s">
        <v>31</v>
      </c>
      <c r="G5" s="12" t="s">
        <v>30</v>
      </c>
      <c r="H5" s="12" t="s">
        <v>29</v>
      </c>
      <c r="I5" s="12"/>
      <c r="J5" s="4" t="s">
        <v>17</v>
      </c>
      <c r="K5" s="4">
        <v>1.0</v>
      </c>
      <c r="L5" s="4">
        <v>2.0</v>
      </c>
    </row>
    <row r="6">
      <c r="A6" s="4" t="s">
        <v>18</v>
      </c>
      <c r="B6" s="12"/>
      <c r="C6" s="8"/>
      <c r="D6" s="12"/>
      <c r="E6" s="12" t="s">
        <v>32</v>
      </c>
      <c r="F6" s="12" t="s">
        <v>32</v>
      </c>
      <c r="G6" s="12"/>
      <c r="H6" s="8"/>
      <c r="I6" s="12"/>
      <c r="J6" s="4" t="s">
        <v>18</v>
      </c>
      <c r="K6" s="4">
        <v>3.0</v>
      </c>
      <c r="L6" s="4">
        <v>2.0</v>
      </c>
    </row>
    <row r="7">
      <c r="A7" s="4" t="s">
        <v>19</v>
      </c>
      <c r="B7" s="12"/>
      <c r="C7" s="12" t="s">
        <v>29</v>
      </c>
      <c r="D7" s="12" t="s">
        <v>30</v>
      </c>
      <c r="E7" s="12" t="s">
        <v>31</v>
      </c>
      <c r="F7" s="12" t="s">
        <v>31</v>
      </c>
      <c r="G7" s="12" t="s">
        <v>30</v>
      </c>
      <c r="H7" s="12" t="s">
        <v>29</v>
      </c>
      <c r="I7" s="12"/>
      <c r="J7" s="4" t="s">
        <v>19</v>
      </c>
      <c r="K7" s="4">
        <v>1.0</v>
      </c>
      <c r="L7" s="4">
        <v>1.0</v>
      </c>
    </row>
    <row r="8">
      <c r="A8" s="4" t="s">
        <v>23</v>
      </c>
      <c r="B8" s="12"/>
      <c r="C8" s="12" t="s">
        <v>29</v>
      </c>
      <c r="D8" s="12" t="s">
        <v>30</v>
      </c>
      <c r="E8" s="12" t="s">
        <v>31</v>
      </c>
      <c r="F8" s="12" t="s">
        <v>31</v>
      </c>
      <c r="G8" s="12" t="s">
        <v>30</v>
      </c>
      <c r="H8" s="12" t="s">
        <v>29</v>
      </c>
      <c r="I8" s="12"/>
      <c r="J8" s="4" t="s">
        <v>23</v>
      </c>
      <c r="K8" s="4">
        <v>1.0</v>
      </c>
      <c r="L8" s="4">
        <v>3.0</v>
      </c>
    </row>
    <row r="9">
      <c r="A9" s="4" t="s">
        <v>21</v>
      </c>
      <c r="B9" s="12"/>
      <c r="C9" s="8"/>
      <c r="D9" s="12" t="s">
        <v>29</v>
      </c>
      <c r="E9" s="12" t="s">
        <v>33</v>
      </c>
      <c r="F9" s="12" t="s">
        <v>33</v>
      </c>
      <c r="G9" s="12" t="s">
        <v>29</v>
      </c>
      <c r="H9" s="8"/>
      <c r="I9" s="12"/>
      <c r="J9" s="4" t="s">
        <v>21</v>
      </c>
      <c r="K9" s="4">
        <v>2.0</v>
      </c>
      <c r="L9" s="4">
        <v>2.0</v>
      </c>
    </row>
    <row r="10">
      <c r="A10" s="4" t="s">
        <v>24</v>
      </c>
      <c r="B10" s="12"/>
      <c r="C10" s="12" t="s">
        <v>29</v>
      </c>
      <c r="D10" s="12" t="s">
        <v>30</v>
      </c>
      <c r="E10" s="12" t="s">
        <v>31</v>
      </c>
      <c r="F10" s="12" t="s">
        <v>31</v>
      </c>
      <c r="G10" s="12" t="s">
        <v>30</v>
      </c>
      <c r="H10" s="12" t="s">
        <v>29</v>
      </c>
      <c r="I10" s="12"/>
      <c r="J10" s="4" t="s">
        <v>24</v>
      </c>
      <c r="K10" s="4">
        <v>1.0</v>
      </c>
      <c r="L10" s="4">
        <v>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  <col customWidth="1" min="9" max="9" width="20.57"/>
    <col customWidth="1" min="12" max="13" width="27.71"/>
  </cols>
  <sheetData>
    <row r="1">
      <c r="A1" s="13" t="s">
        <v>29</v>
      </c>
      <c r="B1" s="11"/>
      <c r="C1" s="11"/>
      <c r="D1" s="11"/>
    </row>
    <row r="2">
      <c r="A2" s="7"/>
      <c r="B2" s="5" t="s">
        <v>12</v>
      </c>
      <c r="C2" s="5" t="s">
        <v>15</v>
      </c>
      <c r="D2" s="5" t="s">
        <v>17</v>
      </c>
      <c r="E2" s="5" t="s">
        <v>18</v>
      </c>
      <c r="F2" s="5" t="s">
        <v>19</v>
      </c>
      <c r="G2" s="5" t="s">
        <v>23</v>
      </c>
      <c r="H2" s="5" t="s">
        <v>34</v>
      </c>
      <c r="I2" s="5" t="s">
        <v>35</v>
      </c>
    </row>
    <row r="3">
      <c r="A3" s="5" t="s">
        <v>12</v>
      </c>
      <c r="B3" s="4" t="s">
        <v>36</v>
      </c>
      <c r="C3" s="4" t="s">
        <v>36</v>
      </c>
      <c r="D3" s="4" t="s">
        <v>36</v>
      </c>
      <c r="E3" s="4" t="s">
        <v>36</v>
      </c>
      <c r="F3" s="4" t="s">
        <v>36</v>
      </c>
      <c r="G3" s="4" t="s">
        <v>36</v>
      </c>
      <c r="H3" s="4" t="s">
        <v>36</v>
      </c>
      <c r="I3" s="4" t="s">
        <v>36</v>
      </c>
    </row>
    <row r="4">
      <c r="A4" s="5" t="s">
        <v>15</v>
      </c>
      <c r="B4" s="4" t="s">
        <v>36</v>
      </c>
      <c r="C4" s="4" t="s">
        <v>36</v>
      </c>
      <c r="D4" s="4" t="s">
        <v>36</v>
      </c>
      <c r="E4" s="4" t="s">
        <v>36</v>
      </c>
      <c r="F4" s="4" t="s">
        <v>36</v>
      </c>
      <c r="G4" s="4" t="s">
        <v>36</v>
      </c>
      <c r="H4" s="4" t="s">
        <v>36</v>
      </c>
      <c r="I4" s="4" t="s">
        <v>36</v>
      </c>
      <c r="J4" s="11"/>
    </row>
    <row r="5">
      <c r="A5" s="5" t="s">
        <v>17</v>
      </c>
      <c r="B5" s="4" t="s">
        <v>36</v>
      </c>
      <c r="C5" s="4" t="s">
        <v>36</v>
      </c>
      <c r="D5" s="4" t="s">
        <v>36</v>
      </c>
      <c r="E5" s="4" t="s">
        <v>36</v>
      </c>
      <c r="F5" s="4" t="s">
        <v>36</v>
      </c>
      <c r="G5" s="4" t="s">
        <v>36</v>
      </c>
      <c r="H5" s="4" t="s">
        <v>36</v>
      </c>
      <c r="I5" s="4" t="s">
        <v>36</v>
      </c>
    </row>
    <row r="6">
      <c r="A6" s="5" t="s">
        <v>18</v>
      </c>
      <c r="B6" s="4" t="s">
        <v>36</v>
      </c>
      <c r="C6" s="4" t="s">
        <v>36</v>
      </c>
      <c r="D6" s="4" t="s">
        <v>36</v>
      </c>
      <c r="E6" s="4" t="s">
        <v>37</v>
      </c>
      <c r="F6" s="4" t="s">
        <v>36</v>
      </c>
      <c r="G6" s="4" t="s">
        <v>36</v>
      </c>
      <c r="H6" s="4" t="s">
        <v>37</v>
      </c>
      <c r="I6" s="4" t="s">
        <v>36</v>
      </c>
    </row>
    <row r="7">
      <c r="A7" s="5" t="s">
        <v>19</v>
      </c>
      <c r="B7" s="4" t="s">
        <v>36</v>
      </c>
      <c r="C7" s="4" t="s">
        <v>36</v>
      </c>
      <c r="D7" s="4" t="s">
        <v>36</v>
      </c>
      <c r="E7" s="4" t="s">
        <v>36</v>
      </c>
      <c r="F7" s="4" t="s">
        <v>36</v>
      </c>
      <c r="G7" s="4" t="s">
        <v>36</v>
      </c>
      <c r="H7" s="4" t="s">
        <v>36</v>
      </c>
      <c r="I7" s="4" t="s">
        <v>36</v>
      </c>
    </row>
    <row r="8">
      <c r="A8" s="5" t="s">
        <v>23</v>
      </c>
      <c r="B8" s="4" t="s">
        <v>36</v>
      </c>
      <c r="C8" s="4" t="s">
        <v>36</v>
      </c>
      <c r="D8" s="4" t="s">
        <v>36</v>
      </c>
      <c r="E8" s="4" t="s">
        <v>37</v>
      </c>
      <c r="F8" s="4" t="s">
        <v>36</v>
      </c>
      <c r="G8" s="4" t="s">
        <v>36</v>
      </c>
      <c r="H8" s="4" t="s">
        <v>36</v>
      </c>
      <c r="I8" s="4" t="s">
        <v>36</v>
      </c>
    </row>
    <row r="9">
      <c r="A9" s="5" t="s">
        <v>21</v>
      </c>
      <c r="B9" s="4" t="s">
        <v>36</v>
      </c>
      <c r="C9" s="4" t="s">
        <v>36</v>
      </c>
      <c r="D9" s="4" t="s">
        <v>36</v>
      </c>
      <c r="E9" s="4" t="s">
        <v>36</v>
      </c>
      <c r="F9" s="4" t="s">
        <v>36</v>
      </c>
      <c r="G9" s="4" t="s">
        <v>36</v>
      </c>
      <c r="H9" s="4" t="s">
        <v>36</v>
      </c>
      <c r="I9" s="4" t="s">
        <v>36</v>
      </c>
    </row>
    <row r="10">
      <c r="A10" s="5" t="s">
        <v>24</v>
      </c>
      <c r="B10" s="4" t="s">
        <v>36</v>
      </c>
      <c r="C10" s="4" t="s">
        <v>36</v>
      </c>
      <c r="D10" s="4" t="s">
        <v>36</v>
      </c>
      <c r="E10" s="4" t="s">
        <v>37</v>
      </c>
      <c r="F10" s="4" t="s">
        <v>36</v>
      </c>
      <c r="G10" s="4" t="s">
        <v>36</v>
      </c>
      <c r="H10" s="4" t="s">
        <v>36</v>
      </c>
      <c r="I10" s="4" t="s">
        <v>36</v>
      </c>
    </row>
    <row r="12">
      <c r="A12" s="13" t="s">
        <v>30</v>
      </c>
      <c r="B12" s="11"/>
      <c r="C12" s="11"/>
      <c r="D12" s="11"/>
    </row>
    <row r="13">
      <c r="A13" s="7"/>
      <c r="B13" s="5" t="s">
        <v>12</v>
      </c>
      <c r="C13" s="5" t="s">
        <v>15</v>
      </c>
      <c r="D13" s="5" t="s">
        <v>17</v>
      </c>
      <c r="E13" s="5" t="s">
        <v>18</v>
      </c>
      <c r="F13" s="5" t="s">
        <v>19</v>
      </c>
      <c r="G13" s="5" t="s">
        <v>23</v>
      </c>
      <c r="H13" s="5" t="s">
        <v>34</v>
      </c>
      <c r="I13" s="5" t="s">
        <v>35</v>
      </c>
    </row>
    <row r="14">
      <c r="A14" s="5" t="s">
        <v>12</v>
      </c>
      <c r="B14" s="4" t="s">
        <v>36</v>
      </c>
      <c r="C14" s="4" t="s">
        <v>36</v>
      </c>
      <c r="D14" s="4" t="s">
        <v>36</v>
      </c>
      <c r="E14" s="4" t="s">
        <v>36</v>
      </c>
      <c r="F14" s="4" t="s">
        <v>36</v>
      </c>
      <c r="G14" s="4" t="s">
        <v>36</v>
      </c>
      <c r="H14" s="4" t="s">
        <v>36</v>
      </c>
      <c r="I14" s="4" t="s">
        <v>36</v>
      </c>
      <c r="J14" s="12"/>
    </row>
    <row r="15">
      <c r="A15" s="5" t="s">
        <v>15</v>
      </c>
      <c r="B15" s="4"/>
      <c r="C15" s="4"/>
      <c r="D15" s="4"/>
      <c r="E15" s="4" t="s">
        <v>37</v>
      </c>
      <c r="F15" s="4"/>
      <c r="G15" s="4"/>
      <c r="H15" s="4" t="s">
        <v>37</v>
      </c>
      <c r="I15" s="4"/>
    </row>
    <row r="16">
      <c r="A16" s="5" t="s">
        <v>17</v>
      </c>
      <c r="B16" s="4"/>
      <c r="C16" s="4"/>
      <c r="D16" s="4"/>
      <c r="E16" s="4" t="s">
        <v>37</v>
      </c>
      <c r="F16" s="4"/>
      <c r="G16" s="4"/>
      <c r="H16" s="4" t="s">
        <v>37</v>
      </c>
      <c r="I16" s="4"/>
    </row>
    <row r="17">
      <c r="A17" s="5" t="s">
        <v>18</v>
      </c>
      <c r="B17" s="4" t="s">
        <v>37</v>
      </c>
      <c r="C17" s="4" t="s">
        <v>37</v>
      </c>
      <c r="D17" s="4" t="s">
        <v>37</v>
      </c>
      <c r="E17" s="4" t="s">
        <v>37</v>
      </c>
      <c r="F17" s="4" t="s">
        <v>37</v>
      </c>
      <c r="G17" s="4" t="s">
        <v>37</v>
      </c>
      <c r="H17" s="4" t="s">
        <v>37</v>
      </c>
      <c r="I17" s="4" t="s">
        <v>37</v>
      </c>
    </row>
    <row r="18">
      <c r="A18" s="5" t="s">
        <v>19</v>
      </c>
      <c r="B18" s="4" t="s">
        <v>36</v>
      </c>
      <c r="C18" s="4" t="s">
        <v>36</v>
      </c>
      <c r="D18" s="4" t="s">
        <v>36</v>
      </c>
      <c r="E18" s="4" t="s">
        <v>36</v>
      </c>
      <c r="F18" s="4" t="s">
        <v>36</v>
      </c>
      <c r="G18" s="4" t="s">
        <v>36</v>
      </c>
      <c r="H18" s="4" t="s">
        <v>36</v>
      </c>
      <c r="I18" s="4" t="s">
        <v>36</v>
      </c>
    </row>
    <row r="19">
      <c r="A19" s="5" t="s">
        <v>23</v>
      </c>
      <c r="B19" s="4" t="s">
        <v>37</v>
      </c>
      <c r="C19" s="4" t="s">
        <v>37</v>
      </c>
      <c r="D19" s="4" t="s">
        <v>37</v>
      </c>
      <c r="E19" s="4" t="s">
        <v>37</v>
      </c>
      <c r="F19" s="4" t="s">
        <v>37</v>
      </c>
      <c r="G19" s="4" t="s">
        <v>37</v>
      </c>
      <c r="H19" s="4" t="s">
        <v>37</v>
      </c>
      <c r="I19" s="4" t="s">
        <v>37</v>
      </c>
    </row>
    <row r="20">
      <c r="A20" s="5" t="s">
        <v>21</v>
      </c>
      <c r="B20" s="4" t="s">
        <v>37</v>
      </c>
      <c r="C20" s="4" t="s">
        <v>37</v>
      </c>
      <c r="D20" s="4" t="s">
        <v>37</v>
      </c>
      <c r="E20" s="4" t="s">
        <v>37</v>
      </c>
      <c r="F20" s="4" t="s">
        <v>37</v>
      </c>
      <c r="G20" s="4" t="s">
        <v>37</v>
      </c>
      <c r="H20" s="4" t="s">
        <v>37</v>
      </c>
      <c r="I20" s="4" t="s">
        <v>37</v>
      </c>
    </row>
    <row r="21">
      <c r="A21" s="5" t="s">
        <v>24</v>
      </c>
      <c r="B21" s="4" t="s">
        <v>37</v>
      </c>
      <c r="C21" s="4" t="s">
        <v>37</v>
      </c>
      <c r="D21" s="4" t="s">
        <v>37</v>
      </c>
      <c r="E21" s="4" t="s">
        <v>37</v>
      </c>
      <c r="F21" s="4" t="s">
        <v>37</v>
      </c>
      <c r="G21" s="4" t="s">
        <v>37</v>
      </c>
      <c r="H21" s="4" t="s">
        <v>37</v>
      </c>
      <c r="I21" s="4" t="s">
        <v>37</v>
      </c>
    </row>
    <row r="23">
      <c r="A23" s="13" t="s">
        <v>31</v>
      </c>
      <c r="B23" s="11"/>
      <c r="C23" s="11"/>
      <c r="D23" s="11"/>
    </row>
    <row r="24">
      <c r="A24" s="7"/>
      <c r="B24" s="5" t="s">
        <v>12</v>
      </c>
      <c r="C24" s="5" t="s">
        <v>15</v>
      </c>
      <c r="D24" s="5" t="s">
        <v>17</v>
      </c>
      <c r="E24" s="5" t="s">
        <v>18</v>
      </c>
      <c r="F24" s="5" t="s">
        <v>19</v>
      </c>
      <c r="G24" s="5" t="s">
        <v>23</v>
      </c>
      <c r="H24" s="5" t="s">
        <v>34</v>
      </c>
      <c r="I24" s="5" t="s">
        <v>35</v>
      </c>
    </row>
    <row r="25">
      <c r="A25" s="5" t="s">
        <v>12</v>
      </c>
      <c r="B25" s="4" t="s">
        <v>37</v>
      </c>
      <c r="C25" s="4" t="s">
        <v>37</v>
      </c>
      <c r="D25" s="4" t="s">
        <v>37</v>
      </c>
      <c r="E25" s="4" t="s">
        <v>37</v>
      </c>
      <c r="F25" s="4" t="s">
        <v>37</v>
      </c>
      <c r="G25" s="4" t="s">
        <v>37</v>
      </c>
      <c r="H25" s="4" t="s">
        <v>37</v>
      </c>
      <c r="I25" s="4" t="s">
        <v>37</v>
      </c>
    </row>
    <row r="26">
      <c r="A26" s="5" t="s">
        <v>15</v>
      </c>
      <c r="B26" s="4" t="s">
        <v>37</v>
      </c>
      <c r="C26" s="4" t="s">
        <v>37</v>
      </c>
      <c r="D26" s="4" t="s">
        <v>37</v>
      </c>
      <c r="E26" s="4" t="s">
        <v>37</v>
      </c>
      <c r="F26" s="4" t="s">
        <v>37</v>
      </c>
      <c r="G26" s="4" t="s">
        <v>37</v>
      </c>
      <c r="H26" s="4" t="s">
        <v>37</v>
      </c>
      <c r="I26" s="4" t="s">
        <v>37</v>
      </c>
    </row>
    <row r="27">
      <c r="A27" s="5" t="s">
        <v>17</v>
      </c>
      <c r="B27" s="4" t="s">
        <v>37</v>
      </c>
      <c r="C27" s="4" t="s">
        <v>37</v>
      </c>
      <c r="D27" s="4" t="s">
        <v>37</v>
      </c>
      <c r="E27" s="4" t="s">
        <v>37</v>
      </c>
      <c r="F27" s="4" t="s">
        <v>37</v>
      </c>
      <c r="G27" s="4" t="s">
        <v>37</v>
      </c>
      <c r="H27" s="4" t="s">
        <v>37</v>
      </c>
      <c r="I27" s="4" t="s">
        <v>37</v>
      </c>
    </row>
    <row r="28">
      <c r="A28" s="5" t="s">
        <v>18</v>
      </c>
      <c r="B28" s="4" t="s">
        <v>37</v>
      </c>
      <c r="C28" s="4" t="s">
        <v>37</v>
      </c>
      <c r="D28" s="4" t="s">
        <v>37</v>
      </c>
      <c r="E28" s="4" t="s">
        <v>37</v>
      </c>
      <c r="F28" s="4" t="s">
        <v>37</v>
      </c>
      <c r="G28" s="4" t="s">
        <v>37</v>
      </c>
      <c r="H28" s="4" t="s">
        <v>37</v>
      </c>
      <c r="I28" s="4" t="s">
        <v>37</v>
      </c>
    </row>
    <row r="29">
      <c r="A29" s="5" t="s">
        <v>19</v>
      </c>
      <c r="B29" s="4" t="s">
        <v>37</v>
      </c>
      <c r="C29" s="4" t="s">
        <v>37</v>
      </c>
      <c r="D29" s="4" t="s">
        <v>37</v>
      </c>
      <c r="E29" s="4" t="s">
        <v>37</v>
      </c>
      <c r="F29" s="4" t="s">
        <v>37</v>
      </c>
      <c r="G29" s="4" t="s">
        <v>37</v>
      </c>
      <c r="H29" s="4" t="s">
        <v>37</v>
      </c>
      <c r="I29" s="4" t="s">
        <v>37</v>
      </c>
    </row>
    <row r="30">
      <c r="A30" s="5" t="s">
        <v>23</v>
      </c>
      <c r="B30" s="4" t="s">
        <v>37</v>
      </c>
      <c r="C30" s="4" t="s">
        <v>37</v>
      </c>
      <c r="D30" s="4" t="s">
        <v>37</v>
      </c>
      <c r="E30" s="4" t="s">
        <v>37</v>
      </c>
      <c r="F30" s="4" t="s">
        <v>37</v>
      </c>
      <c r="G30" s="4" t="s">
        <v>37</v>
      </c>
      <c r="H30" s="4" t="s">
        <v>37</v>
      </c>
      <c r="I30" s="4" t="s">
        <v>37</v>
      </c>
    </row>
    <row r="31">
      <c r="A31" s="5" t="s">
        <v>21</v>
      </c>
      <c r="B31" s="4" t="s">
        <v>37</v>
      </c>
      <c r="C31" s="4" t="s">
        <v>37</v>
      </c>
      <c r="D31" s="4" t="s">
        <v>37</v>
      </c>
      <c r="E31" s="4" t="s">
        <v>37</v>
      </c>
      <c r="F31" s="4" t="s">
        <v>37</v>
      </c>
      <c r="G31" s="4" t="s">
        <v>37</v>
      </c>
      <c r="H31" s="4" t="s">
        <v>37</v>
      </c>
      <c r="I31" s="4" t="s">
        <v>37</v>
      </c>
    </row>
    <row r="32">
      <c r="A32" s="5" t="s">
        <v>24</v>
      </c>
      <c r="B32" s="4" t="s">
        <v>37</v>
      </c>
      <c r="C32" s="4" t="s">
        <v>37</v>
      </c>
      <c r="D32" s="4" t="s">
        <v>37</v>
      </c>
      <c r="E32" s="4" t="s">
        <v>37</v>
      </c>
      <c r="F32" s="4" t="s">
        <v>37</v>
      </c>
      <c r="G32" s="4" t="s">
        <v>37</v>
      </c>
      <c r="H32" s="4" t="s">
        <v>37</v>
      </c>
      <c r="I32" s="4" t="s">
        <v>37</v>
      </c>
    </row>
    <row r="34">
      <c r="A34" s="14" t="s">
        <v>38</v>
      </c>
    </row>
    <row r="35">
      <c r="A35" s="15"/>
      <c r="B35" s="5" t="s">
        <v>12</v>
      </c>
      <c r="C35" s="5" t="s">
        <v>15</v>
      </c>
      <c r="D35" s="5" t="s">
        <v>17</v>
      </c>
      <c r="E35" s="5" t="s">
        <v>18</v>
      </c>
      <c r="F35" s="5" t="s">
        <v>19</v>
      </c>
      <c r="G35" s="5" t="s">
        <v>23</v>
      </c>
      <c r="H35" s="5" t="s">
        <v>34</v>
      </c>
      <c r="I35" s="5" t="s">
        <v>35</v>
      </c>
      <c r="J35" s="12" t="s">
        <v>25</v>
      </c>
      <c r="K35" s="1" t="s">
        <v>3</v>
      </c>
      <c r="L35" s="16" t="s">
        <v>7</v>
      </c>
    </row>
    <row r="36">
      <c r="A36" s="5" t="s">
        <v>12</v>
      </c>
      <c r="B36" s="4">
        <v>1.0</v>
      </c>
      <c r="C36" s="4">
        <v>1.0</v>
      </c>
      <c r="D36" s="4">
        <v>1.0</v>
      </c>
      <c r="E36" s="4">
        <v>1.0</v>
      </c>
      <c r="F36" s="4">
        <v>1.0</v>
      </c>
      <c r="G36" s="4">
        <v>1.0</v>
      </c>
      <c r="H36" s="4">
        <v>1.0</v>
      </c>
      <c r="I36" s="4">
        <v>1.0</v>
      </c>
      <c r="J36" s="17">
        <f t="shared" ref="J36:J43" si="1">sum(B36:I36)</f>
        <v>8</v>
      </c>
      <c r="K36" s="4">
        <v>1.0</v>
      </c>
      <c r="L36" s="18" t="s">
        <v>14</v>
      </c>
    </row>
    <row r="37">
      <c r="A37" s="5" t="s">
        <v>15</v>
      </c>
      <c r="B37" s="4">
        <v>1.0</v>
      </c>
      <c r="C37" s="4">
        <v>1.0</v>
      </c>
      <c r="D37" s="4">
        <v>1.0</v>
      </c>
      <c r="E37" s="4">
        <v>2.0</v>
      </c>
      <c r="F37" s="4">
        <v>1.0</v>
      </c>
      <c r="G37" s="4">
        <v>1.0</v>
      </c>
      <c r="H37" s="4">
        <v>2.0</v>
      </c>
      <c r="I37" s="4">
        <v>1.0</v>
      </c>
      <c r="J37" s="17">
        <f t="shared" si="1"/>
        <v>10</v>
      </c>
      <c r="K37" s="4">
        <v>1.0</v>
      </c>
      <c r="L37" s="18" t="s">
        <v>16</v>
      </c>
    </row>
    <row r="38">
      <c r="A38" s="5" t="s">
        <v>17</v>
      </c>
      <c r="B38" s="4">
        <v>1.0</v>
      </c>
      <c r="C38" s="4">
        <v>1.0</v>
      </c>
      <c r="D38" s="4">
        <v>1.0</v>
      </c>
      <c r="E38" s="4">
        <v>2.0</v>
      </c>
      <c r="F38" s="4">
        <v>1.0</v>
      </c>
      <c r="G38" s="4">
        <v>1.0</v>
      </c>
      <c r="H38" s="4">
        <v>2.0</v>
      </c>
      <c r="I38" s="4">
        <v>1.0</v>
      </c>
      <c r="J38" s="17">
        <f t="shared" si="1"/>
        <v>10</v>
      </c>
      <c r="K38" s="4">
        <v>1.0</v>
      </c>
      <c r="L38" s="18" t="s">
        <v>16</v>
      </c>
    </row>
    <row r="39">
      <c r="A39" s="5" t="s">
        <v>18</v>
      </c>
      <c r="B39" s="4">
        <v>2.0</v>
      </c>
      <c r="C39" s="4">
        <v>2.0</v>
      </c>
      <c r="D39" s="4">
        <v>2.0</v>
      </c>
      <c r="E39" s="4">
        <v>3.0</v>
      </c>
      <c r="F39" s="4">
        <v>2.0</v>
      </c>
      <c r="G39" s="4">
        <v>2.0</v>
      </c>
      <c r="H39" s="4">
        <v>3.0</v>
      </c>
      <c r="I39" s="4">
        <v>2.0</v>
      </c>
      <c r="J39" s="17">
        <f t="shared" si="1"/>
        <v>18</v>
      </c>
      <c r="K39" s="4">
        <v>1.0</v>
      </c>
      <c r="L39" s="18">
        <v>3.0</v>
      </c>
    </row>
    <row r="40">
      <c r="A40" s="5" t="s">
        <v>19</v>
      </c>
      <c r="B40" s="4">
        <v>3.0</v>
      </c>
      <c r="C40" s="4">
        <v>3.0</v>
      </c>
      <c r="D40" s="4">
        <v>3.0</v>
      </c>
      <c r="E40" s="4">
        <v>3.0</v>
      </c>
      <c r="F40" s="4">
        <v>3.0</v>
      </c>
      <c r="G40" s="4">
        <v>3.0</v>
      </c>
      <c r="H40" s="4">
        <v>3.0</v>
      </c>
      <c r="I40" s="4">
        <v>3.0</v>
      </c>
      <c r="J40" s="17">
        <f t="shared" si="1"/>
        <v>24</v>
      </c>
      <c r="K40" s="4">
        <v>3.0</v>
      </c>
      <c r="L40" s="18">
        <v>3.0</v>
      </c>
    </row>
    <row r="41">
      <c r="A41" s="5" t="s">
        <v>23</v>
      </c>
      <c r="B41" s="4">
        <v>6.0</v>
      </c>
      <c r="C41" s="4">
        <v>6.0</v>
      </c>
      <c r="D41" s="4">
        <v>6.0</v>
      </c>
      <c r="E41" s="4">
        <v>9.0</v>
      </c>
      <c r="F41" s="4">
        <v>6.0</v>
      </c>
      <c r="G41" s="4">
        <v>6.0</v>
      </c>
      <c r="H41" s="4">
        <v>6.0</v>
      </c>
      <c r="I41" s="4">
        <v>6.0</v>
      </c>
      <c r="J41" s="17">
        <f t="shared" si="1"/>
        <v>51</v>
      </c>
      <c r="K41" s="4">
        <v>3.0</v>
      </c>
      <c r="L41" s="19">
        <v>10.0</v>
      </c>
    </row>
    <row r="42">
      <c r="A42" s="5" t="s">
        <v>21</v>
      </c>
      <c r="B42" s="4">
        <v>6.0</v>
      </c>
      <c r="C42" s="4">
        <v>6.0</v>
      </c>
      <c r="D42" s="4">
        <v>6.0</v>
      </c>
      <c r="E42" s="4">
        <v>6.0</v>
      </c>
      <c r="F42" s="4">
        <v>6.0</v>
      </c>
      <c r="G42" s="4">
        <v>6.0</v>
      </c>
      <c r="H42" s="4">
        <v>6.0</v>
      </c>
      <c r="I42" s="4">
        <v>6.0</v>
      </c>
      <c r="J42" s="17">
        <f t="shared" si="1"/>
        <v>48</v>
      </c>
      <c r="K42" s="4">
        <v>3.0</v>
      </c>
      <c r="L42" s="19">
        <v>10.0</v>
      </c>
    </row>
    <row r="43">
      <c r="A43" s="5" t="s">
        <v>24</v>
      </c>
      <c r="B43" s="4">
        <v>4.0</v>
      </c>
      <c r="C43" s="4">
        <v>4.0</v>
      </c>
      <c r="D43" s="4">
        <v>4.0</v>
      </c>
      <c r="E43" s="4">
        <v>6.0</v>
      </c>
      <c r="F43" s="4">
        <v>4.0</v>
      </c>
      <c r="G43" s="4">
        <v>4.0</v>
      </c>
      <c r="H43" s="4">
        <v>4.0</v>
      </c>
      <c r="I43" s="4">
        <v>4.0</v>
      </c>
      <c r="J43" s="17">
        <f t="shared" si="1"/>
        <v>34</v>
      </c>
      <c r="K43" s="4">
        <v>2.0</v>
      </c>
      <c r="L43" s="18">
        <v>15.0</v>
      </c>
    </row>
    <row r="44">
      <c r="A44" s="20" t="s">
        <v>3</v>
      </c>
      <c r="B44" s="6">
        <f t="shared" ref="B44:I44" si="2">sum(B36:B43)</f>
        <v>24</v>
      </c>
      <c r="C44" s="6">
        <f t="shared" si="2"/>
        <v>24</v>
      </c>
      <c r="D44" s="6">
        <f t="shared" si="2"/>
        <v>24</v>
      </c>
      <c r="E44" s="6">
        <f t="shared" si="2"/>
        <v>32</v>
      </c>
      <c r="F44" s="6">
        <f t="shared" si="2"/>
        <v>24</v>
      </c>
      <c r="G44" s="6">
        <f t="shared" si="2"/>
        <v>24</v>
      </c>
      <c r="H44" s="6">
        <f t="shared" si="2"/>
        <v>27</v>
      </c>
      <c r="I44" s="6">
        <f t="shared" si="2"/>
        <v>24</v>
      </c>
    </row>
    <row r="50">
      <c r="A50" s="1" t="s">
        <v>0</v>
      </c>
      <c r="B50" s="1" t="s">
        <v>25</v>
      </c>
      <c r="C50" s="16" t="s">
        <v>7</v>
      </c>
      <c r="D50" s="1" t="s">
        <v>8</v>
      </c>
    </row>
    <row r="51">
      <c r="A51" s="4" t="s">
        <v>12</v>
      </c>
      <c r="B51" s="5">
        <v>8.0</v>
      </c>
      <c r="C51" s="4" t="s">
        <v>14</v>
      </c>
      <c r="D51" s="5">
        <v>1.0</v>
      </c>
    </row>
    <row r="52">
      <c r="A52" s="4" t="s">
        <v>15</v>
      </c>
      <c r="B52" s="5">
        <v>10.0</v>
      </c>
      <c r="C52" s="4" t="s">
        <v>16</v>
      </c>
      <c r="D52" s="5">
        <v>2.0</v>
      </c>
    </row>
    <row r="53">
      <c r="A53" s="4" t="s">
        <v>17</v>
      </c>
      <c r="B53" s="5">
        <v>10.0</v>
      </c>
      <c r="C53" s="4" t="s">
        <v>16</v>
      </c>
      <c r="D53" s="5">
        <v>2.0</v>
      </c>
    </row>
    <row r="54">
      <c r="A54" s="4" t="s">
        <v>18</v>
      </c>
      <c r="B54" s="5">
        <v>18.0</v>
      </c>
      <c r="C54" s="4">
        <v>3.0</v>
      </c>
      <c r="D54" s="5">
        <v>3.0</v>
      </c>
    </row>
    <row r="55">
      <c r="A55" s="4" t="s">
        <v>19</v>
      </c>
      <c r="B55" s="5">
        <v>24.0</v>
      </c>
      <c r="C55" s="4">
        <v>3.0</v>
      </c>
      <c r="D55" s="5">
        <v>4.0</v>
      </c>
    </row>
    <row r="56">
      <c r="A56" s="4" t="s">
        <v>24</v>
      </c>
      <c r="B56" s="5">
        <v>34.0</v>
      </c>
      <c r="C56" s="4">
        <v>15.0</v>
      </c>
      <c r="D56" s="5">
        <v>3.0</v>
      </c>
    </row>
    <row r="57">
      <c r="A57" s="4" t="s">
        <v>21</v>
      </c>
      <c r="B57" s="5">
        <v>48.0</v>
      </c>
      <c r="C57" s="4">
        <v>10.0</v>
      </c>
      <c r="D57" s="5">
        <v>4.0</v>
      </c>
      <c r="M57" s="21"/>
      <c r="N57" s="12"/>
    </row>
    <row r="58">
      <c r="A58" s="4" t="s">
        <v>23</v>
      </c>
      <c r="B58" s="5">
        <v>51.0</v>
      </c>
      <c r="C58" s="4">
        <v>13.0</v>
      </c>
      <c r="D58" s="5">
        <v>5.0</v>
      </c>
      <c r="M58" s="9"/>
      <c r="N58" s="12"/>
    </row>
    <row r="59">
      <c r="M59" s="9"/>
      <c r="N59" s="12"/>
    </row>
    <row r="60">
      <c r="M60" s="9"/>
      <c r="N60" s="12"/>
    </row>
    <row r="61">
      <c r="M61" s="9"/>
      <c r="N61" s="12"/>
    </row>
    <row r="62">
      <c r="M62" s="9"/>
      <c r="N62" s="12"/>
    </row>
    <row r="63">
      <c r="M63" s="9"/>
      <c r="N63" s="12"/>
    </row>
    <row r="64">
      <c r="M64" s="9"/>
      <c r="N64" s="12"/>
    </row>
    <row r="65">
      <c r="M65" s="9"/>
      <c r="N65" s="12"/>
    </row>
    <row r="66">
      <c r="M66" s="9"/>
      <c r="N66" s="12"/>
    </row>
  </sheetData>
  <autoFilter ref="$A$50:$D$58">
    <sortState ref="A50:D58">
      <sortCondition ref="B50:B58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  <col customWidth="1" min="5" max="5" width="12.71"/>
    <col customWidth="1" min="6" max="8" width="16.29"/>
    <col customWidth="1" min="9" max="9" width="12.71"/>
    <col customWidth="1" min="10" max="10" width="17.43"/>
    <col customWidth="1" min="14" max="14" width="11.0"/>
    <col customWidth="1" min="15" max="15" width="16.57"/>
  </cols>
  <sheetData>
    <row r="1">
      <c r="A1" s="10" t="s">
        <v>39</v>
      </c>
      <c r="B1" s="10"/>
      <c r="C1" s="10"/>
      <c r="E1" s="10"/>
      <c r="F1" s="10"/>
      <c r="G1" s="10"/>
      <c r="H1" s="10"/>
      <c r="I1" s="10"/>
      <c r="J1" s="10" t="s">
        <v>39</v>
      </c>
      <c r="K1" s="10"/>
      <c r="L1" s="10"/>
      <c r="O1" s="1" t="s">
        <v>0</v>
      </c>
      <c r="P1" s="1" t="s">
        <v>8</v>
      </c>
      <c r="Q1" s="1" t="s">
        <v>3</v>
      </c>
      <c r="R1" s="1" t="s">
        <v>2</v>
      </c>
      <c r="S1" s="1" t="s">
        <v>4</v>
      </c>
    </row>
    <row r="2">
      <c r="A2" s="5" t="s">
        <v>40</v>
      </c>
      <c r="B2" s="5" t="s">
        <v>8</v>
      </c>
      <c r="C2" s="5" t="s">
        <v>41</v>
      </c>
      <c r="D2" s="5" t="s">
        <v>42</v>
      </c>
      <c r="E2" s="10"/>
      <c r="F2" s="13" t="s">
        <v>43</v>
      </c>
      <c r="G2" s="10" t="s">
        <v>44</v>
      </c>
      <c r="I2" s="10"/>
      <c r="J2" s="5" t="s">
        <v>45</v>
      </c>
      <c r="K2" s="5" t="s">
        <v>8</v>
      </c>
      <c r="L2" s="5" t="s">
        <v>41</v>
      </c>
      <c r="M2" s="5" t="s">
        <v>42</v>
      </c>
      <c r="O2" s="4" t="s">
        <v>12</v>
      </c>
      <c r="P2" s="5">
        <v>1.0</v>
      </c>
      <c r="Q2" s="4">
        <v>1.0</v>
      </c>
      <c r="R2" s="4">
        <v>2.0</v>
      </c>
      <c r="S2" s="4">
        <v>1.0</v>
      </c>
    </row>
    <row r="3">
      <c r="A3" s="4" t="s">
        <v>46</v>
      </c>
      <c r="B3" s="4">
        <v>5.0</v>
      </c>
      <c r="C3" s="4">
        <v>2.0</v>
      </c>
      <c r="D3" s="4">
        <f t="shared" ref="D3:D6" si="1">B3*C3</f>
        <v>10</v>
      </c>
      <c r="F3" s="11" t="s">
        <v>47</v>
      </c>
      <c r="G3" s="11" t="s">
        <v>47</v>
      </c>
      <c r="J3" s="4" t="s">
        <v>19</v>
      </c>
      <c r="K3" s="4">
        <v>4.0</v>
      </c>
      <c r="L3" s="4">
        <v>2.0</v>
      </c>
      <c r="M3" s="4">
        <v>8.0</v>
      </c>
      <c r="O3" s="4" t="s">
        <v>15</v>
      </c>
      <c r="P3" s="5">
        <v>2.0</v>
      </c>
      <c r="Q3" s="4">
        <v>1.0</v>
      </c>
      <c r="R3" s="4">
        <v>1.0</v>
      </c>
      <c r="S3" s="4">
        <v>2.0</v>
      </c>
    </row>
    <row r="4">
      <c r="A4" s="4" t="s">
        <v>48</v>
      </c>
      <c r="B4" s="4">
        <v>3.0</v>
      </c>
      <c r="C4" s="4">
        <v>2.0</v>
      </c>
      <c r="D4" s="4">
        <f t="shared" si="1"/>
        <v>6</v>
      </c>
      <c r="F4" s="11" t="s">
        <v>49</v>
      </c>
      <c r="G4" s="11" t="s">
        <v>50</v>
      </c>
      <c r="J4" s="4" t="s">
        <v>23</v>
      </c>
      <c r="K4" s="4">
        <v>5.0</v>
      </c>
      <c r="L4" s="4">
        <v>2.0</v>
      </c>
      <c r="M4" s="4">
        <v>10.0</v>
      </c>
      <c r="O4" s="4" t="s">
        <v>17</v>
      </c>
      <c r="P4" s="5">
        <v>2.0</v>
      </c>
      <c r="Q4" s="4">
        <v>1.0</v>
      </c>
      <c r="R4" s="4">
        <v>2.0</v>
      </c>
      <c r="S4" s="4">
        <v>1.0</v>
      </c>
    </row>
    <row r="5">
      <c r="A5" s="4" t="s">
        <v>51</v>
      </c>
      <c r="B5" s="4">
        <v>4.0</v>
      </c>
      <c r="C5" s="4">
        <v>2.0</v>
      </c>
      <c r="D5" s="4">
        <f t="shared" si="1"/>
        <v>8</v>
      </c>
      <c r="F5" s="11" t="s">
        <v>52</v>
      </c>
      <c r="G5" s="11" t="s">
        <v>53</v>
      </c>
      <c r="J5" s="4" t="s">
        <v>24</v>
      </c>
      <c r="K5" s="4">
        <v>3.0</v>
      </c>
      <c r="L5" s="4">
        <v>4.0</v>
      </c>
      <c r="M5" s="4">
        <v>12.0</v>
      </c>
      <c r="O5" s="4" t="s">
        <v>18</v>
      </c>
      <c r="P5" s="5">
        <v>3.0</v>
      </c>
      <c r="Q5" s="4">
        <v>1.0</v>
      </c>
      <c r="R5" s="4">
        <v>1.0</v>
      </c>
      <c r="S5" s="4">
        <v>1.0</v>
      </c>
    </row>
    <row r="6">
      <c r="A6" s="4" t="s">
        <v>54</v>
      </c>
      <c r="B6" s="4">
        <v>3.0</v>
      </c>
      <c r="C6" s="4">
        <v>2.0</v>
      </c>
      <c r="D6" s="4">
        <f t="shared" si="1"/>
        <v>6</v>
      </c>
      <c r="F6" s="11" t="s">
        <v>55</v>
      </c>
      <c r="G6" s="11" t="s">
        <v>52</v>
      </c>
      <c r="J6" s="22"/>
      <c r="K6" s="22"/>
      <c r="L6" s="22"/>
      <c r="M6" s="22"/>
      <c r="O6" s="4" t="s">
        <v>19</v>
      </c>
      <c r="P6" s="5">
        <v>4.0</v>
      </c>
      <c r="Q6" s="4">
        <v>3.0</v>
      </c>
      <c r="R6" s="4">
        <v>3.0</v>
      </c>
      <c r="S6" s="4">
        <v>1.0</v>
      </c>
    </row>
    <row r="7">
      <c r="A7" s="4"/>
      <c r="B7" s="4"/>
      <c r="C7" s="4"/>
      <c r="D7" s="4"/>
      <c r="F7" s="11" t="s">
        <v>56</v>
      </c>
      <c r="G7" s="11" t="s">
        <v>56</v>
      </c>
      <c r="J7" s="22"/>
      <c r="K7" s="22"/>
      <c r="L7" s="22"/>
      <c r="M7" s="22"/>
      <c r="O7" s="4" t="s">
        <v>21</v>
      </c>
      <c r="P7" s="5">
        <v>4.0</v>
      </c>
      <c r="Q7" s="4">
        <v>3.0</v>
      </c>
      <c r="R7" s="4">
        <v>2.0</v>
      </c>
      <c r="S7" s="4">
        <v>2.0</v>
      </c>
    </row>
    <row r="8">
      <c r="A8" s="22"/>
      <c r="B8" s="22"/>
      <c r="C8" s="22"/>
      <c r="D8" s="4"/>
      <c r="F8" s="11" t="s">
        <v>57</v>
      </c>
      <c r="G8" s="11" t="s">
        <v>58</v>
      </c>
      <c r="J8" s="22"/>
      <c r="K8" s="22"/>
      <c r="L8" s="22"/>
      <c r="M8" s="22"/>
      <c r="O8" s="4" t="s">
        <v>23</v>
      </c>
      <c r="P8" s="5">
        <v>5.0</v>
      </c>
      <c r="Q8" s="4">
        <v>3.0</v>
      </c>
      <c r="R8" s="4">
        <v>2.0</v>
      </c>
      <c r="S8" s="4">
        <v>1.0</v>
      </c>
      <c r="U8" s="23"/>
    </row>
    <row r="9">
      <c r="A9" s="22"/>
      <c r="B9" s="22"/>
      <c r="C9" s="22"/>
      <c r="D9" s="22"/>
      <c r="F9" s="11" t="s">
        <v>59</v>
      </c>
      <c r="G9" s="11" t="s">
        <v>60</v>
      </c>
      <c r="J9" s="22"/>
      <c r="K9" s="22"/>
      <c r="L9" s="22"/>
      <c r="M9" s="22"/>
      <c r="O9" s="4" t="s">
        <v>24</v>
      </c>
      <c r="P9" s="5">
        <v>3.0</v>
      </c>
      <c r="Q9" s="4">
        <v>2.0</v>
      </c>
      <c r="R9" s="4">
        <v>3.0</v>
      </c>
      <c r="S9" s="4">
        <v>3.0</v>
      </c>
    </row>
    <row r="10">
      <c r="A10" s="22"/>
      <c r="B10" s="22"/>
      <c r="C10" s="22"/>
      <c r="D10" s="22"/>
      <c r="F10" s="11" t="s">
        <v>49</v>
      </c>
      <c r="G10" s="11" t="s">
        <v>61</v>
      </c>
      <c r="J10" s="22"/>
      <c r="K10" s="22"/>
      <c r="L10" s="22"/>
      <c r="M10" s="22"/>
    </row>
    <row r="11">
      <c r="A11" s="22"/>
      <c r="B11" s="22"/>
      <c r="C11" s="22"/>
      <c r="D11" s="22"/>
      <c r="F11" s="11" t="s">
        <v>62</v>
      </c>
      <c r="G11" s="11" t="s">
        <v>63</v>
      </c>
      <c r="J11" s="22"/>
      <c r="K11" s="22"/>
      <c r="L11" s="22"/>
      <c r="M11" s="22"/>
    </row>
    <row r="12">
      <c r="A12" s="22"/>
      <c r="B12" s="22"/>
      <c r="C12" s="22"/>
      <c r="D12" s="22"/>
      <c r="F12" s="11"/>
      <c r="G12" s="11" t="s">
        <v>64</v>
      </c>
      <c r="J12" s="22"/>
      <c r="K12" s="22"/>
      <c r="L12" s="22"/>
      <c r="M12" s="22"/>
    </row>
    <row r="13">
      <c r="C13" s="24" t="s">
        <v>65</v>
      </c>
      <c r="D13" s="25">
        <f>sum(D3:D12)</f>
        <v>30</v>
      </c>
      <c r="G13" s="11" t="s">
        <v>66</v>
      </c>
      <c r="L13" s="24" t="s">
        <v>65</v>
      </c>
      <c r="M13" s="25">
        <f>M3+M4+M5</f>
        <v>30</v>
      </c>
    </row>
    <row r="14">
      <c r="G14" s="11" t="s">
        <v>63</v>
      </c>
    </row>
    <row r="15">
      <c r="A15" s="11"/>
      <c r="C15" s="11"/>
      <c r="D15" s="10" t="s">
        <v>2</v>
      </c>
      <c r="E15" s="10" t="s">
        <v>4</v>
      </c>
      <c r="G15" s="11" t="s">
        <v>67</v>
      </c>
      <c r="J15" s="11"/>
      <c r="L15" s="11"/>
      <c r="M15" s="12" t="s">
        <v>2</v>
      </c>
      <c r="N15" s="12" t="s">
        <v>4</v>
      </c>
      <c r="O15" s="11" t="s">
        <v>68</v>
      </c>
    </row>
    <row r="16">
      <c r="A16" s="11" t="s">
        <v>69</v>
      </c>
      <c r="B16" s="12">
        <v>0.0</v>
      </c>
      <c r="C16" s="11" t="s">
        <v>70</v>
      </c>
      <c r="D16" s="12">
        <f>4+2+4+6</f>
        <v>16</v>
      </c>
      <c r="E16" s="8">
        <f>2+2+4+6</f>
        <v>14</v>
      </c>
      <c r="F16" s="12"/>
      <c r="G16" s="12"/>
      <c r="H16" s="12"/>
      <c r="J16" s="11" t="s">
        <v>69</v>
      </c>
      <c r="K16" s="12">
        <v>0.0</v>
      </c>
      <c r="L16" s="11" t="s">
        <v>71</v>
      </c>
      <c r="M16" s="12">
        <f t="shared" ref="M16:M17" si="2">6+4+12</f>
        <v>22</v>
      </c>
      <c r="N16" s="12">
        <f t="shared" ref="N16:N17" si="3">2+2+12</f>
        <v>16</v>
      </c>
      <c r="O16" s="26">
        <f t="shared" ref="O16:O17" si="4">round(M16+N16*0.3,0)</f>
        <v>27</v>
      </c>
    </row>
    <row r="17">
      <c r="A17" s="11" t="s">
        <v>72</v>
      </c>
      <c r="B17" s="8"/>
      <c r="C17" s="11" t="s">
        <v>73</v>
      </c>
      <c r="D17" s="12">
        <v>14.0</v>
      </c>
      <c r="E17" s="12">
        <v>12.0</v>
      </c>
      <c r="F17" s="12" t="s">
        <v>74</v>
      </c>
      <c r="G17" s="12"/>
      <c r="H17" s="12"/>
      <c r="J17" s="11"/>
      <c r="K17" s="8"/>
      <c r="L17" s="11" t="s">
        <v>75</v>
      </c>
      <c r="M17" s="12">
        <f t="shared" si="2"/>
        <v>22</v>
      </c>
      <c r="N17" s="12">
        <f t="shared" si="3"/>
        <v>16</v>
      </c>
      <c r="O17" s="26">
        <f t="shared" si="4"/>
        <v>27</v>
      </c>
    </row>
    <row r="18">
      <c r="A18" s="11"/>
      <c r="B18" s="8"/>
      <c r="C18" s="11"/>
      <c r="D18" s="12"/>
      <c r="E18" s="8"/>
      <c r="F18" s="12"/>
      <c r="G18" s="12"/>
      <c r="H18" s="12"/>
      <c r="J18" s="11"/>
      <c r="K18" s="8"/>
      <c r="L18" s="11"/>
      <c r="M18" s="12"/>
      <c r="N18" s="12"/>
    </row>
    <row r="19">
      <c r="A19" s="11" t="s">
        <v>76</v>
      </c>
      <c r="B19" s="8">
        <f>round(6+6+4,0)</f>
        <v>16</v>
      </c>
      <c r="C19" s="11" t="s">
        <v>77</v>
      </c>
      <c r="D19" s="12">
        <v>16.0</v>
      </c>
      <c r="E19" s="8">
        <f>2+4+6</f>
        <v>12</v>
      </c>
      <c r="G19" s="12"/>
      <c r="H19" s="12"/>
      <c r="J19" s="11" t="s">
        <v>76</v>
      </c>
      <c r="K19" s="8">
        <f>3+3+2*4</f>
        <v>14</v>
      </c>
      <c r="L19" s="11" t="s">
        <v>78</v>
      </c>
      <c r="M19" s="12">
        <f>6+4+12</f>
        <v>22</v>
      </c>
      <c r="N19" s="12">
        <f>2+2+12</f>
        <v>16</v>
      </c>
      <c r="O19" s="26">
        <f>round(M19+N19*0.3,0)</f>
        <v>27</v>
      </c>
    </row>
    <row r="20">
      <c r="A20" s="11" t="s">
        <v>79</v>
      </c>
      <c r="B20" s="8">
        <f>round(18-16*0.3,0)</f>
        <v>13</v>
      </c>
      <c r="C20" s="11" t="s">
        <v>80</v>
      </c>
      <c r="D20" s="27">
        <v>6.0</v>
      </c>
      <c r="E20" s="12">
        <v>8.0</v>
      </c>
      <c r="F20" s="12" t="s">
        <v>81</v>
      </c>
      <c r="G20" s="8"/>
      <c r="H20" s="8"/>
      <c r="J20" s="11"/>
      <c r="K20" s="8">
        <f>round(14-12*0.3,0)</f>
        <v>10</v>
      </c>
      <c r="L20" s="11" t="s">
        <v>75</v>
      </c>
      <c r="M20" s="12">
        <v>9.0</v>
      </c>
      <c r="N20" s="12">
        <v>7.0</v>
      </c>
    </row>
    <row r="21">
      <c r="A21" s="11"/>
      <c r="B21" s="8"/>
      <c r="C21" s="11"/>
      <c r="D21" s="8"/>
      <c r="E21" s="8"/>
      <c r="F21" s="8"/>
      <c r="G21" s="8"/>
      <c r="H21" s="8"/>
      <c r="J21" s="11"/>
      <c r="K21" s="8"/>
    </row>
    <row r="22">
      <c r="A22" s="11" t="s">
        <v>82</v>
      </c>
      <c r="B22" s="8"/>
      <c r="C22" s="11" t="s">
        <v>83</v>
      </c>
      <c r="D22" s="8"/>
      <c r="E22" s="8"/>
      <c r="F22" s="8"/>
      <c r="G22" s="8"/>
      <c r="H22" s="8"/>
      <c r="J22" s="11" t="s">
        <v>82</v>
      </c>
      <c r="K22" s="8"/>
      <c r="M22" s="12">
        <v>9.0</v>
      </c>
      <c r="N22" s="12">
        <v>7.0</v>
      </c>
    </row>
    <row r="23">
      <c r="A23" s="11" t="s">
        <v>72</v>
      </c>
      <c r="B23" s="8"/>
      <c r="C23" s="11" t="s">
        <v>84</v>
      </c>
    </row>
    <row r="25">
      <c r="A25" s="28" t="s">
        <v>85</v>
      </c>
    </row>
    <row r="28">
      <c r="A28" s="5" t="s">
        <v>40</v>
      </c>
      <c r="B28" s="5" t="s">
        <v>8</v>
      </c>
      <c r="C28" s="5" t="s">
        <v>41</v>
      </c>
      <c r="D28" s="5" t="s">
        <v>42</v>
      </c>
      <c r="J28" s="5" t="s">
        <v>45</v>
      </c>
      <c r="K28" s="5" t="s">
        <v>8</v>
      </c>
      <c r="L28" s="5" t="s">
        <v>41</v>
      </c>
      <c r="M28" s="5" t="s">
        <v>42</v>
      </c>
    </row>
    <row r="29">
      <c r="A29" s="4" t="s">
        <v>12</v>
      </c>
      <c r="B29" s="4">
        <v>1.0</v>
      </c>
      <c r="C29" s="4">
        <v>10.0</v>
      </c>
      <c r="D29" s="4">
        <f t="shared" ref="D29:D32" si="5">B29*C29</f>
        <v>10</v>
      </c>
      <c r="J29" s="4" t="s">
        <v>12</v>
      </c>
      <c r="K29" s="4">
        <v>1.0</v>
      </c>
      <c r="L29" s="4">
        <v>5.0</v>
      </c>
      <c r="M29" s="4">
        <f t="shared" ref="M29:M32" si="6">K29*L29</f>
        <v>5</v>
      </c>
    </row>
    <row r="30">
      <c r="A30" s="4" t="s">
        <v>15</v>
      </c>
      <c r="B30" s="4">
        <v>2.0</v>
      </c>
      <c r="C30" s="4">
        <v>5.0</v>
      </c>
      <c r="D30" s="4">
        <f t="shared" si="5"/>
        <v>10</v>
      </c>
      <c r="J30" s="4" t="s">
        <v>15</v>
      </c>
      <c r="K30" s="4">
        <v>2.0</v>
      </c>
      <c r="L30" s="4">
        <v>5.0</v>
      </c>
      <c r="M30" s="4">
        <f t="shared" si="6"/>
        <v>10</v>
      </c>
    </row>
    <row r="31">
      <c r="A31" s="4" t="s">
        <v>86</v>
      </c>
      <c r="B31" s="4">
        <v>2.0</v>
      </c>
      <c r="C31" s="4">
        <v>2.0</v>
      </c>
      <c r="D31" s="4">
        <f t="shared" si="5"/>
        <v>4</v>
      </c>
      <c r="J31" s="4" t="s">
        <v>86</v>
      </c>
      <c r="K31" s="4">
        <v>3.0</v>
      </c>
      <c r="L31" s="4">
        <v>5.0</v>
      </c>
      <c r="M31" s="4">
        <f t="shared" si="6"/>
        <v>15</v>
      </c>
    </row>
    <row r="32">
      <c r="A32" s="4" t="s">
        <v>87</v>
      </c>
      <c r="B32" s="4">
        <v>3.0</v>
      </c>
      <c r="C32" s="4">
        <v>2.0</v>
      </c>
      <c r="D32" s="4">
        <f t="shared" si="5"/>
        <v>6</v>
      </c>
      <c r="J32" s="4" t="s">
        <v>18</v>
      </c>
      <c r="K32" s="4">
        <v>3.0</v>
      </c>
      <c r="L32" s="4">
        <v>5.0</v>
      </c>
      <c r="M32" s="4">
        <f t="shared" si="6"/>
        <v>15</v>
      </c>
    </row>
    <row r="33">
      <c r="A33" s="4"/>
      <c r="B33" s="4"/>
      <c r="C33" s="4"/>
      <c r="D33" s="4"/>
      <c r="J33" s="22"/>
      <c r="K33" s="22"/>
      <c r="L33" s="22"/>
      <c r="M33" s="22"/>
    </row>
    <row r="34">
      <c r="A34" s="22"/>
      <c r="B34" s="22"/>
      <c r="C34" s="22"/>
      <c r="D34" s="22"/>
      <c r="J34" s="22"/>
      <c r="K34" s="22"/>
      <c r="L34" s="22"/>
      <c r="M34" s="22"/>
    </row>
    <row r="35">
      <c r="A35" s="22"/>
      <c r="B35" s="22"/>
      <c r="C35" s="22"/>
      <c r="D35" s="22"/>
      <c r="J35" s="22"/>
      <c r="K35" s="22"/>
      <c r="L35" s="22"/>
      <c r="M35" s="22"/>
    </row>
    <row r="36">
      <c r="A36" s="22"/>
      <c r="B36" s="22"/>
      <c r="C36" s="22"/>
      <c r="D36" s="22"/>
      <c r="J36" s="22"/>
      <c r="K36" s="22"/>
      <c r="L36" s="22"/>
      <c r="M36" s="22"/>
    </row>
    <row r="37">
      <c r="A37" s="22"/>
      <c r="B37" s="22"/>
      <c r="C37" s="22"/>
      <c r="D37" s="22"/>
      <c r="J37" s="22"/>
      <c r="K37" s="22"/>
      <c r="L37" s="22"/>
      <c r="M37" s="22"/>
    </row>
    <row r="38">
      <c r="A38" s="22"/>
      <c r="B38" s="22"/>
      <c r="C38" s="22"/>
      <c r="D38" s="22"/>
      <c r="J38" s="22"/>
      <c r="K38" s="22"/>
      <c r="L38" s="22"/>
      <c r="M38" s="22"/>
    </row>
    <row r="39">
      <c r="C39" s="24" t="s">
        <v>65</v>
      </c>
      <c r="D39" s="25">
        <f>sum(D29:D38)</f>
        <v>30</v>
      </c>
      <c r="L39" s="24" t="s">
        <v>65</v>
      </c>
      <c r="M39" s="25">
        <f>M29+M30+M31</f>
        <v>30</v>
      </c>
    </row>
  </sheetData>
  <conditionalFormatting sqref="F16:F18 G16:H19 O16:O19 F20">
    <cfRule type="notContainsBlanks" dxfId="0" priority="1">
      <formula>LEN(TRIM(F16))&gt;0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14"/>
    <col customWidth="1" min="9" max="9" width="17.57"/>
  </cols>
  <sheetData>
    <row r="1">
      <c r="A1" s="13" t="s">
        <v>88</v>
      </c>
      <c r="B1" s="10"/>
      <c r="C1" s="10"/>
      <c r="D1" s="10"/>
      <c r="E1" s="10"/>
      <c r="F1" s="10"/>
      <c r="G1" s="10"/>
      <c r="H1" s="10"/>
      <c r="I1" s="10"/>
    </row>
    <row r="2">
      <c r="A2" s="7"/>
      <c r="B2" s="5" t="s">
        <v>12</v>
      </c>
      <c r="C2" s="5" t="s">
        <v>15</v>
      </c>
      <c r="D2" s="5" t="s">
        <v>17</v>
      </c>
      <c r="E2" s="5" t="s">
        <v>18</v>
      </c>
      <c r="F2" s="5" t="s">
        <v>19</v>
      </c>
      <c r="G2" s="5" t="s">
        <v>23</v>
      </c>
      <c r="H2" s="5" t="s">
        <v>34</v>
      </c>
      <c r="I2" s="5" t="s">
        <v>35</v>
      </c>
    </row>
    <row r="3">
      <c r="A3" s="5" t="s">
        <v>12</v>
      </c>
      <c r="B3" s="4">
        <v>0.0</v>
      </c>
      <c r="C3" s="29">
        <v>0.1</v>
      </c>
      <c r="D3" s="4">
        <v>0.0</v>
      </c>
      <c r="E3" s="4">
        <v>0.0</v>
      </c>
      <c r="F3" s="4">
        <v>0.0</v>
      </c>
      <c r="G3" s="4">
        <v>0.0</v>
      </c>
      <c r="H3" s="29">
        <v>0.1</v>
      </c>
      <c r="I3" s="4">
        <v>0.0</v>
      </c>
    </row>
    <row r="4">
      <c r="A4" s="5" t="s">
        <v>15</v>
      </c>
      <c r="B4" s="4">
        <v>0.0</v>
      </c>
      <c r="C4" s="4">
        <v>0.0</v>
      </c>
      <c r="D4" s="4">
        <v>0.0</v>
      </c>
      <c r="E4" s="29">
        <f> 10%</f>
        <v>0.1</v>
      </c>
      <c r="F4" s="4">
        <v>0.0</v>
      </c>
      <c r="G4" s="29" t="s">
        <v>89</v>
      </c>
      <c r="H4" s="4">
        <v>0.0</v>
      </c>
      <c r="I4" s="4">
        <v>0.0</v>
      </c>
    </row>
    <row r="5">
      <c r="A5" s="5" t="s">
        <v>17</v>
      </c>
      <c r="B5" s="4">
        <v>0.0</v>
      </c>
      <c r="C5" s="29">
        <v>0.1</v>
      </c>
      <c r="D5" s="4">
        <v>0.0</v>
      </c>
      <c r="E5" s="4">
        <v>0.0</v>
      </c>
      <c r="F5" s="29">
        <v>0.1</v>
      </c>
      <c r="G5" s="4">
        <v>0.0</v>
      </c>
      <c r="H5" s="4">
        <v>0.0</v>
      </c>
      <c r="I5" s="4">
        <v>0.0</v>
      </c>
    </row>
    <row r="6">
      <c r="A6" s="5" t="s">
        <v>18</v>
      </c>
      <c r="B6" s="4">
        <v>0.0</v>
      </c>
      <c r="C6" s="4">
        <v>0.0</v>
      </c>
      <c r="D6" s="29">
        <v>0.1</v>
      </c>
      <c r="E6" s="4">
        <v>0.0</v>
      </c>
      <c r="F6" s="4">
        <v>0.0</v>
      </c>
      <c r="G6" s="29">
        <v>0.1</v>
      </c>
      <c r="H6" s="4">
        <v>0.0</v>
      </c>
      <c r="I6" s="4">
        <v>0.0</v>
      </c>
    </row>
    <row r="7">
      <c r="A7" s="5" t="s">
        <v>19</v>
      </c>
      <c r="B7" s="29">
        <v>0.1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29" t="s">
        <v>89</v>
      </c>
    </row>
    <row r="8">
      <c r="A8" s="5" t="s">
        <v>23</v>
      </c>
      <c r="B8" s="4">
        <v>0.0</v>
      </c>
      <c r="C8" s="4">
        <v>0.0</v>
      </c>
      <c r="D8" s="4">
        <v>0.0</v>
      </c>
      <c r="E8" s="4">
        <v>0.0</v>
      </c>
      <c r="F8" s="29">
        <v>0.1</v>
      </c>
      <c r="G8" s="4">
        <v>0.0</v>
      </c>
      <c r="H8" s="29">
        <v>0.1</v>
      </c>
      <c r="I8" s="4">
        <v>0.0</v>
      </c>
    </row>
    <row r="9">
      <c r="A9" s="5" t="s">
        <v>21</v>
      </c>
      <c r="B9" s="4">
        <v>0.0</v>
      </c>
      <c r="C9" s="4">
        <v>0.0</v>
      </c>
      <c r="D9" s="4">
        <v>0.0</v>
      </c>
      <c r="E9" s="4">
        <v>0.0</v>
      </c>
      <c r="F9" s="29">
        <v>0.1</v>
      </c>
      <c r="G9" s="4">
        <v>0.0</v>
      </c>
      <c r="H9" s="4">
        <v>0.0</v>
      </c>
      <c r="I9" s="29">
        <v>0.1</v>
      </c>
    </row>
    <row r="10">
      <c r="A10" s="5" t="s">
        <v>24</v>
      </c>
      <c r="B10" s="4">
        <v>0.0</v>
      </c>
      <c r="C10" s="4">
        <v>0.0</v>
      </c>
      <c r="D10" s="4">
        <v>0.0</v>
      </c>
      <c r="E10" s="29">
        <v>0.1</v>
      </c>
      <c r="F10" s="4">
        <v>0.0</v>
      </c>
      <c r="G10" s="29">
        <v>0.1</v>
      </c>
      <c r="H10" s="4">
        <v>0.0</v>
      </c>
      <c r="I10" s="4">
        <v>0.0</v>
      </c>
    </row>
    <row r="13">
      <c r="B13" s="5" t="s">
        <v>90</v>
      </c>
    </row>
    <row r="14">
      <c r="A14" s="5" t="s">
        <v>12</v>
      </c>
      <c r="B14" s="5">
        <v>1.0</v>
      </c>
    </row>
    <row r="15">
      <c r="A15" s="5" t="s">
        <v>15</v>
      </c>
      <c r="B15" s="5">
        <v>2.0</v>
      </c>
    </row>
    <row r="16">
      <c r="A16" s="5" t="s">
        <v>17</v>
      </c>
      <c r="B16" s="5">
        <v>1.0</v>
      </c>
    </row>
    <row r="17">
      <c r="A17" s="5" t="s">
        <v>18</v>
      </c>
      <c r="B17" s="5">
        <v>2.0</v>
      </c>
    </row>
    <row r="18">
      <c r="A18" s="5" t="s">
        <v>19</v>
      </c>
      <c r="B18" s="5">
        <v>3.0</v>
      </c>
    </row>
    <row r="19">
      <c r="A19" s="5" t="s">
        <v>23</v>
      </c>
      <c r="B19" s="5">
        <v>3.0</v>
      </c>
    </row>
    <row r="20">
      <c r="A20" s="5" t="s">
        <v>21</v>
      </c>
      <c r="B20" s="5">
        <v>2.0</v>
      </c>
    </row>
    <row r="21">
      <c r="A21" s="5" t="s">
        <v>24</v>
      </c>
      <c r="B21" s="5">
        <v>2.0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86"/>
    <col customWidth="1" min="2" max="2" width="21.57"/>
  </cols>
  <sheetData>
    <row r="1">
      <c r="A1" s="11" t="s">
        <v>91</v>
      </c>
    </row>
    <row r="2">
      <c r="A2" s="11" t="s">
        <v>92</v>
      </c>
    </row>
    <row r="3">
      <c r="A3" s="11" t="s">
        <v>93</v>
      </c>
    </row>
    <row r="5">
      <c r="A5" s="11" t="s">
        <v>94</v>
      </c>
    </row>
  </sheetData>
  <drawing r:id="rId1"/>
</worksheet>
</file>