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Base de datos Python\"/>
    </mc:Choice>
  </mc:AlternateContent>
  <xr:revisionPtr revIDLastSave="0" documentId="13_ncr:1_{0F2B5BAC-796B-4A72-9EA8-EBCCE8F7D79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Regresion Espuria" sheetId="6" r:id="rId4"/>
    <sheet name="SOLUCION PROBLEMA 2013" sheetId="4" r:id="rId5"/>
    <sheet name="SOLUCION PROBLEMA 2001" sheetId="5" r:id="rId6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U3" i="3"/>
  <c r="V3" i="3"/>
  <c r="T6" i="3"/>
  <c r="U6" i="3"/>
  <c r="V6" i="3"/>
  <c r="T9" i="3"/>
  <c r="U9" i="3"/>
  <c r="V9" i="3"/>
  <c r="T12" i="3"/>
  <c r="U12" i="3"/>
  <c r="V12" i="3"/>
  <c r="U15" i="3"/>
  <c r="U18" i="3"/>
  <c r="W3" i="3"/>
  <c r="W6" i="3"/>
  <c r="W9" i="3"/>
  <c r="W12" i="3"/>
  <c r="R18" i="3" l="1"/>
  <c r="R15" i="3"/>
  <c r="U18" i="2"/>
  <c r="U15" i="2"/>
  <c r="R18" i="2"/>
  <c r="R15" i="2"/>
  <c r="O18" i="2"/>
  <c r="O15" i="2"/>
  <c r="O18" i="3"/>
  <c r="M31" i="5"/>
  <c r="O15" i="3"/>
  <c r="H18" i="5"/>
  <c r="F19" i="5"/>
  <c r="O22" i="5" s="1"/>
  <c r="S12" i="3"/>
  <c r="R12" i="3"/>
  <c r="S9" i="3"/>
  <c r="R9" i="3"/>
  <c r="S6" i="3"/>
  <c r="R6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G20" i="4"/>
  <c r="L19" i="4" s="1"/>
  <c r="E31" i="4"/>
  <c r="L27" i="4"/>
  <c r="L23" i="4"/>
  <c r="G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J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<sst xmlns="http://schemas.openxmlformats.org/spreadsheetml/2006/main" count="1304" uniqueCount="847">
  <si>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</si>
  <si>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</si>
  <si>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</si>
  <si>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</si>
  <si>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</si>
  <si>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</si>
  <si>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</si>
  <si>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</si>
  <si>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</si>
  <si>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</si>
  <si>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</si>
  <si>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</si>
  <si>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</si>
  <si>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</si>
  <si>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</si>
  <si>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</si>
  <si>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</si>
  <si>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</si>
  <si>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</si>
  <si>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</si>
  <si>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</si>
  <si>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</si>
  <si>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</si>
  <si>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</si>
  <si>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</si>
  <si>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</si>
  <si>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</si>
  <si>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</si>
  <si>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</si>
  <si>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</si>
  <si>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</si>
  <si>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</si>
  <si>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</si>
  <si>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</si>
  <si>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</si>
  <si>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</si>
  <si>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</si>
  <si>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</si>
  <si>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</si>
  <si>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</si>
  <si>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</si>
  <si>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</si>
  <si>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</si>
  <si>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</si>
  <si>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</si>
  <si>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</si>
  <si>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</si>
  <si>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</si>
  <si>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</si>
  <si>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</si>
  <si>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</si>
  <si>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</si>
  <si>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</si>
  <si>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</si>
  <si>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</si>
  <si>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</si>
  <si>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</si>
  <si>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</si>
  <si>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</si>
  <si>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</si>
  <si>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</si>
  <si>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</si>
  <si>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</si>
  <si>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</si>
  <si>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</si>
  <si>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</si>
  <si>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</si>
  <si>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</si>
  <si>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</si>
  <si>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</si>
  <si>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</si>
  <si>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</si>
  <si>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</si>
  <si>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</si>
  <si>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</si>
  <si>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</si>
  <si>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</si>
  <si>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</si>
  <si>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</si>
  <si>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</si>
  <si>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</si>
  <si>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</si>
  <si>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</si>
  <si>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</si>
  <si>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</si>
  <si>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</si>
  <si>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</si>
  <si>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</si>
  <si>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</si>
  <si>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</si>
  <si>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</si>
  <si>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</si>
  <si>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</si>
  <si>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</si>
  <si>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</si>
  <si>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</si>
  <si>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</si>
  <si>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</si>
  <si>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</si>
  <si>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</si>
  <si>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</si>
  <si>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</si>
  <si>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</si>
  <si>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</si>
  <si>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</si>
  <si>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</si>
  <si>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</si>
  <si>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</si>
  <si>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</si>
  <si>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</si>
  <si>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</si>
  <si>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</si>
  <si>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</si>
  <si>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</si>
  <si>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</si>
  <si>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</si>
  <si>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</si>
  <si>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</si>
  <si>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</si>
  <si>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</si>
  <si>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</si>
  <si>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</si>
  <si>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</si>
  <si>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</si>
  <si>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</si>
  <si>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</si>
  <si>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</si>
  <si>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</si>
  <si>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</si>
  <si>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</si>
  <si>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</si>
  <si>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</si>
  <si>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</si>
  <si>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</si>
  <si>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</si>
  <si>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</si>
  <si>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</si>
  <si>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</si>
  <si>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</si>
  <si>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</si>
  <si>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</si>
  <si>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</si>
  <si>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</si>
  <si>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</si>
  <si>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</si>
  <si>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</si>
  <si>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</si>
  <si>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</si>
  <si>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</si>
  <si>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</si>
  <si>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</si>
  <si>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</si>
  <si>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</si>
  <si>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</si>
  <si>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</si>
  <si>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</si>
  <si>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</si>
  <si>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</si>
  <si>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</si>
  <si>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</si>
  <si>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</si>
  <si>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</si>
  <si>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</si>
  <si>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</si>
  <si>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</si>
  <si>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</si>
  <si>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</si>
  <si>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</si>
  <si>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</si>
  <si>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</si>
  <si>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</si>
  <si>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</si>
  <si>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</si>
  <si>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</si>
  <si>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</si>
  <si>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</si>
  <si>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</si>
  <si>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</si>
  <si>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</si>
  <si>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</si>
  <si>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</si>
  <si>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</si>
  <si>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</si>
  <si>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</si>
  <si>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</si>
  <si>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</si>
  <si>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</si>
  <si>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</si>
  <si>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</si>
  <si>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</si>
  <si>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</si>
  <si>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</si>
  <si>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</si>
  <si>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</si>
  <si>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</si>
  <si>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</si>
  <si>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</si>
  <si>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</si>
  <si>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</si>
  <si>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</si>
  <si>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</si>
  <si>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</si>
  <si>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</si>
  <si>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</si>
  <si>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</si>
  <si>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</si>
  <si>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</si>
  <si>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</si>
  <si>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</si>
  <si>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</si>
  <si>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</si>
  <si>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</si>
  <si>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</si>
  <si>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</si>
  <si>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</si>
  <si>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</si>
  <si>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</si>
  <si>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</si>
  <si>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</si>
  <si>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</si>
  <si>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</si>
  <si>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</si>
  <si>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</si>
  <si>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</si>
  <si>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</si>
  <si>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</si>
  <si>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</si>
  <si>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</si>
  <si>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</si>
  <si>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</si>
  <si>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</si>
  <si>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</si>
  <si>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</si>
  <si>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</si>
  <si>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</si>
  <si>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</si>
  <si>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</si>
  <si>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</si>
  <si>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</si>
  <si>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</si>
  <si>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</si>
  <si>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</si>
  <si>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</si>
  <si>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</si>
  <si>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</si>
  <si>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</si>
  <si>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</si>
  <si>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</si>
  <si>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</si>
  <si>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</si>
  <si>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</si>
  <si>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</si>
  <si>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</si>
  <si>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</si>
  <si>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</si>
  <si>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</si>
  <si>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</si>
  <si>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</si>
  <si>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</si>
  <si>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</si>
  <si>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</si>
  <si>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</si>
  <si>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</si>
  <si>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</si>
  <si>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</si>
  <si>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</si>
  <si>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</si>
  <si>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</si>
  <si>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</si>
  <si>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</si>
  <si>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</si>
  <si>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</si>
  <si>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</si>
  <si>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</si>
  <si>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</si>
  <si>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</si>
  <si>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</si>
  <si>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</si>
  <si>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</si>
  <si>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</si>
  <si>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</si>
  <si>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</si>
  <si>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</si>
  <si>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</si>
  <si>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</si>
  <si>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</si>
  <si>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</si>
  <si>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</si>
  <si>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</si>
  <si>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</si>
  <si>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</si>
  <si>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</si>
  <si>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</si>
  <si>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</si>
  <si>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</si>
  <si>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</si>
  <si>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</si>
  <si>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</si>
  <si>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</si>
  <si>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</si>
  <si>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</si>
  <si>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</si>
  <si>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</si>
  <si>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</si>
  <si>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</si>
  <si>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</si>
  <si>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</si>
  <si>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</si>
  <si>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</si>
  <si>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</si>
  <si>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</si>
  <si>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</si>
  <si>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</si>
  <si>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</si>
  <si>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</si>
  <si>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</si>
  <si>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</si>
  <si>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</si>
  <si>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</si>
  <si>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</si>
  <si>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</si>
  <si>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</si>
  <si>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</si>
  <si>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</si>
  <si>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</si>
  <si>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</si>
  <si>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</si>
  <si>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</si>
  <si>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</si>
  <si>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</si>
  <si>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</si>
  <si>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</si>
  <si>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</si>
  <si>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</si>
  <si>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</si>
  <si>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</si>
  <si>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</si>
  <si>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</si>
  <si>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</si>
  <si>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</si>
  <si>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</si>
  <si>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</si>
  <si>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</si>
  <si>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</si>
  <si>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</si>
  <si>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</si>
  <si>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</si>
  <si>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</si>
  <si>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</si>
  <si>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</si>
  <si>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</si>
  <si>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</si>
  <si>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</si>
  <si>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</si>
  <si>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</si>
  <si>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</si>
  <si>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</si>
  <si>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</si>
  <si>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</si>
  <si>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</si>
  <si>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</si>
  <si>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</si>
  <si>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</si>
  <si>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</si>
  <si>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</si>
  <si>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</si>
  <si>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</si>
  <si>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</si>
  <si>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</si>
  <si>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</si>
  <si>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</si>
  <si>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</si>
  <si>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</si>
  <si>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</si>
  <si>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</si>
  <si>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</si>
  <si>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</si>
  <si>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</si>
  <si>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</si>
  <si>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</si>
  <si>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</si>
  <si>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</si>
  <si>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</si>
  <si>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</si>
  <si>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</si>
  <si>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</si>
  <si>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</si>
  <si>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</si>
  <si>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</si>
  <si>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</si>
  <si>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</si>
  <si>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</si>
  <si>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</si>
  <si>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</si>
  <si>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</si>
  <si>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</si>
  <si>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</si>
  <si>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</si>
  <si>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</si>
  <si>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</si>
  <si>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</si>
  <si>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</si>
  <si>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</si>
  <si>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</si>
  <si>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</si>
  <si>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</si>
  <si>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</si>
  <si>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</si>
  <si>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</si>
  <si>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</si>
  <si>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</si>
  <si>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</si>
  <si>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</si>
  <si>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</si>
  <si>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</si>
  <si>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</si>
  <si>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</si>
  <si>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</si>
  <si>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</si>
  <si>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</si>
  <si>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</si>
  <si>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</si>
  <si>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</si>
  <si>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</si>
  <si>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</si>
  <si>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</si>
  <si>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</si>
  <si>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</si>
  <si>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</si>
  <si>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</si>
  <si>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</si>
  <si>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</si>
  <si>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</si>
  <si>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</si>
  <si>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</si>
  <si>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</si>
  <si>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</si>
  <si>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</si>
  <si>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</si>
  <si>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</si>
  <si>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</si>
  <si>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</si>
  <si>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</si>
  <si>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</si>
  <si>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</si>
  <si>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</si>
  <si>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</si>
  <si>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</si>
  <si>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</si>
  <si>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</si>
  <si>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</si>
  <si>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</si>
  <si>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</si>
  <si>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</si>
  <si>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</si>
  <si>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</si>
  <si>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</si>
  <si>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</si>
  <si>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</si>
  <si>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</si>
  <si>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</si>
  <si>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</si>
  <si>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</si>
  <si>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</si>
  <si>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</si>
  <si>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</si>
  <si>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</si>
  <si>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</si>
  <si>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</si>
  <si>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</si>
  <si>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</si>
  <si>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</si>
  <si>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</si>
  <si>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</si>
  <si>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</si>
  <si>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</si>
  <si>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</si>
  <si>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</si>
  <si>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</si>
  <si>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</si>
  <si>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</si>
  <si>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</si>
  <si>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</si>
  <si>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</si>
  <si>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</si>
  <si>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</si>
  <si>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</si>
  <si>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</si>
  <si>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</si>
  <si>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</si>
  <si>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</si>
  <si>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</si>
  <si>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</si>
  <si>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</si>
  <si>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</si>
  <si>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</si>
  <si>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</si>
  <si>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</si>
  <si>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</si>
  <si>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</si>
  <si>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</si>
  <si>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</si>
  <si>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</si>
  <si>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</si>
  <si>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</si>
  <si>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</si>
  <si>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</si>
  <si>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</si>
  <si>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</si>
  <si>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</si>
  <si>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</si>
  <si>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</si>
  <si>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</si>
  <si>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</si>
  <si>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</si>
  <si>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</si>
  <si>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</si>
  <si>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</si>
  <si>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</si>
  <si>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</si>
  <si>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</si>
  <si>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</si>
  <si>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</si>
  <si>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</si>
  <si>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</si>
  <si>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</si>
  <si>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</si>
  <si>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</si>
  <si>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</si>
  <si>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</si>
  <si>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</si>
  <si>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</si>
  <si>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</si>
  <si>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</si>
  <si>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</si>
  <si>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</si>
  <si>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</si>
  <si>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</si>
  <si>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</si>
  <si>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</si>
  <si>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</si>
  <si>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</si>
  <si>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</si>
  <si>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</si>
  <si>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</si>
  <si>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</si>
  <si>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</si>
  <si>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</si>
  <si>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</si>
  <si>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</si>
  <si>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</si>
  <si>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</si>
  <si>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</si>
  <si>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</si>
  <si>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</si>
  <si>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</si>
  <si>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</si>
  <si>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</si>
  <si>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</si>
  <si>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</si>
  <si>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</si>
  <si>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</si>
  <si>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</si>
  <si>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</si>
  <si>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</si>
  <si>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</si>
  <si>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</si>
  <si>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</si>
  <si>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</si>
  <si>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</si>
  <si>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</si>
  <si>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</si>
  <si>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</si>
  <si>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</si>
  <si>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</si>
  <si>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</si>
  <si>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</si>
  <si>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</si>
  <si>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</si>
  <si>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</si>
  <si>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</si>
  <si>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</si>
  <si>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</si>
  <si>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</si>
  <si>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</si>
  <si>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</si>
  <si>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</si>
  <si>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</si>
  <si>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</si>
  <si>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</si>
  <si>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</si>
  <si>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</si>
  <si>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</si>
  <si>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</si>
  <si>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</si>
  <si>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</si>
  <si>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</si>
  <si>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</si>
  <si>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</si>
  <si>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</si>
  <si>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</si>
  <si>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</si>
  <si>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</si>
  <si>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</si>
  <si>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</si>
  <si>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</si>
  <si>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</si>
  <si>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</si>
  <si>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</si>
  <si>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</si>
  <si>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</si>
  <si>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</si>
  <si>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</si>
  <si>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</si>
  <si>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</si>
  <si>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</si>
  <si>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</si>
  <si>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</si>
  <si>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</si>
  <si>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</si>
  <si>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</si>
  <si>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</si>
  <si>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</si>
  <si>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</si>
  <si>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</si>
  <si>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</si>
  <si>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</si>
  <si>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</si>
  <si>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</si>
  <si>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</si>
  <si>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</si>
  <si>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</si>
  <si>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</si>
  <si>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</si>
  <si>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</si>
  <si>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</si>
  <si>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</si>
  <si>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</si>
  <si>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</si>
  <si>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</si>
  <si>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</si>
  <si>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</si>
  <si>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</si>
  <si>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</si>
  <si>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</si>
  <si>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</si>
  <si>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</si>
  <si>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</si>
  <si>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</si>
  <si>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</si>
  <si>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</si>
  <si>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</si>
  <si>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</si>
  <si>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</si>
  <si>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</si>
  <si>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</si>
  <si>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</si>
  <si>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</si>
  <si>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</si>
  <si>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</si>
  <si>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</si>
  <si>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</si>
  <si>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</si>
  <si>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</si>
  <si>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</si>
  <si>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</si>
  <si>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</si>
  <si>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</si>
  <si>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</si>
  <si>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</si>
  <si>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</si>
  <si>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</si>
  <si>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</si>
  <si>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</si>
  <si>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</si>
  <si>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</si>
  <si>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</si>
  <si>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</si>
  <si>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</si>
  <si>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</si>
  <si>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</si>
  <si>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</si>
  <si>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</si>
  <si>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</si>
  <si>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</si>
  <si>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</si>
  <si>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</si>
  <si>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</si>
  <si>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</si>
  <si>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</si>
  <si>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</si>
  <si>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</si>
  <si>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</si>
  <si>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</si>
  <si>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</si>
  <si>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</si>
  <si>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</si>
  <si>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</si>
  <si>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</si>
  <si>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</si>
  <si>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</si>
  <si>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</si>
  <si>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</si>
  <si>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</si>
  <si>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</si>
  <si>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</si>
  <si>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</si>
  <si>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</si>
  <si>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</si>
  <si>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</si>
  <si>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</si>
  <si>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</si>
  <si>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</si>
  <si>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</si>
  <si>
    <t>Columna2</t>
  </si>
  <si>
    <t>Columna3</t>
  </si>
  <si>
    <t>Tabla 2</t>
  </si>
  <si>
    <t xml:space="preserve">covarianza ocupados H y M </t>
  </si>
  <si>
    <t xml:space="preserve">para un tiempo t_i y t_j y con media distinta </t>
  </si>
  <si>
    <t xml:space="preserve">de cero por lo que no cumple con la </t>
  </si>
  <si>
    <t xml:space="preserve">definicion de ruido blanco </t>
  </si>
  <si>
    <t xml:space="preserve">La covarianza cov(E_ti , E_tj) es distinta de cero </t>
  </si>
  <si>
    <t>por otra parte verificamos si es caminata aleato-</t>
  </si>
  <si>
    <t xml:space="preserve">ria sin deriva: y como no es un ruido blanco </t>
  </si>
  <si>
    <t xml:space="preserve">por tanto no podemos encontrar un </t>
  </si>
  <si>
    <t xml:space="preserve">termino de error entonces no es una caminata aleatoria </t>
  </si>
  <si>
    <t xml:space="preserve">Covarianza ocupados H y M </t>
  </si>
  <si>
    <t xml:space="preserve">Coeficiente de correlacion H y M </t>
  </si>
  <si>
    <t xml:space="preserve">de cero y las varianzas son diferentes por lo que no cumple con la </t>
  </si>
  <si>
    <t xml:space="preserve">Covarianza desocupados H y M </t>
  </si>
  <si>
    <t>Coeficiente de correlacion H y M</t>
  </si>
  <si>
    <t>Covarianza Inactivos H y M</t>
  </si>
  <si>
    <t xml:space="preserve">Covarianza Inactivos H y M </t>
  </si>
  <si>
    <t>Prueba t para medias de dos muestras emparejadas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</si>
  <si>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</si>
  <si>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</si>
  <si>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</si>
  <si>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</si>
  <si>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</si>
  <si>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</si>
  <si>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</si>
  <si>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</si>
  <si>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</si>
  <si>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</si>
  <si>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</si>
  <si>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Nivel de significancia</t>
  </si>
  <si>
    <t>Nivel de Significancia</t>
  </si>
  <si>
    <t>Columna1</t>
  </si>
  <si>
    <t>Columna4</t>
  </si>
  <si>
    <t>Columna5</t>
  </si>
  <si>
    <t xml:space="preserve">Nota: en esta serie de tiempo sobre la poblacion Inactiva observamos que </t>
  </si>
  <si>
    <t>la variable de tipo Femenino sobre las mujeres esta por encima de la variable de tipo Masculino Hombres</t>
  </si>
  <si>
    <t>Pues el valor promedio en mujeres es mas alto que el promedio de Hombres con respecto al tiempo t</t>
  </si>
  <si>
    <t xml:space="preserve">¿Existe alguna diferencia en la variacion de los resultados obtenidos </t>
  </si>
  <si>
    <t>Hipotesis Nula</t>
  </si>
  <si>
    <t>Hipotesis Alternativa</t>
  </si>
  <si>
    <t xml:space="preserve">La Hipotesis nula nos dice claramente si la varianza de la muestra 1 </t>
  </si>
  <si>
    <t xml:space="preserve">"H" es igual a la varianza de la muestra 2 "M" </t>
  </si>
  <si>
    <t>y la Hipotesis alternativa nos dice si esque existen diferencias.</t>
  </si>
  <si>
    <t>Prueba F para varianzas de dos muestras</t>
  </si>
  <si>
    <t>F</t>
  </si>
  <si>
    <t>P(F&lt;=f) una cola</t>
  </si>
  <si>
    <t>Valor crítico para F (una cola)</t>
  </si>
  <si>
    <t xml:space="preserve">entonces rechazamos la hipotesis nula y aceptamos la hipotesis alternativa </t>
  </si>
  <si>
    <t xml:space="preserve">en otro caso particular si F calculado hubiese sido menor que el valor F critico </t>
  </si>
  <si>
    <t xml:space="preserve">en ese caso aceptariamos la hipotesis nula y rechazariamos la hipotesis </t>
  </si>
  <si>
    <t xml:space="preserve">alternativa </t>
  </si>
  <si>
    <t>de los Hombres en comparacion a la muestra 2 de las mujeres.</t>
  </si>
  <si>
    <t xml:space="preserve">Por tanto si existe diferencia en la variacion de los resultados obtenidos sobre la muestra 1 de la poblacion ocupada </t>
  </si>
  <si>
    <t>Prueba T Poblacion Ocupada</t>
  </si>
  <si>
    <t>Hombres</t>
  </si>
  <si>
    <t>Mujeres</t>
  </si>
  <si>
    <t>Prueba t Poblacion Desocupada</t>
  </si>
  <si>
    <t>Prueba t Poblacion Ocupada</t>
  </si>
  <si>
    <t xml:space="preserve">Mujeres </t>
  </si>
  <si>
    <t>Prueba t Poblacion Inactiva</t>
  </si>
  <si>
    <t xml:space="preserve">Prueba F Poblacion Ocupada </t>
  </si>
  <si>
    <t>Prueba F Poblacion Desocupada</t>
  </si>
  <si>
    <t>de la poblacion desocupada en los dos grupos ?</t>
  </si>
  <si>
    <t>de la poblacion ocupada en los dos grupos ?</t>
  </si>
  <si>
    <t>Conclusion: Observamos que que el valor F calculado es mayor al valor F critico Fcalculado=5.9375&gt; F Valor Critico=2.2719</t>
  </si>
  <si>
    <t xml:space="preserve">Por tanto si existe diferencia en la variacion de los resultados obtenidos sobre la muestra 1 de la poblacion desocupada </t>
  </si>
  <si>
    <t>Conclusion: Observamos que que el valor F calculado es mayor al valor F critico Fcalculado=3.12&gt; F valor critico=2.27</t>
  </si>
  <si>
    <t>de los Hombres en comparacion a la muestra 2 de la poblacion desocupada de las mujeres.</t>
  </si>
  <si>
    <t>Prueba f Poblacion Inactiva</t>
  </si>
  <si>
    <t>de la poblacion inactiva en los dos grupos ?</t>
  </si>
  <si>
    <t xml:space="preserve">Conclusion: Observamos que en la poblacion de Ocupados y Desocupados el valor de F calculado fue mayor que el valor F critico y en ese caso rechazamos </t>
  </si>
  <si>
    <t xml:space="preserve">Valor de F= 0.323254&lt; F valor critico =0.440162 entonces aceptamos la hipotesis nula y rechazamos la hipotesis alternativa Por tanto no podemos concluir </t>
  </si>
  <si>
    <t>y decir que existe diferencia en la variacion de resultados ya que rechazamos H0 por tanto no existe variacion en los resultados obtenidos</t>
  </si>
  <si>
    <t xml:space="preserve">sobre la muestra 1 de la poblacion inactiva de los Hombres en comparacion a la muestra 2 de la poblacion desocupada de las mujeres </t>
  </si>
  <si>
    <t>Prueba T Poblacion Desocupada</t>
  </si>
  <si>
    <t>Prueba T Poblacion Inactiva</t>
  </si>
  <si>
    <t>Poblacion Inactiva</t>
  </si>
  <si>
    <t>Prueba F Poblacion Ocupada</t>
  </si>
  <si>
    <t>de los Hombres en comparacion a la muestra 2 de la poblacion ocupada de las mujeres.</t>
  </si>
  <si>
    <t>Conclusion: Observamos  que el valor F calculado es mayor al valor F critico Fcalculado=9.5587 &gt; F valor critico= 2.2719</t>
  </si>
  <si>
    <t xml:space="preserve">Prueba F Poblacion Inactiva </t>
  </si>
  <si>
    <t xml:space="preserve">la Hipotesis Nula, ahora en este caso sobre la poblacion Inactiva podemos observar que el valor de F calculado es menor que el valor critico de F </t>
  </si>
  <si>
    <t xml:space="preserve">la Hipotesis Nula,y aceptamos la alternativa;  ahora en este caso sobre la poblacion Inactiva podemos observar que el valor de F calculado es menor que el valor critico de F </t>
  </si>
  <si>
    <t xml:space="preserve">Valor de F= 0.2881 &lt; F valor critico =0.4402 entonces aceptamos la hipotesis nula y rechazamos la hipotesis alternativa Por tanto no podemos concluir </t>
  </si>
  <si>
    <t xml:space="preserve">Dos Series que presentan un camino aleatorio </t>
  </si>
  <si>
    <t>Yt  = Yt-1 + ut</t>
  </si>
  <si>
    <t>ut</t>
  </si>
  <si>
    <t>N(0,s2u)</t>
  </si>
  <si>
    <t>Xt  = Xt-1 + et</t>
  </si>
  <si>
    <t>et</t>
  </si>
  <si>
    <t xml:space="preserve">Si ambas series se consideran en un modelo econometrico </t>
  </si>
  <si>
    <t xml:space="preserve">et N(0,s2e) </t>
  </si>
  <si>
    <t>Yt = b0 + b1Xt + vt</t>
  </si>
  <si>
    <t>Se considera que es una situacion de Regresion Espuria:</t>
  </si>
  <si>
    <t xml:space="preserve">Los resultados aparentemente son adecuados debido a que ambas </t>
  </si>
  <si>
    <t xml:space="preserve">series generan una alta correlacion </t>
  </si>
  <si>
    <t xml:space="preserve">Consecuencias de la Regresion Espuria sobre la significancia estadistica </t>
  </si>
  <si>
    <t xml:space="preserve">de los estimadores </t>
  </si>
  <si>
    <t xml:space="preserve">la probabilidad de obtener estimadores distintos de cero es muy alta. Debido a que el </t>
  </si>
  <si>
    <t>estadistico t calculado es bastante elevado.</t>
  </si>
  <si>
    <t xml:space="preserve">El estadistico F calculado tambien es bastante elevado indicando que la relacion entre las variables es </t>
  </si>
  <si>
    <t>estadisticamente significativa.</t>
  </si>
  <si>
    <t>Los valores de los estimadores pueden señalar una relacion significativa entre las variables.</t>
  </si>
  <si>
    <t>Los valores de R2 tienden a agruparse alrededor de 0.95</t>
  </si>
  <si>
    <t>Problemas de la regresion Espuria</t>
  </si>
  <si>
    <t>1) Los estimadores son estadisticamente significativos, presentando estadisticos t y F elevados,</t>
  </si>
  <si>
    <t>que rechazan la hipotesis nula.</t>
  </si>
  <si>
    <t xml:space="preserve">2) El valor de la R2 es muy cercano al valor de 1, indicando que el modelo es adecuado </t>
  </si>
  <si>
    <t>Conclusion: Observamos  que el valor F calculado es mayor al valor F critico Fcalculado=3.104290955&gt; F valor critico= 2.271892889</t>
  </si>
  <si>
    <t xml:space="preserve">Calculo de Ruido Blanco Poblacion Ocupados </t>
  </si>
  <si>
    <t xml:space="preserve">Calculo Ruido Blanco Poblacion Ocupados </t>
  </si>
  <si>
    <t xml:space="preserve">Conclusion Prueba t Poblacion Ocupada </t>
  </si>
  <si>
    <t>con la prueba t observamos que el nivel de significancia</t>
  </si>
  <si>
    <t xml:space="preserve">P(T&lt;=t)=0.000002&lt;0.05 por lo que si hay diferencia </t>
  </si>
  <si>
    <t xml:space="preserve">en comparacion con el promedio de mujeres </t>
  </si>
  <si>
    <t xml:space="preserve">ya que el Promedio de Hombres Ocupados fue mas </t>
  </si>
  <si>
    <t xml:space="preserve">alto que el promedio en las Mujeres </t>
  </si>
  <si>
    <t>Con la prueba t observamos que el nivel</t>
  </si>
  <si>
    <t xml:space="preserve">de significancia P(T&lt;=t)=0.000003&lt;0.05 por </t>
  </si>
  <si>
    <t xml:space="preserve">lo que si hay diferencia significativa con </t>
  </si>
  <si>
    <t xml:space="preserve">respecto al promedio de Hombres en </t>
  </si>
  <si>
    <t xml:space="preserve">comparacion con el promedio de mujeres que </t>
  </si>
  <si>
    <t xml:space="preserve">estuvieron ocupadas en el año 2013 ya que el promedio </t>
  </si>
  <si>
    <t>de Hombres ocupados fue mas alto que el promedio</t>
  </si>
  <si>
    <t>en las mujeres.</t>
  </si>
  <si>
    <t>significativa con respecto al promedio de Hombres</t>
  </si>
  <si>
    <t xml:space="preserve">que estuvieron ocupadas en el año 2001 </t>
  </si>
  <si>
    <t>Promedio H= 77,596.39</t>
  </si>
  <si>
    <t>Promedio M= 25,001.89</t>
  </si>
  <si>
    <t>Promedio H = 106,700.33</t>
  </si>
  <si>
    <t>Promedio M = 36,419.72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</si>
</sst>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0"/>
    <numFmt numFmtId="166" formatCode="_(* #,##0.000000_);_(* \(#,##0.000000\);_(* &quot;-&quot;????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0" fontId="0" fillId="4" borderId="0" xfId="0" applyFill="1" applyBorder="1" applyAlignment="1"/>
    <xf numFmtId="165" fontId="0" fillId="4" borderId="0" xfId="0" applyNumberFormat="1" applyFill="1" applyBorder="1" applyAlignment="1"/>
    <xf numFmtId="43" fontId="0" fillId="0" borderId="0" xfId="1" applyFont="1" applyFill="1" applyBorder="1" applyAlignment="1"/>
    <xf numFmtId="2" fontId="0" fillId="0" borderId="0" xfId="0" applyNumberForma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8" borderId="0" xfId="0" applyFill="1"/>
    <xf numFmtId="0" fontId="0" fillId="9" borderId="0" xfId="0" applyFill="1" applyBorder="1" applyAlignment="1"/>
    <xf numFmtId="43" fontId="0" fillId="9" borderId="0" xfId="1" applyFont="1" applyFill="1" applyBorder="1" applyAlignment="1"/>
    <xf numFmtId="0" fontId="0" fillId="9" borderId="7" xfId="0" applyFill="1" applyBorder="1" applyAlignment="1"/>
    <xf numFmtId="43" fontId="0" fillId="9" borderId="7" xfId="1" applyFont="1" applyFill="1" applyBorder="1" applyAlignment="1"/>
    <xf numFmtId="0" fontId="0" fillId="10" borderId="0" xfId="0" applyFill="1"/>
    <xf numFmtId="0" fontId="0" fillId="11" borderId="0" xfId="0" applyFill="1"/>
    <xf numFmtId="0" fontId="3" fillId="11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4" fontId="0" fillId="9" borderId="0" xfId="0" applyNumberFormat="1" applyFill="1" applyBorder="1" applyAlignment="1"/>
    <xf numFmtId="164" fontId="0" fillId="9" borderId="7" xfId="0" applyNumberFormat="1" applyFill="1" applyBorder="1" applyAlignment="1"/>
    <xf numFmtId="43" fontId="0" fillId="0" borderId="7" xfId="1" applyFont="1" applyFill="1" applyBorder="1" applyAlignment="1"/>
    <xf numFmtId="166" fontId="0" fillId="4" borderId="0" xfId="1" applyNumberFormat="1" applyFont="1" applyFill="1" applyBorder="1" applyAlignment="1"/>
    <xf numFmtId="0" fontId="4" fillId="12" borderId="16" xfId="0" applyFont="1" applyFill="1" applyBorder="1"/>
    <xf numFmtId="0" fontId="0" fillId="13" borderId="16" xfId="0" applyFont="1" applyFill="1" applyBorder="1"/>
    <xf numFmtId="0" fontId="0" fillId="0" borderId="16" xfId="0" applyFont="1" applyBorder="1"/>
    <xf numFmtId="0" fontId="4" fillId="12" borderId="17" xfId="0" applyFont="1" applyFill="1" applyBorder="1"/>
    <xf numFmtId="0" fontId="0" fillId="13" borderId="17" xfId="0" applyFont="1" applyFill="1" applyBorder="1"/>
    <xf numFmtId="0" fontId="0" fillId="0" borderId="17" xfId="0" applyFont="1" applyBorder="1"/>
    <xf numFmtId="0" fontId="4" fillId="12" borderId="18" xfId="0" applyFont="1" applyFill="1" applyBorder="1"/>
    <xf numFmtId="0" fontId="0" fillId="13" borderId="18" xfId="0" applyFont="1" applyFill="1" applyBorder="1"/>
    <xf numFmtId="0" fontId="0" fillId="0" borderId="18" xfId="0" applyFont="1" applyBorder="1"/>
    <xf numFmtId="0" fontId="0" fillId="14" borderId="0" xfId="0" applyFill="1"/>
    <xf numFmtId="165" fontId="0" fillId="9" borderId="7" xfId="0" applyNumberFormat="1" applyFill="1" applyBorder="1" applyAlignment="1"/>
    <xf numFmtId="165" fontId="0" fillId="9" borderId="0" xfId="0" applyNumberFormat="1" applyFill="1" applyBorder="1" applyAlignment="1"/>
    <xf numFmtId="0" fontId="0" fillId="9" borderId="0" xfId="0" applyFill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2013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DEPTO'!$F$4:$F$21</c:f>
              <c:numCache>
                <c:formatCode>_(* #,##0.00_);_(* \(#,##0.00\);_(* "-"??_);_(@_)</c:formatCode>
                <c:ptCount val="18"/>
                <c:pt idx="0">
                  <c:v>91427</c:v>
                </c:pt>
                <c:pt idx="1">
                  <c:v>67751</c:v>
                </c:pt>
                <c:pt idx="2">
                  <c:v>117055</c:v>
                </c:pt>
                <c:pt idx="3">
                  <c:v>95661</c:v>
                </c:pt>
                <c:pt idx="4">
                  <c:v>339512</c:v>
                </c:pt>
                <c:pt idx="5">
                  <c:v>99759</c:v>
                </c:pt>
                <c:pt idx="6">
                  <c:v>117668</c:v>
                </c:pt>
                <c:pt idx="7">
                  <c:v>336106</c:v>
                </c:pt>
                <c:pt idx="8">
                  <c:v>14321</c:v>
                </c:pt>
                <c:pt idx="9">
                  <c:v>59713</c:v>
                </c:pt>
                <c:pt idx="10">
                  <c:v>13463</c:v>
                </c:pt>
                <c:pt idx="11">
                  <c:v>48168</c:v>
                </c:pt>
                <c:pt idx="12">
                  <c:v>83156</c:v>
                </c:pt>
                <c:pt idx="13">
                  <c:v>41242</c:v>
                </c:pt>
                <c:pt idx="14">
                  <c:v>123320</c:v>
                </c:pt>
                <c:pt idx="15">
                  <c:v>107163</c:v>
                </c:pt>
                <c:pt idx="16">
                  <c:v>39652</c:v>
                </c:pt>
                <c:pt idx="17">
                  <c:v>125469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E78-BE09-EE84F825049F}"/>
            </c:ext>
          </c:extLst>
        </c:ser>
        <c:ser>
          <c:idx val="1"/>
          <c:order val="1"/>
          <c:tx>
            <c:strRef>
              <c:f>'BASE DATOS 2013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DEPTO'!$G$4:$G$21</c:f>
              <c:numCache>
                <c:formatCode>_(* #,##0.00_);_(* \(#,##0.00\);_(* "-"??_);_(@_)</c:formatCode>
                <c:ptCount val="18"/>
                <c:pt idx="0">
                  <c:v>32543</c:v>
                </c:pt>
                <c:pt idx="1">
                  <c:v>18401</c:v>
                </c:pt>
                <c:pt idx="2">
                  <c:v>32245</c:v>
                </c:pt>
                <c:pt idx="3">
                  <c:v>23423</c:v>
                </c:pt>
                <c:pt idx="4">
                  <c:v>168442</c:v>
                </c:pt>
                <c:pt idx="5">
                  <c:v>24192</c:v>
                </c:pt>
                <c:pt idx="6">
                  <c:v>23670</c:v>
                </c:pt>
                <c:pt idx="7">
                  <c:v>184065</c:v>
                </c:pt>
                <c:pt idx="8">
                  <c:v>7894</c:v>
                </c:pt>
                <c:pt idx="9">
                  <c:v>13802</c:v>
                </c:pt>
                <c:pt idx="10">
                  <c:v>6941</c:v>
                </c:pt>
                <c:pt idx="11">
                  <c:v>11848</c:v>
                </c:pt>
                <c:pt idx="12">
                  <c:v>9842</c:v>
                </c:pt>
                <c:pt idx="13">
                  <c:v>8277</c:v>
                </c:pt>
                <c:pt idx="14">
                  <c:v>25939</c:v>
                </c:pt>
                <c:pt idx="15">
                  <c:v>19326</c:v>
                </c:pt>
                <c:pt idx="16">
                  <c:v>10119</c:v>
                </c:pt>
                <c:pt idx="17">
                  <c:v>34586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E78-BE09-EE84F825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33664"/>
        <c:axId val="880049056"/>
      </c:lineChart>
      <c:catAx>
        <c:axId val="8800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49056"/>
        <c:crosses val="autoZero"/>
        <c:auto val="1"/>
        <c:lblAlgn val="ctr"/>
        <c:lblOffset val="100"/>
        <c:noMultiLvlLbl val="0"/>
      </c:catAx>
      <c:valAx>
        <c:axId val="8800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desocupada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DEPTO'!$I$4:$I$21</c:f>
              <c:numCache>
                <c:formatCode>_(* #,##0.00_);_(* \(#,##0.00\);_(* "-"??_);_(@_)</c:formatCode>
                <c:ptCount val="18"/>
                <c:pt idx="0">
                  <c:v>2742</c:v>
                </c:pt>
                <c:pt idx="1">
                  <c:v>1549</c:v>
                </c:pt>
                <c:pt idx="2">
                  <c:v>1979</c:v>
                </c:pt>
                <c:pt idx="3">
                  <c:v>1336</c:v>
                </c:pt>
                <c:pt idx="4">
                  <c:v>11651</c:v>
                </c:pt>
                <c:pt idx="5">
                  <c:v>2406</c:v>
                </c:pt>
                <c:pt idx="6">
                  <c:v>1643</c:v>
                </c:pt>
                <c:pt idx="7">
                  <c:v>11948</c:v>
                </c:pt>
                <c:pt idx="8">
                  <c:v>819</c:v>
                </c:pt>
                <c:pt idx="9">
                  <c:v>473</c:v>
                </c:pt>
                <c:pt idx="10">
                  <c:v>480</c:v>
                </c:pt>
                <c:pt idx="11">
                  <c:v>626</c:v>
                </c:pt>
                <c:pt idx="12">
                  <c:v>588</c:v>
                </c:pt>
                <c:pt idx="13">
                  <c:v>385</c:v>
                </c:pt>
                <c:pt idx="14">
                  <c:v>1734</c:v>
                </c:pt>
                <c:pt idx="15">
                  <c:v>1651</c:v>
                </c:pt>
                <c:pt idx="16">
                  <c:v>878</c:v>
                </c:pt>
                <c:pt idx="17">
                  <c:v>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C-4177-85D3-B4D5053E7FF0}"/>
            </c:ext>
          </c:extLst>
        </c:ser>
        <c:ser>
          <c:idx val="1"/>
          <c:order val="1"/>
          <c:tx>
            <c:strRef>
              <c:f>'BASE DATOS 2013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DEPTO'!$J$4:$J$21</c:f>
              <c:numCache>
                <c:formatCode>_(* #,##0.00_);_(* \(#,##0.00\);_(* "-"??_);_(@_)</c:formatCode>
                <c:ptCount val="18"/>
                <c:pt idx="0">
                  <c:v>977</c:v>
                </c:pt>
                <c:pt idx="1">
                  <c:v>347</c:v>
                </c:pt>
                <c:pt idx="2">
                  <c:v>477</c:v>
                </c:pt>
                <c:pt idx="3">
                  <c:v>316</c:v>
                </c:pt>
                <c:pt idx="4">
                  <c:v>4407</c:v>
                </c:pt>
                <c:pt idx="5">
                  <c:v>609</c:v>
                </c:pt>
                <c:pt idx="6">
                  <c:v>466</c:v>
                </c:pt>
                <c:pt idx="7">
                  <c:v>5001</c:v>
                </c:pt>
                <c:pt idx="8">
                  <c:v>510</c:v>
                </c:pt>
                <c:pt idx="9">
                  <c:v>123</c:v>
                </c:pt>
                <c:pt idx="10">
                  <c:v>216</c:v>
                </c:pt>
                <c:pt idx="11">
                  <c:v>103</c:v>
                </c:pt>
                <c:pt idx="12">
                  <c:v>121</c:v>
                </c:pt>
                <c:pt idx="13">
                  <c:v>101</c:v>
                </c:pt>
                <c:pt idx="14">
                  <c:v>482</c:v>
                </c:pt>
                <c:pt idx="15">
                  <c:v>317</c:v>
                </c:pt>
                <c:pt idx="16">
                  <c:v>228</c:v>
                </c:pt>
                <c:pt idx="17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C-4177-85D3-B4D5053E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92848"/>
        <c:axId val="935293680"/>
      </c:lineChart>
      <c:catAx>
        <c:axId val="9352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3680"/>
        <c:crosses val="autoZero"/>
        <c:auto val="1"/>
        <c:lblAlgn val="ctr"/>
        <c:lblOffset val="100"/>
        <c:noMultiLvlLbl val="0"/>
      </c:catAx>
      <c:valAx>
        <c:axId val="935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DEPTO'!$L$4:$L$21</c:f>
              <c:numCache>
                <c:formatCode>_(* #,##0.00_);_(* \(#,##0.00\);_(* "-"??_);_(@_)</c:formatCode>
                <c:ptCount val="18"/>
                <c:pt idx="0">
                  <c:v>90812</c:v>
                </c:pt>
                <c:pt idx="1">
                  <c:v>62082</c:v>
                </c:pt>
                <c:pt idx="2">
                  <c:v>90231</c:v>
                </c:pt>
                <c:pt idx="3">
                  <c:v>62784</c:v>
                </c:pt>
                <c:pt idx="4">
                  <c:v>309483</c:v>
                </c:pt>
                <c:pt idx="5">
                  <c:v>90038</c:v>
                </c:pt>
                <c:pt idx="6">
                  <c:v>78265</c:v>
                </c:pt>
                <c:pt idx="7">
                  <c:v>291134</c:v>
                </c:pt>
                <c:pt idx="8">
                  <c:v>23092</c:v>
                </c:pt>
                <c:pt idx="9">
                  <c:v>38880</c:v>
                </c:pt>
                <c:pt idx="10">
                  <c:v>12583</c:v>
                </c:pt>
                <c:pt idx="11">
                  <c:v>35422</c:v>
                </c:pt>
                <c:pt idx="12">
                  <c:v>55966</c:v>
                </c:pt>
                <c:pt idx="13">
                  <c:v>21834</c:v>
                </c:pt>
                <c:pt idx="14">
                  <c:v>99334</c:v>
                </c:pt>
                <c:pt idx="15">
                  <c:v>79698</c:v>
                </c:pt>
                <c:pt idx="16">
                  <c:v>34627</c:v>
                </c:pt>
                <c:pt idx="17">
                  <c:v>115185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A-4EBD-8E17-9FD31C513488}"/>
            </c:ext>
          </c:extLst>
        </c:ser>
        <c:ser>
          <c:idx val="1"/>
          <c:order val="1"/>
          <c:tx>
            <c:strRef>
              <c:f>'BASE DATOS 2013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DEPTO'!$M$4:$M$21</c:f>
              <c:numCache>
                <c:formatCode>_(* #,##0.00_);_(* \(#,##0.00\);_(* "-"??_);_(@_)</c:formatCode>
                <c:ptCount val="18"/>
                <c:pt idx="0">
                  <c:v>166663</c:v>
                </c:pt>
                <c:pt idx="1">
                  <c:v>119503</c:v>
                </c:pt>
                <c:pt idx="2">
                  <c:v>189094</c:v>
                </c:pt>
                <c:pt idx="3">
                  <c:v>141119</c:v>
                </c:pt>
                <c:pt idx="4">
                  <c:v>551686</c:v>
                </c:pt>
                <c:pt idx="5">
                  <c:v>173420</c:v>
                </c:pt>
                <c:pt idx="6">
                  <c:v>171853</c:v>
                </c:pt>
                <c:pt idx="7">
                  <c:v>523332</c:v>
                </c:pt>
                <c:pt idx="8">
                  <c:v>31869</c:v>
                </c:pt>
                <c:pt idx="9">
                  <c:v>90523</c:v>
                </c:pt>
                <c:pt idx="10">
                  <c:v>20824</c:v>
                </c:pt>
                <c:pt idx="11">
                  <c:v>77484</c:v>
                </c:pt>
                <c:pt idx="12">
                  <c:v>129482</c:v>
                </c:pt>
                <c:pt idx="13">
                  <c:v>57077</c:v>
                </c:pt>
                <c:pt idx="14">
                  <c:v>204578</c:v>
                </c:pt>
                <c:pt idx="15">
                  <c:v>163224</c:v>
                </c:pt>
                <c:pt idx="16">
                  <c:v>69470</c:v>
                </c:pt>
                <c:pt idx="17">
                  <c:v>222030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A-4EBD-8E17-9FD31C51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52736"/>
        <c:axId val="879955792"/>
      </c:lineChart>
      <c:catAx>
        <c:axId val="9945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955792"/>
        <c:crosses val="autoZero"/>
        <c:auto val="1"/>
        <c:lblAlgn val="ctr"/>
        <c:lblOffset val="100"/>
        <c:noMultiLvlLbl val="0"/>
      </c:catAx>
      <c:valAx>
        <c:axId val="8799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945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2001 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DEPTO'!$F$4:$F$21</c:f>
              <c:numCache>
                <c:formatCode>_(* #,##0.00_);_(* \(#,##0.00\);_(* "-"??_);_(@_)</c:formatCode>
                <c:ptCount val="18"/>
                <c:pt idx="0">
                  <c:v>66929</c:v>
                </c:pt>
                <c:pt idx="1">
                  <c:v>47890</c:v>
                </c:pt>
                <c:pt idx="2">
                  <c:v>77800</c:v>
                </c:pt>
                <c:pt idx="3">
                  <c:v>69082</c:v>
                </c:pt>
                <c:pt idx="4">
                  <c:v>237665</c:v>
                </c:pt>
                <c:pt idx="5">
                  <c:v>82135</c:v>
                </c:pt>
                <c:pt idx="6">
                  <c:v>82464</c:v>
                </c:pt>
                <c:pt idx="7">
                  <c:v>249792</c:v>
                </c:pt>
                <c:pt idx="8">
                  <c:v>10053</c:v>
                </c:pt>
                <c:pt idx="9">
                  <c:v>42869</c:v>
                </c:pt>
                <c:pt idx="10">
                  <c:v>6466</c:v>
                </c:pt>
                <c:pt idx="11">
                  <c:v>34039</c:v>
                </c:pt>
                <c:pt idx="12">
                  <c:v>66461</c:v>
                </c:pt>
                <c:pt idx="13">
                  <c:v>27861</c:v>
                </c:pt>
                <c:pt idx="14">
                  <c:v>92941</c:v>
                </c:pt>
                <c:pt idx="15">
                  <c:v>78861</c:v>
                </c:pt>
                <c:pt idx="16">
                  <c:v>29519</c:v>
                </c:pt>
                <c:pt idx="17">
                  <c:v>93908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B27-98B0-9963FFEBD1AF}"/>
            </c:ext>
          </c:extLst>
        </c:ser>
        <c:ser>
          <c:idx val="1"/>
          <c:order val="1"/>
          <c:tx>
            <c:strRef>
              <c:f>'BASE DE DATOS 2001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DEPTO'!$G$4:$G$21</c:f>
              <c:numCache>
                <c:formatCode>_(* #,##0.00_);_(* \(#,##0.00\);_(* "-"??_);_(@_)</c:formatCode>
                <c:ptCount val="18"/>
                <c:pt idx="0">
                  <c:v>21562</c:v>
                </c:pt>
                <c:pt idx="1">
                  <c:v>11327</c:v>
                </c:pt>
                <c:pt idx="2">
                  <c:v>18450</c:v>
                </c:pt>
                <c:pt idx="3">
                  <c:v>13920</c:v>
                </c:pt>
                <c:pt idx="4">
                  <c:v>120118</c:v>
                </c:pt>
                <c:pt idx="5">
                  <c:v>19912</c:v>
                </c:pt>
                <c:pt idx="6">
                  <c:v>16329</c:v>
                </c:pt>
                <c:pt idx="7">
                  <c:v>133254</c:v>
                </c:pt>
                <c:pt idx="8">
                  <c:v>4467</c:v>
                </c:pt>
                <c:pt idx="9">
                  <c:v>8135</c:v>
                </c:pt>
                <c:pt idx="10">
                  <c:v>2809</c:v>
                </c:pt>
                <c:pt idx="11">
                  <c:v>7573</c:v>
                </c:pt>
                <c:pt idx="12">
                  <c:v>7671</c:v>
                </c:pt>
                <c:pt idx="13">
                  <c:v>4606</c:v>
                </c:pt>
                <c:pt idx="14">
                  <c:v>15311</c:v>
                </c:pt>
                <c:pt idx="15">
                  <c:v>13827</c:v>
                </c:pt>
                <c:pt idx="16">
                  <c:v>6647</c:v>
                </c:pt>
                <c:pt idx="17">
                  <c:v>24116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C-4B27-98B0-9963FFEB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910576"/>
        <c:axId val="722919312"/>
      </c:lineChart>
      <c:catAx>
        <c:axId val="72291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9312"/>
        <c:crosses val="autoZero"/>
        <c:auto val="1"/>
        <c:lblAlgn val="ctr"/>
        <c:lblOffset val="100"/>
        <c:noMultiLvlLbl val="0"/>
      </c:catAx>
      <c:valAx>
        <c:axId val="722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 Serie de Tiempo Poblacion Desocupada H y M año 2001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DEPTO'!$I$4:$I$21</c:f>
              <c:numCache>
                <c:formatCode>_(* #,##0.00_);_(* \(#,##0.00\);_(* "-"??_);_(@_)</c:formatCode>
                <c:ptCount val="18"/>
                <c:pt idx="0">
                  <c:v>1606</c:v>
                </c:pt>
                <c:pt idx="1">
                  <c:v>1008</c:v>
                </c:pt>
                <c:pt idx="2">
                  <c:v>1714</c:v>
                </c:pt>
                <c:pt idx="3">
                  <c:v>924</c:v>
                </c:pt>
                <c:pt idx="4">
                  <c:v>8385</c:v>
                </c:pt>
                <c:pt idx="5">
                  <c:v>2034</c:v>
                </c:pt>
                <c:pt idx="6">
                  <c:v>1458</c:v>
                </c:pt>
                <c:pt idx="7">
                  <c:v>6970</c:v>
                </c:pt>
                <c:pt idx="8">
                  <c:v>233</c:v>
                </c:pt>
                <c:pt idx="9">
                  <c:v>369</c:v>
                </c:pt>
                <c:pt idx="10">
                  <c:v>280</c:v>
                </c:pt>
                <c:pt idx="11">
                  <c:v>465</c:v>
                </c:pt>
                <c:pt idx="12">
                  <c:v>463</c:v>
                </c:pt>
                <c:pt idx="13">
                  <c:v>169</c:v>
                </c:pt>
                <c:pt idx="14">
                  <c:v>862</c:v>
                </c:pt>
                <c:pt idx="15">
                  <c:v>1580</c:v>
                </c:pt>
                <c:pt idx="16">
                  <c:v>605</c:v>
                </c:pt>
                <c:pt idx="17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D-4817-B795-CD43E8E73DF9}"/>
            </c:ext>
          </c:extLst>
        </c:ser>
        <c:ser>
          <c:idx val="1"/>
          <c:order val="1"/>
          <c:tx>
            <c:strRef>
              <c:f>'BASE DE DATOS 2001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DEPTO'!$J$4:$J$21</c:f>
              <c:numCache>
                <c:formatCode>_(* #,##0.00_);_(* \(#,##0.00\);_(* "-"??_);_(@_)</c:formatCode>
                <c:ptCount val="18"/>
                <c:pt idx="0">
                  <c:v>417</c:v>
                </c:pt>
                <c:pt idx="1">
                  <c:v>385</c:v>
                </c:pt>
                <c:pt idx="2">
                  <c:v>306</c:v>
                </c:pt>
                <c:pt idx="3">
                  <c:v>214</c:v>
                </c:pt>
                <c:pt idx="4">
                  <c:v>2627</c:v>
                </c:pt>
                <c:pt idx="5">
                  <c:v>379</c:v>
                </c:pt>
                <c:pt idx="6">
                  <c:v>279</c:v>
                </c:pt>
                <c:pt idx="7">
                  <c:v>2253</c:v>
                </c:pt>
                <c:pt idx="8">
                  <c:v>163</c:v>
                </c:pt>
                <c:pt idx="9">
                  <c:v>79</c:v>
                </c:pt>
                <c:pt idx="10">
                  <c:v>66</c:v>
                </c:pt>
                <c:pt idx="11">
                  <c:v>94</c:v>
                </c:pt>
                <c:pt idx="12">
                  <c:v>71</c:v>
                </c:pt>
                <c:pt idx="13">
                  <c:v>52</c:v>
                </c:pt>
                <c:pt idx="14">
                  <c:v>238</c:v>
                </c:pt>
                <c:pt idx="15">
                  <c:v>287</c:v>
                </c:pt>
                <c:pt idx="16">
                  <c:v>74</c:v>
                </c:pt>
                <c:pt idx="17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D-4817-B795-CD43E8E7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611056"/>
        <c:axId val="718614800"/>
      </c:lineChart>
      <c:catAx>
        <c:axId val="71861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4800"/>
        <c:crosses val="autoZero"/>
        <c:auto val="1"/>
        <c:lblAlgn val="ctr"/>
        <c:lblOffset val="100"/>
        <c:noMultiLvlLbl val="0"/>
      </c:catAx>
      <c:valAx>
        <c:axId val="718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año 2001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DEPTO'!$L$4:$L$21</c:f>
              <c:numCache>
                <c:formatCode>_(* #,##0.00_);_(* \(#,##0.00\);_(* "-"??_);_(@_)</c:formatCode>
                <c:ptCount val="18"/>
                <c:pt idx="0">
                  <c:v>56224</c:v>
                </c:pt>
                <c:pt idx="1">
                  <c:v>36644</c:v>
                </c:pt>
                <c:pt idx="2">
                  <c:v>50272</c:v>
                </c:pt>
                <c:pt idx="3">
                  <c:v>37348</c:v>
                </c:pt>
                <c:pt idx="4">
                  <c:v>173846</c:v>
                </c:pt>
                <c:pt idx="5">
                  <c:v>59669</c:v>
                </c:pt>
                <c:pt idx="6">
                  <c:v>48428</c:v>
                </c:pt>
                <c:pt idx="7">
                  <c:v>181340</c:v>
                </c:pt>
                <c:pt idx="8">
                  <c:v>10647</c:v>
                </c:pt>
                <c:pt idx="9">
                  <c:v>22965</c:v>
                </c:pt>
                <c:pt idx="10">
                  <c:v>5551</c:v>
                </c:pt>
                <c:pt idx="11">
                  <c:v>21586</c:v>
                </c:pt>
                <c:pt idx="12">
                  <c:v>27669</c:v>
                </c:pt>
                <c:pt idx="13">
                  <c:v>12251</c:v>
                </c:pt>
                <c:pt idx="14">
                  <c:v>56667</c:v>
                </c:pt>
                <c:pt idx="15">
                  <c:v>54441</c:v>
                </c:pt>
                <c:pt idx="16">
                  <c:v>25598</c:v>
                </c:pt>
                <c:pt idx="17">
                  <c:v>75497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B-4D22-8733-5114F09FABAA}"/>
            </c:ext>
          </c:extLst>
        </c:ser>
        <c:ser>
          <c:idx val="1"/>
          <c:order val="1"/>
          <c:tx>
            <c:strRef>
              <c:f>'BASE DE DATOS 2001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DEPTO'!$M$4:$M$21</c:f>
              <c:numCache>
                <c:formatCode>_(* #,##0.00_);_(* \(#,##0.00\);_(* "-"??_);_(@_)</c:formatCode>
                <c:ptCount val="18"/>
                <c:pt idx="0">
                  <c:v>107446</c:v>
                </c:pt>
                <c:pt idx="1">
                  <c:v>73884</c:v>
                </c:pt>
                <c:pt idx="2">
                  <c:v>112428</c:v>
                </c:pt>
                <c:pt idx="3">
                  <c:v>92839</c:v>
                </c:pt>
                <c:pt idx="4">
                  <c:v>330431</c:v>
                </c:pt>
                <c:pt idx="5">
                  <c:v>125835</c:v>
                </c:pt>
                <c:pt idx="6">
                  <c:v>112992</c:v>
                </c:pt>
                <c:pt idx="7">
                  <c:v>346597</c:v>
                </c:pt>
                <c:pt idx="8">
                  <c:v>17246</c:v>
                </c:pt>
                <c:pt idx="9">
                  <c:v>59150</c:v>
                </c:pt>
                <c:pt idx="10">
                  <c:v>10065</c:v>
                </c:pt>
                <c:pt idx="11">
                  <c:v>51174</c:v>
                </c:pt>
                <c:pt idx="12">
                  <c:v>83130</c:v>
                </c:pt>
                <c:pt idx="13">
                  <c:v>35725</c:v>
                </c:pt>
                <c:pt idx="14">
                  <c:v>133718</c:v>
                </c:pt>
                <c:pt idx="15">
                  <c:v>110055</c:v>
                </c:pt>
                <c:pt idx="16">
                  <c:v>51851</c:v>
                </c:pt>
                <c:pt idx="17">
                  <c:v>151272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B-4D22-8733-5114F09F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44448"/>
        <c:axId val="468251520"/>
      </c:lineChart>
      <c:catAx>
        <c:axId val="4682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51520"/>
        <c:crosses val="autoZero"/>
        <c:auto val="1"/>
        <c:lblAlgn val="ctr"/>
        <c:lblOffset val="100"/>
        <c:noMultiLvlLbl val="0"/>
      </c:catAx>
      <c:valAx>
        <c:axId val="468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21</xdr:row>
      <xdr:rowOff>152401</xdr:rowOff>
    </xdr:from>
    <xdr:to>
      <xdr:col>17</xdr:col>
      <xdr:colOff>1438275</xdr:colOff>
      <xdr:row>35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0E991-DDD1-41F0-8010-DE0C55B1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22</xdr:row>
      <xdr:rowOff>4762</xdr:rowOff>
    </xdr:from>
    <xdr:to>
      <xdr:col>27</xdr:col>
      <xdr:colOff>57150</xdr:colOff>
      <xdr:row>35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CF293-936A-46D3-8C24-34DE7DE21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409575</xdr:colOff>
      <xdr:row>24</xdr:row>
      <xdr:rowOff>4762</xdr:rowOff>
    </xdr:from>
    <xdr:to>
      <xdr:col>38</xdr:col>
      <xdr:colOff>409575</xdr:colOff>
      <xdr:row>37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833A9-0868-4218-9EA1-BDF75AB6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1476374</xdr:colOff>
      <xdr:row>32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1514475</xdr:colOff>
      <xdr:row>34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1476374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1333499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i="0">
                  <a:latin typeface="Cambria Math" panose="02040503050406030204" pitchFamily="18" charset="0"/>
                </a:rPr>
                <a:t>〖</a:t>
              </a:r>
              <a:r>
                <a:rPr lang="es-US" sz="1400" b="0" i="0">
                  <a:latin typeface="Cambria Math" panose="02040503050406030204" pitchFamily="18" charset="0"/>
                </a:rPr>
                <a:t> 𝐻〗_0: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166686</xdr:rowOff>
    </xdr:from>
    <xdr:to>
      <xdr:col>17</xdr:col>
      <xdr:colOff>2047874</xdr:colOff>
      <xdr:row>35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719EB-9BA1-4E10-B3FA-20886DC8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22</xdr:row>
      <xdr:rowOff>4762</xdr:rowOff>
    </xdr:from>
    <xdr:to>
      <xdr:col>27</xdr:col>
      <xdr:colOff>742949</xdr:colOff>
      <xdr:row>36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1729ED-E1D8-4E54-8978-191B0685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21</xdr:row>
      <xdr:rowOff>157162</xdr:rowOff>
    </xdr:from>
    <xdr:to>
      <xdr:col>39</xdr:col>
      <xdr:colOff>190500</xdr:colOff>
      <xdr:row>36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2F7759-3699-4B6F-AF4B-09CD796E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314324</xdr:colOff>
      <xdr:row>32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180975</xdr:colOff>
      <xdr:row>35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66675</xdr:rowOff>
    </xdr:from>
    <xdr:to>
      <xdr:col>6</xdr:col>
      <xdr:colOff>419100</xdr:colOff>
      <xdr:row>22</xdr:row>
      <xdr:rowOff>180975</xdr:rowOff>
    </xdr:to>
    <xdr:grpSp>
      <xdr:nvGrpSpPr>
        <xdr:cNvPr id="3077" name="Group 5">
          <a:extLst>
            <a:ext uri="{FF2B5EF4-FFF2-40B4-BE49-F238E27FC236}">
              <a16:creationId xmlns:a16="http://schemas.microsoft.com/office/drawing/2014/main" id="{730990AC-C815-44F1-8340-A5BEEB897EA1}"/>
            </a:ext>
          </a:extLst>
        </xdr:cNvPr>
        <xdr:cNvGrpSpPr>
          <a:grpSpLocks/>
        </xdr:cNvGrpSpPr>
      </xdr:nvGrpSpPr>
      <xdr:grpSpPr bwMode="auto">
        <a:xfrm>
          <a:off x="800100" y="638175"/>
          <a:ext cx="4191000" cy="3733800"/>
          <a:chOff x="2974" y="200"/>
          <a:chExt cx="9032" cy="6389"/>
        </a:xfrm>
      </xdr:grpSpPr>
      <xdr:sp macro="" textlink="">
        <xdr:nvSpPr>
          <xdr:cNvPr id="3078" name="AutoShape 6">
            <a:extLst>
              <a:ext uri="{FF2B5EF4-FFF2-40B4-BE49-F238E27FC236}">
                <a16:creationId xmlns:a16="http://schemas.microsoft.com/office/drawing/2014/main" id="{410905B3-0150-41D0-8852-F0A7142DD9F1}"/>
              </a:ext>
            </a:extLst>
          </xdr:cNvPr>
          <xdr:cNvSpPr>
            <a:spLocks/>
          </xdr:cNvSpPr>
        </xdr:nvSpPr>
        <xdr:spPr bwMode="auto">
          <a:xfrm>
            <a:off x="2973" y="687"/>
            <a:ext cx="9024" cy="5902"/>
          </a:xfrm>
          <a:custGeom>
            <a:avLst/>
            <a:gdLst>
              <a:gd name="T0" fmla="+- 0 9173 2974"/>
              <a:gd name="T1" fmla="*/ T0 w 9024"/>
              <a:gd name="T2" fmla="+- 0 3673 687"/>
              <a:gd name="T3" fmla="*/ 3673 h 5902"/>
              <a:gd name="T4" fmla="+- 0 8498 2974"/>
              <a:gd name="T5" fmla="*/ T4 w 9024"/>
              <a:gd name="T6" fmla="+- 0 3618 687"/>
              <a:gd name="T7" fmla="*/ 3618 h 5902"/>
              <a:gd name="T8" fmla="+- 0 8141 2974"/>
              <a:gd name="T9" fmla="*/ T8 w 9024"/>
              <a:gd name="T10" fmla="+- 0 3658 687"/>
              <a:gd name="T11" fmla="*/ 3658 h 5902"/>
              <a:gd name="T12" fmla="+- 0 7718 2974"/>
              <a:gd name="T13" fmla="*/ T12 w 9024"/>
              <a:gd name="T14" fmla="+- 0 3918 687"/>
              <a:gd name="T15" fmla="*/ 3918 h 5902"/>
              <a:gd name="T16" fmla="+- 0 7127 2974"/>
              <a:gd name="T17" fmla="*/ T16 w 9024"/>
              <a:gd name="T18" fmla="+- 0 4444 687"/>
              <a:gd name="T19" fmla="*/ 4444 h 5902"/>
              <a:gd name="T20" fmla="+- 0 6665 2974"/>
              <a:gd name="T21" fmla="*/ T20 w 9024"/>
              <a:gd name="T22" fmla="+- 0 4758 687"/>
              <a:gd name="T23" fmla="*/ 4758 h 5902"/>
              <a:gd name="T24" fmla="+- 0 6218 2974"/>
              <a:gd name="T25" fmla="*/ T24 w 9024"/>
              <a:gd name="T26" fmla="+- 0 5018 687"/>
              <a:gd name="T27" fmla="*/ 5018 h 5902"/>
              <a:gd name="T28" fmla="+- 0 5712 2974"/>
              <a:gd name="T29" fmla="*/ T28 w 9024"/>
              <a:gd name="T30" fmla="+- 0 5138 687"/>
              <a:gd name="T31" fmla="*/ 5138 h 5902"/>
              <a:gd name="T32" fmla="+- 0 4507 2974"/>
              <a:gd name="T33" fmla="*/ T32 w 9024"/>
              <a:gd name="T34" fmla="+- 0 5158 687"/>
              <a:gd name="T35" fmla="*/ 5158 h 5902"/>
              <a:gd name="T36" fmla="+- 0 3960 2974"/>
              <a:gd name="T37" fmla="*/ T36 w 9024"/>
              <a:gd name="T38" fmla="+- 0 5378 687"/>
              <a:gd name="T39" fmla="*/ 5378 h 5902"/>
              <a:gd name="T40" fmla="+- 0 3355 2974"/>
              <a:gd name="T41" fmla="*/ T40 w 9024"/>
              <a:gd name="T42" fmla="+- 0 5898 687"/>
              <a:gd name="T43" fmla="*/ 5898 h 5902"/>
              <a:gd name="T44" fmla="+- 0 3559 2974"/>
              <a:gd name="T45" fmla="*/ T44 w 9024"/>
              <a:gd name="T46" fmla="+- 0 5818 687"/>
              <a:gd name="T47" fmla="*/ 5818 h 5902"/>
              <a:gd name="T48" fmla="+- 0 3970 2974"/>
              <a:gd name="T49" fmla="*/ T48 w 9024"/>
              <a:gd name="T50" fmla="+- 0 5478 687"/>
              <a:gd name="T51" fmla="*/ 5478 h 5902"/>
              <a:gd name="T52" fmla="+- 0 4507 2974"/>
              <a:gd name="T53" fmla="*/ T52 w 9024"/>
              <a:gd name="T54" fmla="+- 0 5246 687"/>
              <a:gd name="T55" fmla="*/ 5246 h 5902"/>
              <a:gd name="T56" fmla="+- 0 6007 2974"/>
              <a:gd name="T57" fmla="*/ T56 w 9024"/>
              <a:gd name="T58" fmla="+- 0 5178 687"/>
              <a:gd name="T59" fmla="*/ 5178 h 5902"/>
              <a:gd name="T60" fmla="+- 0 6463 2974"/>
              <a:gd name="T61" fmla="*/ T60 w 9024"/>
              <a:gd name="T62" fmla="+- 0 4998 687"/>
              <a:gd name="T63" fmla="*/ 4998 h 5902"/>
              <a:gd name="T64" fmla="+- 0 6979 2974"/>
              <a:gd name="T65" fmla="*/ T64 w 9024"/>
              <a:gd name="T66" fmla="+- 0 4658 687"/>
              <a:gd name="T67" fmla="*/ 4658 h 5902"/>
              <a:gd name="T68" fmla="+- 0 7210 2974"/>
              <a:gd name="T69" fmla="*/ T68 w 9024"/>
              <a:gd name="T70" fmla="+- 0 4498 687"/>
              <a:gd name="T71" fmla="*/ 4498 h 5902"/>
              <a:gd name="T72" fmla="+- 0 7987 2974"/>
              <a:gd name="T73" fmla="*/ T72 w 9024"/>
              <a:gd name="T74" fmla="+- 0 3838 687"/>
              <a:gd name="T75" fmla="*/ 3838 h 5902"/>
              <a:gd name="T76" fmla="+- 0 8292 2974"/>
              <a:gd name="T77" fmla="*/ T76 w 9024"/>
              <a:gd name="T78" fmla="+- 0 3698 687"/>
              <a:gd name="T79" fmla="*/ 3698 h 5902"/>
              <a:gd name="T80" fmla="+- 0 9108 2974"/>
              <a:gd name="T81" fmla="*/ T80 w 9024"/>
              <a:gd name="T82" fmla="+- 0 3778 687"/>
              <a:gd name="T83" fmla="*/ 3778 h 5902"/>
              <a:gd name="T84" fmla="+- 0 9446 2974"/>
              <a:gd name="T85" fmla="*/ T84 w 9024"/>
              <a:gd name="T86" fmla="+- 0 3638 687"/>
              <a:gd name="T87" fmla="*/ 3638 h 5902"/>
              <a:gd name="T88" fmla="+- 0 9869 2974"/>
              <a:gd name="T89" fmla="*/ T88 w 9024"/>
              <a:gd name="T90" fmla="+- 0 846 687"/>
              <a:gd name="T91" fmla="*/ 846 h 5902"/>
              <a:gd name="T92" fmla="+- 0 9122 2974"/>
              <a:gd name="T93" fmla="*/ T92 w 9024"/>
              <a:gd name="T94" fmla="+- 0 1016 687"/>
              <a:gd name="T95" fmla="*/ 1016 h 5902"/>
              <a:gd name="T96" fmla="+- 0 8767 2974"/>
              <a:gd name="T97" fmla="*/ T96 w 9024"/>
              <a:gd name="T98" fmla="+- 0 1177 687"/>
              <a:gd name="T99" fmla="*/ 1177 h 5902"/>
              <a:gd name="T100" fmla="+- 0 8386 2974"/>
              <a:gd name="T101" fmla="*/ T100 w 9024"/>
              <a:gd name="T102" fmla="+- 0 1585 687"/>
              <a:gd name="T103" fmla="*/ 1585 h 5902"/>
              <a:gd name="T104" fmla="+- 0 8014 2974"/>
              <a:gd name="T105" fmla="*/ T104 w 9024"/>
              <a:gd name="T106" fmla="+- 0 2005 687"/>
              <a:gd name="T107" fmla="*/ 2005 h 5902"/>
              <a:gd name="T108" fmla="+- 0 7800 2974"/>
              <a:gd name="T109" fmla="*/ T108 w 9024"/>
              <a:gd name="T110" fmla="+- 0 2142 687"/>
              <a:gd name="T111" fmla="*/ 2142 h 5902"/>
              <a:gd name="T112" fmla="+- 0 6893 2974"/>
              <a:gd name="T113" fmla="*/ T112 w 9024"/>
              <a:gd name="T114" fmla="+- 0 2542 687"/>
              <a:gd name="T115" fmla="*/ 2542 h 5902"/>
              <a:gd name="T116" fmla="+- 0 5911 2974"/>
              <a:gd name="T117" fmla="*/ T116 w 9024"/>
              <a:gd name="T118" fmla="+- 0 2905 687"/>
              <a:gd name="T119" fmla="*/ 2905 h 5902"/>
              <a:gd name="T120" fmla="+- 0 5525 2974"/>
              <a:gd name="T121" fmla="*/ T120 w 9024"/>
              <a:gd name="T122" fmla="+- 0 3018 687"/>
              <a:gd name="T123" fmla="*/ 3018 h 5902"/>
              <a:gd name="T124" fmla="+- 0 5033 2974"/>
              <a:gd name="T125" fmla="*/ T124 w 9024"/>
              <a:gd name="T126" fmla="+- 0 3109 687"/>
              <a:gd name="T127" fmla="*/ 3109 h 5902"/>
              <a:gd name="T128" fmla="+- 0 4654 2974"/>
              <a:gd name="T129" fmla="*/ T128 w 9024"/>
              <a:gd name="T130" fmla="+- 0 3289 687"/>
              <a:gd name="T131" fmla="*/ 3289 h 5902"/>
              <a:gd name="T132" fmla="+- 0 3996 2974"/>
              <a:gd name="T133" fmla="*/ T132 w 9024"/>
              <a:gd name="T134" fmla="+- 0 3819 687"/>
              <a:gd name="T135" fmla="*/ 3819 h 5902"/>
              <a:gd name="T136" fmla="+- 0 3149 2974"/>
              <a:gd name="T137" fmla="*/ T136 w 9024"/>
              <a:gd name="T138" fmla="+- 0 4798 687"/>
              <a:gd name="T139" fmla="*/ 4798 h 5902"/>
              <a:gd name="T140" fmla="+- 0 4253 2974"/>
              <a:gd name="T141" fmla="*/ T140 w 9024"/>
              <a:gd name="T142" fmla="+- 0 3711 687"/>
              <a:gd name="T143" fmla="*/ 3711 h 5902"/>
              <a:gd name="T144" fmla="+- 0 4670 2974"/>
              <a:gd name="T145" fmla="*/ T144 w 9024"/>
              <a:gd name="T146" fmla="+- 0 3385 687"/>
              <a:gd name="T147" fmla="*/ 3385 h 5902"/>
              <a:gd name="T148" fmla="+- 0 5002 2974"/>
              <a:gd name="T149" fmla="*/ T148 w 9024"/>
              <a:gd name="T150" fmla="+- 0 3214 687"/>
              <a:gd name="T151" fmla="*/ 3214 h 5902"/>
              <a:gd name="T152" fmla="+- 0 5381 2974"/>
              <a:gd name="T153" fmla="*/ T152 w 9024"/>
              <a:gd name="T154" fmla="+- 0 3135 687"/>
              <a:gd name="T155" fmla="*/ 3135 h 5902"/>
              <a:gd name="T156" fmla="+- 0 5707 2974"/>
              <a:gd name="T157" fmla="*/ T156 w 9024"/>
              <a:gd name="T158" fmla="+- 0 3068 687"/>
              <a:gd name="T159" fmla="*/ 3068 h 5902"/>
              <a:gd name="T160" fmla="+- 0 6372 2974"/>
              <a:gd name="T161" fmla="*/ T160 w 9024"/>
              <a:gd name="T162" fmla="+- 0 2835 687"/>
              <a:gd name="T163" fmla="*/ 2835 h 5902"/>
              <a:gd name="T164" fmla="+- 0 7481 2974"/>
              <a:gd name="T165" fmla="*/ T164 w 9024"/>
              <a:gd name="T166" fmla="+- 0 2398 687"/>
              <a:gd name="T167" fmla="*/ 2398 h 5902"/>
              <a:gd name="T168" fmla="+- 0 7980 2974"/>
              <a:gd name="T169" fmla="*/ T168 w 9024"/>
              <a:gd name="T170" fmla="+- 0 2139 687"/>
              <a:gd name="T171" fmla="*/ 2139 h 5902"/>
              <a:gd name="T172" fmla="+- 0 8249 2974"/>
              <a:gd name="T173" fmla="*/ T172 w 9024"/>
              <a:gd name="T174" fmla="+- 0 1914 687"/>
              <a:gd name="T175" fmla="*/ 1914 h 5902"/>
              <a:gd name="T176" fmla="+- 0 8645 2974"/>
              <a:gd name="T177" fmla="*/ T176 w 9024"/>
              <a:gd name="T178" fmla="+- 0 1400 687"/>
              <a:gd name="T179" fmla="*/ 1400 h 5902"/>
              <a:gd name="T180" fmla="+- 0 8888 2974"/>
              <a:gd name="T181" fmla="*/ T180 w 9024"/>
              <a:gd name="T182" fmla="+- 0 1210 687"/>
              <a:gd name="T183" fmla="*/ 1210 h 5902"/>
              <a:gd name="T184" fmla="+- 0 9542 2974"/>
              <a:gd name="T185" fmla="*/ T184 w 9024"/>
              <a:gd name="T186" fmla="+- 0 996 687"/>
              <a:gd name="T187" fmla="*/ 996 h 5902"/>
              <a:gd name="T188" fmla="+- 0 10562 2974"/>
              <a:gd name="T189" fmla="*/ T188 w 9024"/>
              <a:gd name="T190" fmla="+- 0 850 687"/>
              <a:gd name="T191" fmla="*/ 850 h 5902"/>
              <a:gd name="T192" fmla="+- 0 10733 2974"/>
              <a:gd name="T193" fmla="*/ T192 w 9024"/>
              <a:gd name="T194" fmla="+- 0 2718 687"/>
              <a:gd name="T195" fmla="*/ 2718 h 5902"/>
              <a:gd name="T196" fmla="+- 0 10231 2974"/>
              <a:gd name="T197" fmla="*/ T196 w 9024"/>
              <a:gd name="T198" fmla="+- 0 2898 687"/>
              <a:gd name="T199" fmla="*/ 2898 h 5902"/>
              <a:gd name="T200" fmla="+- 0 9886 2974"/>
              <a:gd name="T201" fmla="*/ T200 w 9024"/>
              <a:gd name="T202" fmla="+- 0 3158 687"/>
              <a:gd name="T203" fmla="*/ 3158 h 5902"/>
              <a:gd name="T204" fmla="+- 0 9401 2974"/>
              <a:gd name="T205" fmla="*/ T204 w 9024"/>
              <a:gd name="T206" fmla="+- 0 3564 687"/>
              <a:gd name="T207" fmla="*/ 3564 h 5902"/>
              <a:gd name="T208" fmla="+- 0 9770 2974"/>
              <a:gd name="T209" fmla="*/ T208 w 9024"/>
              <a:gd name="T210" fmla="+- 0 3378 687"/>
              <a:gd name="T211" fmla="*/ 3378 h 5902"/>
              <a:gd name="T212" fmla="+- 0 10162 2974"/>
              <a:gd name="T213" fmla="*/ T212 w 9024"/>
              <a:gd name="T214" fmla="+- 0 3058 687"/>
              <a:gd name="T215" fmla="*/ 3058 h 5902"/>
              <a:gd name="T216" fmla="+- 0 10596 2974"/>
              <a:gd name="T217" fmla="*/ T216 w 9024"/>
              <a:gd name="T218" fmla="+- 0 2858 687"/>
              <a:gd name="T219" fmla="*/ 2858 h 5902"/>
              <a:gd name="T220" fmla="+- 0 10925 2974"/>
              <a:gd name="T221" fmla="*/ T220 w 9024"/>
              <a:gd name="T222" fmla="+- 0 2778 687"/>
              <a:gd name="T223" fmla="*/ 2778 h 5902"/>
              <a:gd name="T224" fmla="+- 0 2998 2974"/>
              <a:gd name="T225" fmla="*/ T224 w 9024"/>
              <a:gd name="T226" fmla="+- 0 6567 687"/>
              <a:gd name="T227" fmla="*/ 6567 h 5902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  <a:cxn ang="0">
                <a:pos x="T197" y="T199"/>
              </a:cxn>
              <a:cxn ang="0">
                <a:pos x="T201" y="T203"/>
              </a:cxn>
              <a:cxn ang="0">
                <a:pos x="T205" y="T207"/>
              </a:cxn>
              <a:cxn ang="0">
                <a:pos x="T209" y="T211"/>
              </a:cxn>
              <a:cxn ang="0">
                <a:pos x="T213" y="T215"/>
              </a:cxn>
              <a:cxn ang="0">
                <a:pos x="T217" y="T219"/>
              </a:cxn>
              <a:cxn ang="0">
                <a:pos x="T221" y="T223"/>
              </a:cxn>
              <a:cxn ang="0">
                <a:pos x="T225" y="T227"/>
              </a:cxn>
            </a:cxnLst>
            <a:rect l="0" t="0" r="r" b="b"/>
            <a:pathLst>
              <a:path w="9024" h="5902">
                <a:moveTo>
                  <a:pt x="6537" y="2911"/>
                </a:moveTo>
                <a:lnTo>
                  <a:pt x="6453" y="2911"/>
                </a:lnTo>
                <a:lnTo>
                  <a:pt x="6372" y="2911"/>
                </a:lnTo>
                <a:lnTo>
                  <a:pt x="6309" y="2931"/>
                </a:lnTo>
                <a:lnTo>
                  <a:pt x="6247" y="2971"/>
                </a:lnTo>
                <a:lnTo>
                  <a:pt x="6199" y="2986"/>
                </a:lnTo>
                <a:lnTo>
                  <a:pt x="6199" y="2971"/>
                </a:lnTo>
                <a:lnTo>
                  <a:pt x="6134" y="2991"/>
                </a:lnTo>
                <a:lnTo>
                  <a:pt x="5932" y="2991"/>
                </a:lnTo>
                <a:lnTo>
                  <a:pt x="5865" y="2971"/>
                </a:lnTo>
                <a:lnTo>
                  <a:pt x="5592" y="2931"/>
                </a:lnTo>
                <a:lnTo>
                  <a:pt x="5524" y="2931"/>
                </a:lnTo>
                <a:lnTo>
                  <a:pt x="5455" y="2911"/>
                </a:lnTo>
                <a:lnTo>
                  <a:pt x="5388" y="2911"/>
                </a:lnTo>
                <a:lnTo>
                  <a:pt x="5318" y="2931"/>
                </a:lnTo>
                <a:lnTo>
                  <a:pt x="5251" y="2951"/>
                </a:lnTo>
                <a:lnTo>
                  <a:pt x="5232" y="2951"/>
                </a:lnTo>
                <a:lnTo>
                  <a:pt x="5167" y="2971"/>
                </a:lnTo>
                <a:lnTo>
                  <a:pt x="5097" y="2991"/>
                </a:lnTo>
                <a:lnTo>
                  <a:pt x="4963" y="3071"/>
                </a:lnTo>
                <a:lnTo>
                  <a:pt x="4948" y="3091"/>
                </a:lnTo>
                <a:lnTo>
                  <a:pt x="4881" y="3131"/>
                </a:lnTo>
                <a:lnTo>
                  <a:pt x="4812" y="3191"/>
                </a:lnTo>
                <a:lnTo>
                  <a:pt x="4744" y="3231"/>
                </a:lnTo>
                <a:lnTo>
                  <a:pt x="4610" y="3351"/>
                </a:lnTo>
                <a:lnTo>
                  <a:pt x="4476" y="3491"/>
                </a:lnTo>
                <a:lnTo>
                  <a:pt x="4341" y="3611"/>
                </a:lnTo>
                <a:lnTo>
                  <a:pt x="4272" y="3671"/>
                </a:lnTo>
                <a:lnTo>
                  <a:pt x="4204" y="3711"/>
                </a:lnTo>
                <a:lnTo>
                  <a:pt x="4153" y="3757"/>
                </a:lnTo>
                <a:lnTo>
                  <a:pt x="4152" y="3751"/>
                </a:lnTo>
                <a:lnTo>
                  <a:pt x="4077" y="3811"/>
                </a:lnTo>
                <a:lnTo>
                  <a:pt x="3955" y="3891"/>
                </a:lnTo>
                <a:lnTo>
                  <a:pt x="3940" y="3911"/>
                </a:lnTo>
                <a:lnTo>
                  <a:pt x="3813" y="3991"/>
                </a:lnTo>
                <a:lnTo>
                  <a:pt x="3691" y="4071"/>
                </a:lnTo>
                <a:lnTo>
                  <a:pt x="3696" y="4078"/>
                </a:lnTo>
                <a:lnTo>
                  <a:pt x="3583" y="4151"/>
                </a:lnTo>
                <a:lnTo>
                  <a:pt x="3453" y="4231"/>
                </a:lnTo>
                <a:lnTo>
                  <a:pt x="3386" y="4271"/>
                </a:lnTo>
                <a:lnTo>
                  <a:pt x="3316" y="4291"/>
                </a:lnTo>
                <a:lnTo>
                  <a:pt x="3244" y="4331"/>
                </a:lnTo>
                <a:lnTo>
                  <a:pt x="3168" y="4351"/>
                </a:lnTo>
                <a:lnTo>
                  <a:pt x="3088" y="4391"/>
                </a:lnTo>
                <a:lnTo>
                  <a:pt x="3012" y="4411"/>
                </a:lnTo>
                <a:lnTo>
                  <a:pt x="2916" y="4431"/>
                </a:lnTo>
                <a:lnTo>
                  <a:pt x="2839" y="4431"/>
                </a:lnTo>
                <a:lnTo>
                  <a:pt x="2738" y="4451"/>
                </a:lnTo>
                <a:lnTo>
                  <a:pt x="2414" y="4451"/>
                </a:lnTo>
                <a:lnTo>
                  <a:pt x="2191" y="4431"/>
                </a:lnTo>
                <a:lnTo>
                  <a:pt x="1852" y="4431"/>
                </a:lnTo>
                <a:lnTo>
                  <a:pt x="1742" y="4451"/>
                </a:lnTo>
                <a:lnTo>
                  <a:pt x="1636" y="4451"/>
                </a:lnTo>
                <a:lnTo>
                  <a:pt x="1533" y="4471"/>
                </a:lnTo>
                <a:lnTo>
                  <a:pt x="1516" y="4471"/>
                </a:lnTo>
                <a:lnTo>
                  <a:pt x="1418" y="4491"/>
                </a:lnTo>
                <a:lnTo>
                  <a:pt x="1236" y="4571"/>
                </a:lnTo>
                <a:lnTo>
                  <a:pt x="1149" y="4611"/>
                </a:lnTo>
                <a:lnTo>
                  <a:pt x="1065" y="4651"/>
                </a:lnTo>
                <a:lnTo>
                  <a:pt x="986" y="4691"/>
                </a:lnTo>
                <a:lnTo>
                  <a:pt x="892" y="4751"/>
                </a:lnTo>
                <a:lnTo>
                  <a:pt x="813" y="4811"/>
                </a:lnTo>
                <a:lnTo>
                  <a:pt x="664" y="4931"/>
                </a:lnTo>
                <a:lnTo>
                  <a:pt x="592" y="5011"/>
                </a:lnTo>
                <a:lnTo>
                  <a:pt x="520" y="5071"/>
                </a:lnTo>
                <a:lnTo>
                  <a:pt x="381" y="5211"/>
                </a:lnTo>
                <a:lnTo>
                  <a:pt x="244" y="5351"/>
                </a:lnTo>
                <a:lnTo>
                  <a:pt x="110" y="5491"/>
                </a:lnTo>
                <a:lnTo>
                  <a:pt x="177" y="5551"/>
                </a:lnTo>
                <a:lnTo>
                  <a:pt x="309" y="5411"/>
                </a:lnTo>
                <a:lnTo>
                  <a:pt x="446" y="5271"/>
                </a:lnTo>
                <a:lnTo>
                  <a:pt x="585" y="5131"/>
                </a:lnTo>
                <a:lnTo>
                  <a:pt x="729" y="5011"/>
                </a:lnTo>
                <a:lnTo>
                  <a:pt x="804" y="4931"/>
                </a:lnTo>
                <a:lnTo>
                  <a:pt x="878" y="4891"/>
                </a:lnTo>
                <a:lnTo>
                  <a:pt x="957" y="4831"/>
                </a:lnTo>
                <a:lnTo>
                  <a:pt x="952" y="4825"/>
                </a:lnTo>
                <a:lnTo>
                  <a:pt x="996" y="4791"/>
                </a:lnTo>
                <a:lnTo>
                  <a:pt x="1022" y="4771"/>
                </a:lnTo>
                <a:lnTo>
                  <a:pt x="1101" y="4731"/>
                </a:lnTo>
                <a:lnTo>
                  <a:pt x="1185" y="4691"/>
                </a:lnTo>
                <a:lnTo>
                  <a:pt x="1358" y="4611"/>
                </a:lnTo>
                <a:lnTo>
                  <a:pt x="1454" y="4591"/>
                </a:lnTo>
                <a:lnTo>
                  <a:pt x="1533" y="4559"/>
                </a:lnTo>
                <a:lnTo>
                  <a:pt x="1533" y="4571"/>
                </a:lnTo>
                <a:lnTo>
                  <a:pt x="1742" y="4531"/>
                </a:lnTo>
                <a:lnTo>
                  <a:pt x="2839" y="4531"/>
                </a:lnTo>
                <a:lnTo>
                  <a:pt x="2932" y="4511"/>
                </a:lnTo>
                <a:lnTo>
                  <a:pt x="2952" y="4511"/>
                </a:lnTo>
                <a:lnTo>
                  <a:pt x="3033" y="4491"/>
                </a:lnTo>
                <a:lnTo>
                  <a:pt x="3124" y="4471"/>
                </a:lnTo>
                <a:lnTo>
                  <a:pt x="3204" y="4431"/>
                </a:lnTo>
                <a:lnTo>
                  <a:pt x="3280" y="4411"/>
                </a:lnTo>
                <a:lnTo>
                  <a:pt x="3352" y="4371"/>
                </a:lnTo>
                <a:lnTo>
                  <a:pt x="3422" y="4351"/>
                </a:lnTo>
                <a:lnTo>
                  <a:pt x="3489" y="4311"/>
                </a:lnTo>
                <a:lnTo>
                  <a:pt x="3619" y="4231"/>
                </a:lnTo>
                <a:lnTo>
                  <a:pt x="3756" y="4151"/>
                </a:lnTo>
                <a:lnTo>
                  <a:pt x="3805" y="4111"/>
                </a:lnTo>
                <a:lnTo>
                  <a:pt x="3854" y="4071"/>
                </a:lnTo>
                <a:lnTo>
                  <a:pt x="3878" y="4051"/>
                </a:lnTo>
                <a:lnTo>
                  <a:pt x="4005" y="3971"/>
                </a:lnTo>
                <a:lnTo>
                  <a:pt x="4000" y="3966"/>
                </a:lnTo>
                <a:lnTo>
                  <a:pt x="4059" y="3931"/>
                </a:lnTo>
                <a:lnTo>
                  <a:pt x="4128" y="3891"/>
                </a:lnTo>
                <a:lnTo>
                  <a:pt x="4188" y="3851"/>
                </a:lnTo>
                <a:lnTo>
                  <a:pt x="4202" y="3831"/>
                </a:lnTo>
                <a:lnTo>
                  <a:pt x="4236" y="3811"/>
                </a:lnTo>
                <a:lnTo>
                  <a:pt x="4269" y="3791"/>
                </a:lnTo>
                <a:lnTo>
                  <a:pt x="4336" y="3731"/>
                </a:lnTo>
                <a:lnTo>
                  <a:pt x="4406" y="3671"/>
                </a:lnTo>
                <a:lnTo>
                  <a:pt x="4876" y="3251"/>
                </a:lnTo>
                <a:lnTo>
                  <a:pt x="4946" y="3191"/>
                </a:lnTo>
                <a:lnTo>
                  <a:pt x="5013" y="3151"/>
                </a:lnTo>
                <a:lnTo>
                  <a:pt x="5008" y="3146"/>
                </a:lnTo>
                <a:lnTo>
                  <a:pt x="5066" y="3111"/>
                </a:lnTo>
                <a:lnTo>
                  <a:pt x="5133" y="3071"/>
                </a:lnTo>
                <a:lnTo>
                  <a:pt x="5268" y="3031"/>
                </a:lnTo>
                <a:lnTo>
                  <a:pt x="5266" y="3027"/>
                </a:lnTo>
                <a:lnTo>
                  <a:pt x="5318" y="3011"/>
                </a:lnTo>
                <a:lnTo>
                  <a:pt x="5524" y="3011"/>
                </a:lnTo>
                <a:lnTo>
                  <a:pt x="5592" y="3031"/>
                </a:lnTo>
                <a:lnTo>
                  <a:pt x="5865" y="3071"/>
                </a:lnTo>
                <a:lnTo>
                  <a:pt x="5932" y="3071"/>
                </a:lnTo>
                <a:lnTo>
                  <a:pt x="6000" y="3091"/>
                </a:lnTo>
                <a:lnTo>
                  <a:pt x="6134" y="3091"/>
                </a:lnTo>
                <a:lnTo>
                  <a:pt x="6199" y="3071"/>
                </a:lnTo>
                <a:lnTo>
                  <a:pt x="6216" y="3071"/>
                </a:lnTo>
                <a:lnTo>
                  <a:pt x="6278" y="3051"/>
                </a:lnTo>
                <a:lnTo>
                  <a:pt x="6345" y="3031"/>
                </a:lnTo>
                <a:lnTo>
                  <a:pt x="6408" y="2991"/>
                </a:lnTo>
                <a:lnTo>
                  <a:pt x="6472" y="2951"/>
                </a:lnTo>
                <a:lnTo>
                  <a:pt x="6487" y="2951"/>
                </a:lnTo>
                <a:lnTo>
                  <a:pt x="6537" y="2911"/>
                </a:lnTo>
                <a:close/>
                <a:moveTo>
                  <a:pt x="7588" y="163"/>
                </a:moveTo>
                <a:lnTo>
                  <a:pt x="7579" y="75"/>
                </a:lnTo>
                <a:lnTo>
                  <a:pt x="7120" y="127"/>
                </a:lnTo>
                <a:lnTo>
                  <a:pt x="6895" y="159"/>
                </a:lnTo>
                <a:lnTo>
                  <a:pt x="6674" y="197"/>
                </a:lnTo>
                <a:lnTo>
                  <a:pt x="6568" y="219"/>
                </a:lnTo>
                <a:lnTo>
                  <a:pt x="6549" y="221"/>
                </a:lnTo>
                <a:lnTo>
                  <a:pt x="6345" y="269"/>
                </a:lnTo>
                <a:lnTo>
                  <a:pt x="6244" y="298"/>
                </a:lnTo>
                <a:lnTo>
                  <a:pt x="6148" y="329"/>
                </a:lnTo>
                <a:lnTo>
                  <a:pt x="6057" y="360"/>
                </a:lnTo>
                <a:lnTo>
                  <a:pt x="5968" y="399"/>
                </a:lnTo>
                <a:lnTo>
                  <a:pt x="5882" y="439"/>
                </a:lnTo>
                <a:lnTo>
                  <a:pt x="5844" y="459"/>
                </a:lnTo>
                <a:lnTo>
                  <a:pt x="5808" y="480"/>
                </a:lnTo>
                <a:lnTo>
                  <a:pt x="5793" y="490"/>
                </a:lnTo>
                <a:lnTo>
                  <a:pt x="5724" y="540"/>
                </a:lnTo>
                <a:lnTo>
                  <a:pt x="5661" y="591"/>
                </a:lnTo>
                <a:lnTo>
                  <a:pt x="5606" y="648"/>
                </a:lnTo>
                <a:lnTo>
                  <a:pt x="5553" y="706"/>
                </a:lnTo>
                <a:lnTo>
                  <a:pt x="5505" y="768"/>
                </a:lnTo>
                <a:lnTo>
                  <a:pt x="5412" y="898"/>
                </a:lnTo>
                <a:lnTo>
                  <a:pt x="5366" y="963"/>
                </a:lnTo>
                <a:lnTo>
                  <a:pt x="5318" y="1030"/>
                </a:lnTo>
                <a:lnTo>
                  <a:pt x="5210" y="1162"/>
                </a:lnTo>
                <a:lnTo>
                  <a:pt x="5148" y="1227"/>
                </a:lnTo>
                <a:lnTo>
                  <a:pt x="5076" y="1289"/>
                </a:lnTo>
                <a:lnTo>
                  <a:pt x="5040" y="1318"/>
                </a:lnTo>
                <a:lnTo>
                  <a:pt x="4999" y="1349"/>
                </a:lnTo>
                <a:lnTo>
                  <a:pt x="4970" y="1368"/>
                </a:lnTo>
                <a:lnTo>
                  <a:pt x="4956" y="1378"/>
                </a:lnTo>
                <a:lnTo>
                  <a:pt x="4920" y="1402"/>
                </a:lnTo>
                <a:lnTo>
                  <a:pt x="4876" y="1426"/>
                </a:lnTo>
                <a:lnTo>
                  <a:pt x="4826" y="1455"/>
                </a:lnTo>
                <a:lnTo>
                  <a:pt x="4716" y="1512"/>
                </a:lnTo>
                <a:lnTo>
                  <a:pt x="4598" y="1570"/>
                </a:lnTo>
                <a:lnTo>
                  <a:pt x="4471" y="1627"/>
                </a:lnTo>
                <a:lnTo>
                  <a:pt x="4339" y="1685"/>
                </a:lnTo>
                <a:lnTo>
                  <a:pt x="4202" y="1743"/>
                </a:lnTo>
                <a:lnTo>
                  <a:pt x="3919" y="1855"/>
                </a:lnTo>
                <a:lnTo>
                  <a:pt x="3636" y="1963"/>
                </a:lnTo>
                <a:lnTo>
                  <a:pt x="3496" y="2014"/>
                </a:lnTo>
                <a:lnTo>
                  <a:pt x="3362" y="2064"/>
                </a:lnTo>
                <a:lnTo>
                  <a:pt x="3230" y="2112"/>
                </a:lnTo>
                <a:lnTo>
                  <a:pt x="3108" y="2155"/>
                </a:lnTo>
                <a:lnTo>
                  <a:pt x="2937" y="2218"/>
                </a:lnTo>
                <a:lnTo>
                  <a:pt x="2887" y="2237"/>
                </a:lnTo>
                <a:lnTo>
                  <a:pt x="2786" y="2271"/>
                </a:lnTo>
                <a:lnTo>
                  <a:pt x="2697" y="2297"/>
                </a:lnTo>
                <a:lnTo>
                  <a:pt x="2613" y="2319"/>
                </a:lnTo>
                <a:lnTo>
                  <a:pt x="2551" y="2332"/>
                </a:lnTo>
                <a:lnTo>
                  <a:pt x="2551" y="2331"/>
                </a:lnTo>
                <a:lnTo>
                  <a:pt x="2479" y="2345"/>
                </a:lnTo>
                <a:lnTo>
                  <a:pt x="2407" y="2357"/>
                </a:lnTo>
                <a:lnTo>
                  <a:pt x="2208" y="2386"/>
                </a:lnTo>
                <a:lnTo>
                  <a:pt x="2188" y="2391"/>
                </a:lnTo>
                <a:lnTo>
                  <a:pt x="2124" y="2405"/>
                </a:lnTo>
                <a:lnTo>
                  <a:pt x="2059" y="2422"/>
                </a:lnTo>
                <a:lnTo>
                  <a:pt x="1992" y="2443"/>
                </a:lnTo>
                <a:lnTo>
                  <a:pt x="1920" y="2470"/>
                </a:lnTo>
                <a:lnTo>
                  <a:pt x="1845" y="2503"/>
                </a:lnTo>
                <a:lnTo>
                  <a:pt x="1768" y="2547"/>
                </a:lnTo>
                <a:lnTo>
                  <a:pt x="1728" y="2571"/>
                </a:lnTo>
                <a:lnTo>
                  <a:pt x="1680" y="2602"/>
                </a:lnTo>
                <a:lnTo>
                  <a:pt x="1584" y="2667"/>
                </a:lnTo>
                <a:lnTo>
                  <a:pt x="1492" y="2731"/>
                </a:lnTo>
                <a:lnTo>
                  <a:pt x="1401" y="2801"/>
                </a:lnTo>
                <a:lnTo>
                  <a:pt x="1214" y="2959"/>
                </a:lnTo>
                <a:lnTo>
                  <a:pt x="1118" y="3043"/>
                </a:lnTo>
                <a:lnTo>
                  <a:pt x="1022" y="3132"/>
                </a:lnTo>
                <a:lnTo>
                  <a:pt x="823" y="3322"/>
                </a:lnTo>
                <a:lnTo>
                  <a:pt x="724" y="3420"/>
                </a:lnTo>
                <a:lnTo>
                  <a:pt x="520" y="3622"/>
                </a:lnTo>
                <a:lnTo>
                  <a:pt x="316" y="3833"/>
                </a:lnTo>
                <a:lnTo>
                  <a:pt x="110" y="4049"/>
                </a:lnTo>
                <a:lnTo>
                  <a:pt x="175" y="4111"/>
                </a:lnTo>
                <a:lnTo>
                  <a:pt x="585" y="3687"/>
                </a:lnTo>
                <a:lnTo>
                  <a:pt x="789" y="3485"/>
                </a:lnTo>
                <a:lnTo>
                  <a:pt x="888" y="3387"/>
                </a:lnTo>
                <a:lnTo>
                  <a:pt x="1087" y="3197"/>
                </a:lnTo>
                <a:lnTo>
                  <a:pt x="1183" y="3108"/>
                </a:lnTo>
                <a:lnTo>
                  <a:pt x="1279" y="3024"/>
                </a:lnTo>
                <a:lnTo>
                  <a:pt x="1466" y="2866"/>
                </a:lnTo>
                <a:lnTo>
                  <a:pt x="1557" y="2796"/>
                </a:lnTo>
                <a:lnTo>
                  <a:pt x="1635" y="2741"/>
                </a:lnTo>
                <a:lnTo>
                  <a:pt x="1648" y="2731"/>
                </a:lnTo>
                <a:lnTo>
                  <a:pt x="1696" y="2698"/>
                </a:lnTo>
                <a:lnTo>
                  <a:pt x="1728" y="2676"/>
                </a:lnTo>
                <a:lnTo>
                  <a:pt x="1764" y="2655"/>
                </a:lnTo>
                <a:lnTo>
                  <a:pt x="1804" y="2631"/>
                </a:lnTo>
                <a:lnTo>
                  <a:pt x="1881" y="2587"/>
                </a:lnTo>
                <a:lnTo>
                  <a:pt x="1956" y="2554"/>
                </a:lnTo>
                <a:lnTo>
                  <a:pt x="2028" y="2527"/>
                </a:lnTo>
                <a:lnTo>
                  <a:pt x="2095" y="2506"/>
                </a:lnTo>
                <a:lnTo>
                  <a:pt x="2160" y="2489"/>
                </a:lnTo>
                <a:lnTo>
                  <a:pt x="2214" y="2477"/>
                </a:lnTo>
                <a:lnTo>
                  <a:pt x="2224" y="2475"/>
                </a:lnTo>
                <a:lnTo>
                  <a:pt x="2407" y="2448"/>
                </a:lnTo>
                <a:lnTo>
                  <a:pt x="2479" y="2436"/>
                </a:lnTo>
                <a:lnTo>
                  <a:pt x="2503" y="2431"/>
                </a:lnTo>
                <a:lnTo>
                  <a:pt x="2551" y="2422"/>
                </a:lnTo>
                <a:lnTo>
                  <a:pt x="2570" y="2419"/>
                </a:lnTo>
                <a:lnTo>
                  <a:pt x="2649" y="2403"/>
                </a:lnTo>
                <a:lnTo>
                  <a:pt x="2733" y="2381"/>
                </a:lnTo>
                <a:lnTo>
                  <a:pt x="2749" y="2376"/>
                </a:lnTo>
                <a:lnTo>
                  <a:pt x="2822" y="2355"/>
                </a:lnTo>
                <a:lnTo>
                  <a:pt x="2973" y="2302"/>
                </a:lnTo>
                <a:lnTo>
                  <a:pt x="3144" y="2239"/>
                </a:lnTo>
                <a:lnTo>
                  <a:pt x="3266" y="2196"/>
                </a:lnTo>
                <a:lnTo>
                  <a:pt x="3398" y="2148"/>
                </a:lnTo>
                <a:lnTo>
                  <a:pt x="3532" y="2098"/>
                </a:lnTo>
                <a:lnTo>
                  <a:pt x="3672" y="2047"/>
                </a:lnTo>
                <a:lnTo>
                  <a:pt x="3955" y="1939"/>
                </a:lnTo>
                <a:lnTo>
                  <a:pt x="4238" y="1827"/>
                </a:lnTo>
                <a:lnTo>
                  <a:pt x="4375" y="1769"/>
                </a:lnTo>
                <a:lnTo>
                  <a:pt x="4507" y="1711"/>
                </a:lnTo>
                <a:lnTo>
                  <a:pt x="4634" y="1654"/>
                </a:lnTo>
                <a:lnTo>
                  <a:pt x="4752" y="1596"/>
                </a:lnTo>
                <a:lnTo>
                  <a:pt x="4862" y="1539"/>
                </a:lnTo>
                <a:lnTo>
                  <a:pt x="4912" y="1510"/>
                </a:lnTo>
                <a:lnTo>
                  <a:pt x="4965" y="1479"/>
                </a:lnTo>
                <a:lnTo>
                  <a:pt x="5006" y="1452"/>
                </a:lnTo>
                <a:lnTo>
                  <a:pt x="5064" y="1414"/>
                </a:lnTo>
                <a:lnTo>
                  <a:pt x="5067" y="1411"/>
                </a:lnTo>
                <a:lnTo>
                  <a:pt x="5104" y="1383"/>
                </a:lnTo>
                <a:lnTo>
                  <a:pt x="5140" y="1354"/>
                </a:lnTo>
                <a:lnTo>
                  <a:pt x="5212" y="1291"/>
                </a:lnTo>
                <a:lnTo>
                  <a:pt x="5275" y="1227"/>
                </a:lnTo>
                <a:lnTo>
                  <a:pt x="5383" y="1095"/>
                </a:lnTo>
                <a:lnTo>
                  <a:pt x="5431" y="1027"/>
                </a:lnTo>
                <a:lnTo>
                  <a:pt x="5476" y="963"/>
                </a:lnTo>
                <a:lnTo>
                  <a:pt x="5570" y="833"/>
                </a:lnTo>
                <a:lnTo>
                  <a:pt x="5618" y="771"/>
                </a:lnTo>
                <a:lnTo>
                  <a:pt x="5671" y="713"/>
                </a:lnTo>
                <a:lnTo>
                  <a:pt x="5726" y="655"/>
                </a:lnTo>
                <a:lnTo>
                  <a:pt x="5788" y="605"/>
                </a:lnTo>
                <a:lnTo>
                  <a:pt x="5845" y="564"/>
                </a:lnTo>
                <a:lnTo>
                  <a:pt x="5850" y="560"/>
                </a:lnTo>
                <a:lnTo>
                  <a:pt x="5880" y="543"/>
                </a:lnTo>
                <a:lnTo>
                  <a:pt x="5914" y="523"/>
                </a:lnTo>
                <a:lnTo>
                  <a:pt x="5923" y="519"/>
                </a:lnTo>
                <a:lnTo>
                  <a:pt x="6093" y="444"/>
                </a:lnTo>
                <a:lnTo>
                  <a:pt x="6184" y="413"/>
                </a:lnTo>
                <a:lnTo>
                  <a:pt x="6280" y="382"/>
                </a:lnTo>
                <a:lnTo>
                  <a:pt x="6381" y="353"/>
                </a:lnTo>
                <a:lnTo>
                  <a:pt x="6568" y="309"/>
                </a:lnTo>
                <a:lnTo>
                  <a:pt x="6568" y="310"/>
                </a:lnTo>
                <a:lnTo>
                  <a:pt x="6674" y="288"/>
                </a:lnTo>
                <a:lnTo>
                  <a:pt x="6812" y="264"/>
                </a:lnTo>
                <a:lnTo>
                  <a:pt x="6895" y="250"/>
                </a:lnTo>
                <a:lnTo>
                  <a:pt x="7120" y="219"/>
                </a:lnTo>
                <a:lnTo>
                  <a:pt x="7588" y="163"/>
                </a:lnTo>
                <a:close/>
                <a:moveTo>
                  <a:pt x="7951" y="2091"/>
                </a:moveTo>
                <a:lnTo>
                  <a:pt x="7947" y="2071"/>
                </a:lnTo>
                <a:lnTo>
                  <a:pt x="7934" y="2011"/>
                </a:lnTo>
                <a:lnTo>
                  <a:pt x="7860" y="2011"/>
                </a:lnTo>
                <a:lnTo>
                  <a:pt x="7776" y="2031"/>
                </a:lnTo>
                <a:lnTo>
                  <a:pt x="7759" y="2031"/>
                </a:lnTo>
                <a:lnTo>
                  <a:pt x="7675" y="2051"/>
                </a:lnTo>
                <a:lnTo>
                  <a:pt x="7586" y="2071"/>
                </a:lnTo>
                <a:lnTo>
                  <a:pt x="7497" y="2111"/>
                </a:lnTo>
                <a:lnTo>
                  <a:pt x="7404" y="2151"/>
                </a:lnTo>
                <a:lnTo>
                  <a:pt x="7308" y="2191"/>
                </a:lnTo>
                <a:lnTo>
                  <a:pt x="7257" y="2211"/>
                </a:lnTo>
                <a:lnTo>
                  <a:pt x="7200" y="2251"/>
                </a:lnTo>
                <a:lnTo>
                  <a:pt x="7152" y="2271"/>
                </a:lnTo>
                <a:lnTo>
                  <a:pt x="7137" y="2291"/>
                </a:lnTo>
                <a:lnTo>
                  <a:pt x="7027" y="2371"/>
                </a:lnTo>
                <a:lnTo>
                  <a:pt x="6969" y="2411"/>
                </a:lnTo>
                <a:lnTo>
                  <a:pt x="6912" y="2471"/>
                </a:lnTo>
                <a:lnTo>
                  <a:pt x="6852" y="2531"/>
                </a:lnTo>
                <a:lnTo>
                  <a:pt x="6732" y="2631"/>
                </a:lnTo>
                <a:lnTo>
                  <a:pt x="6609" y="2731"/>
                </a:lnTo>
                <a:lnTo>
                  <a:pt x="6547" y="2791"/>
                </a:lnTo>
                <a:lnTo>
                  <a:pt x="6422" y="2871"/>
                </a:lnTo>
                <a:lnTo>
                  <a:pt x="6427" y="2877"/>
                </a:lnTo>
                <a:lnTo>
                  <a:pt x="6439" y="2877"/>
                </a:lnTo>
                <a:lnTo>
                  <a:pt x="6579" y="2877"/>
                </a:lnTo>
                <a:lnTo>
                  <a:pt x="6587" y="2871"/>
                </a:lnTo>
                <a:lnTo>
                  <a:pt x="6612" y="2851"/>
                </a:lnTo>
                <a:lnTo>
                  <a:pt x="6674" y="2811"/>
                </a:lnTo>
                <a:lnTo>
                  <a:pt x="6796" y="2691"/>
                </a:lnTo>
                <a:lnTo>
                  <a:pt x="6916" y="2591"/>
                </a:lnTo>
                <a:lnTo>
                  <a:pt x="6976" y="2531"/>
                </a:lnTo>
                <a:lnTo>
                  <a:pt x="7034" y="2491"/>
                </a:lnTo>
                <a:lnTo>
                  <a:pt x="7092" y="2431"/>
                </a:lnTo>
                <a:lnTo>
                  <a:pt x="7185" y="2364"/>
                </a:lnTo>
                <a:lnTo>
                  <a:pt x="7188" y="2371"/>
                </a:lnTo>
                <a:lnTo>
                  <a:pt x="7245" y="2331"/>
                </a:lnTo>
                <a:lnTo>
                  <a:pt x="7293" y="2311"/>
                </a:lnTo>
                <a:lnTo>
                  <a:pt x="7344" y="2271"/>
                </a:lnTo>
                <a:lnTo>
                  <a:pt x="7440" y="2231"/>
                </a:lnTo>
                <a:lnTo>
                  <a:pt x="7533" y="2191"/>
                </a:lnTo>
                <a:lnTo>
                  <a:pt x="7622" y="2171"/>
                </a:lnTo>
                <a:lnTo>
                  <a:pt x="7711" y="2131"/>
                </a:lnTo>
                <a:lnTo>
                  <a:pt x="7776" y="2131"/>
                </a:lnTo>
                <a:lnTo>
                  <a:pt x="7795" y="2131"/>
                </a:lnTo>
                <a:lnTo>
                  <a:pt x="7793" y="2127"/>
                </a:lnTo>
                <a:lnTo>
                  <a:pt x="7860" y="2111"/>
                </a:lnTo>
                <a:lnTo>
                  <a:pt x="7951" y="2091"/>
                </a:lnTo>
                <a:close/>
                <a:moveTo>
                  <a:pt x="9024" y="5856"/>
                </a:moveTo>
                <a:lnTo>
                  <a:pt x="45" y="5856"/>
                </a:lnTo>
                <a:lnTo>
                  <a:pt x="45" y="0"/>
                </a:lnTo>
                <a:lnTo>
                  <a:pt x="0" y="0"/>
                </a:lnTo>
                <a:lnTo>
                  <a:pt x="0" y="5880"/>
                </a:lnTo>
                <a:lnTo>
                  <a:pt x="24" y="5880"/>
                </a:lnTo>
                <a:lnTo>
                  <a:pt x="24" y="5902"/>
                </a:lnTo>
                <a:lnTo>
                  <a:pt x="9024" y="5902"/>
                </a:lnTo>
                <a:lnTo>
                  <a:pt x="9024" y="585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79" name="Text Box 7">
            <a:extLst>
              <a:ext uri="{FF2B5EF4-FFF2-40B4-BE49-F238E27FC236}">
                <a16:creationId xmlns:a16="http://schemas.microsoft.com/office/drawing/2014/main" id="{53763898-ED74-4D44-A6D4-5DBB51CA48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37" y="212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Xt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080" name="Text Box 8">
            <a:extLst>
              <a:ext uri="{FF2B5EF4-FFF2-40B4-BE49-F238E27FC236}">
                <a16:creationId xmlns:a16="http://schemas.microsoft.com/office/drawing/2014/main" id="{0475B8A8-0194-4B18-A25A-84C96B4AF4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557" y="20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Yt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6</xdr:col>
      <xdr:colOff>400050</xdr:colOff>
      <xdr:row>20</xdr:row>
      <xdr:rowOff>171031</xdr:rowOff>
    </xdr:from>
    <xdr:to>
      <xdr:col>7</xdr:col>
      <xdr:colOff>152400</xdr:colOff>
      <xdr:row>22</xdr:row>
      <xdr:rowOff>189995</xdr:rowOff>
    </xdr:to>
    <xdr:grpSp>
      <xdr:nvGrpSpPr>
        <xdr:cNvPr id="3081" name="Group 9">
          <a:extLst>
            <a:ext uri="{FF2B5EF4-FFF2-40B4-BE49-F238E27FC236}">
              <a16:creationId xmlns:a16="http://schemas.microsoft.com/office/drawing/2014/main" id="{A955FE20-195F-4C6A-B8BB-EE05C0E49512}"/>
            </a:ext>
          </a:extLst>
        </xdr:cNvPr>
        <xdr:cNvGrpSpPr>
          <a:grpSpLocks/>
        </xdr:cNvGrpSpPr>
      </xdr:nvGrpSpPr>
      <xdr:grpSpPr bwMode="auto">
        <a:xfrm>
          <a:off x="4972050" y="3981031"/>
          <a:ext cx="514350" cy="399964"/>
          <a:chOff x="12050" y="6602"/>
          <a:chExt cx="810" cy="931"/>
        </a:xfrm>
      </xdr:grpSpPr>
      <xdr:sp macro="" textlink="">
        <xdr:nvSpPr>
          <xdr:cNvPr id="3082" name="Freeform 10">
            <a:extLst>
              <a:ext uri="{FF2B5EF4-FFF2-40B4-BE49-F238E27FC236}">
                <a16:creationId xmlns:a16="http://schemas.microsoft.com/office/drawing/2014/main" id="{F15918A2-1980-4358-8EDF-88CFB395ED69}"/>
              </a:ext>
            </a:extLst>
          </xdr:cNvPr>
          <xdr:cNvSpPr>
            <a:spLocks/>
          </xdr:cNvSpPr>
        </xdr:nvSpPr>
        <xdr:spPr bwMode="auto">
          <a:xfrm>
            <a:off x="12050" y="6757"/>
            <a:ext cx="735" cy="776"/>
          </a:xfrm>
          <a:custGeom>
            <a:avLst/>
            <a:gdLst>
              <a:gd name="T0" fmla="+- 0 12845 12110"/>
              <a:gd name="T1" fmla="*/ T0 w 735"/>
              <a:gd name="T2" fmla="+- 0 5960 5960"/>
              <a:gd name="T3" fmla="*/ 5960 h 776"/>
              <a:gd name="T4" fmla="+- 0 12830 12110"/>
              <a:gd name="T5" fmla="*/ T4 w 735"/>
              <a:gd name="T6" fmla="+- 0 5960 5960"/>
              <a:gd name="T7" fmla="*/ 5960 h 776"/>
              <a:gd name="T8" fmla="+- 0 12830 12110"/>
              <a:gd name="T9" fmla="*/ T8 w 735"/>
              <a:gd name="T10" fmla="+- 0 5974 5960"/>
              <a:gd name="T11" fmla="*/ 5974 h 776"/>
              <a:gd name="T12" fmla="+- 0 12830 12110"/>
              <a:gd name="T13" fmla="*/ T12 w 735"/>
              <a:gd name="T14" fmla="+- 0 6721 5960"/>
              <a:gd name="T15" fmla="*/ 6721 h 776"/>
              <a:gd name="T16" fmla="+- 0 12125 12110"/>
              <a:gd name="T17" fmla="*/ T16 w 735"/>
              <a:gd name="T18" fmla="+- 0 6721 5960"/>
              <a:gd name="T19" fmla="*/ 6721 h 776"/>
              <a:gd name="T20" fmla="+- 0 12125 12110"/>
              <a:gd name="T21" fmla="*/ T20 w 735"/>
              <a:gd name="T22" fmla="+- 0 5974 5960"/>
              <a:gd name="T23" fmla="*/ 5974 h 776"/>
              <a:gd name="T24" fmla="+- 0 12830 12110"/>
              <a:gd name="T25" fmla="*/ T24 w 735"/>
              <a:gd name="T26" fmla="+- 0 5974 5960"/>
              <a:gd name="T27" fmla="*/ 5974 h 776"/>
              <a:gd name="T28" fmla="+- 0 12830 12110"/>
              <a:gd name="T29" fmla="*/ T28 w 735"/>
              <a:gd name="T30" fmla="+- 0 5960 5960"/>
              <a:gd name="T31" fmla="*/ 5960 h 776"/>
              <a:gd name="T32" fmla="+- 0 12110 12110"/>
              <a:gd name="T33" fmla="*/ T32 w 735"/>
              <a:gd name="T34" fmla="+- 0 5960 5960"/>
              <a:gd name="T35" fmla="*/ 5960 h 776"/>
              <a:gd name="T36" fmla="+- 0 12110 12110"/>
              <a:gd name="T37" fmla="*/ T36 w 735"/>
              <a:gd name="T38" fmla="+- 0 5968 5960"/>
              <a:gd name="T39" fmla="*/ 5968 h 776"/>
              <a:gd name="T40" fmla="+- 0 12110 12110"/>
              <a:gd name="T41" fmla="*/ T40 w 735"/>
              <a:gd name="T42" fmla="+- 0 5974 5960"/>
              <a:gd name="T43" fmla="*/ 5974 h 776"/>
              <a:gd name="T44" fmla="+- 0 12110 12110"/>
              <a:gd name="T45" fmla="*/ T44 w 735"/>
              <a:gd name="T46" fmla="+- 0 6722 5960"/>
              <a:gd name="T47" fmla="*/ 6722 h 776"/>
              <a:gd name="T48" fmla="+- 0 12110 12110"/>
              <a:gd name="T49" fmla="*/ T48 w 735"/>
              <a:gd name="T50" fmla="+- 0 6728 5960"/>
              <a:gd name="T51" fmla="*/ 6728 h 776"/>
              <a:gd name="T52" fmla="+- 0 12110 12110"/>
              <a:gd name="T53" fmla="*/ T52 w 735"/>
              <a:gd name="T54" fmla="+- 0 6736 5960"/>
              <a:gd name="T55" fmla="*/ 6736 h 776"/>
              <a:gd name="T56" fmla="+- 0 12845 12110"/>
              <a:gd name="T57" fmla="*/ T56 w 735"/>
              <a:gd name="T58" fmla="+- 0 6736 5960"/>
              <a:gd name="T59" fmla="*/ 6736 h 776"/>
              <a:gd name="T60" fmla="+- 0 12845 12110"/>
              <a:gd name="T61" fmla="*/ T60 w 735"/>
              <a:gd name="T62" fmla="+- 0 5967 5960"/>
              <a:gd name="T63" fmla="*/ 5967 h 776"/>
              <a:gd name="T64" fmla="+- 0 12845 12110"/>
              <a:gd name="T65" fmla="*/ T64 w 735"/>
              <a:gd name="T66" fmla="+- 0 5960 5960"/>
              <a:gd name="T67" fmla="*/ 5960 h 776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</a:cxnLst>
            <a:rect l="0" t="0" r="r" b="b"/>
            <a:pathLst>
              <a:path w="735" h="776">
                <a:moveTo>
                  <a:pt x="735" y="0"/>
                </a:moveTo>
                <a:lnTo>
                  <a:pt x="720" y="0"/>
                </a:lnTo>
                <a:lnTo>
                  <a:pt x="720" y="14"/>
                </a:lnTo>
                <a:lnTo>
                  <a:pt x="720" y="761"/>
                </a:lnTo>
                <a:lnTo>
                  <a:pt x="15" y="761"/>
                </a:lnTo>
                <a:lnTo>
                  <a:pt x="15" y="14"/>
                </a:lnTo>
                <a:lnTo>
                  <a:pt x="720" y="14"/>
                </a:lnTo>
                <a:lnTo>
                  <a:pt x="720" y="0"/>
                </a:lnTo>
                <a:lnTo>
                  <a:pt x="0" y="0"/>
                </a:lnTo>
                <a:lnTo>
                  <a:pt x="0" y="8"/>
                </a:lnTo>
                <a:lnTo>
                  <a:pt x="0" y="14"/>
                </a:lnTo>
                <a:lnTo>
                  <a:pt x="0" y="762"/>
                </a:lnTo>
                <a:lnTo>
                  <a:pt x="0" y="768"/>
                </a:lnTo>
                <a:lnTo>
                  <a:pt x="0" y="776"/>
                </a:lnTo>
                <a:lnTo>
                  <a:pt x="735" y="776"/>
                </a:lnTo>
                <a:lnTo>
                  <a:pt x="735" y="7"/>
                </a:lnTo>
                <a:lnTo>
                  <a:pt x="73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Text Box 11">
            <a:extLst>
              <a:ext uri="{FF2B5EF4-FFF2-40B4-BE49-F238E27FC236}">
                <a16:creationId xmlns:a16="http://schemas.microsoft.com/office/drawing/2014/main" id="{B0635C32-E46B-4BA0-929D-9610335BF7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125" y="6602"/>
            <a:ext cx="735" cy="7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</a:t>
            </a: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152399</xdr:colOff>
      <xdr:row>29</xdr:row>
      <xdr:rowOff>152400</xdr:rowOff>
    </xdr:from>
    <xdr:to>
      <xdr:col>5</xdr:col>
      <xdr:colOff>104774</xdr:colOff>
      <xdr:row>41</xdr:row>
      <xdr:rowOff>133350</xdr:rowOff>
    </xdr:to>
    <xdr:grpSp>
      <xdr:nvGrpSpPr>
        <xdr:cNvPr id="3092" name="Group 20">
          <a:extLst>
            <a:ext uri="{FF2B5EF4-FFF2-40B4-BE49-F238E27FC236}">
              <a16:creationId xmlns:a16="http://schemas.microsoft.com/office/drawing/2014/main" id="{624A93F6-69FB-4343-9AB9-50BE479912FE}"/>
            </a:ext>
          </a:extLst>
        </xdr:cNvPr>
        <xdr:cNvGrpSpPr>
          <a:grpSpLocks/>
        </xdr:cNvGrpSpPr>
      </xdr:nvGrpSpPr>
      <xdr:grpSpPr bwMode="auto">
        <a:xfrm>
          <a:off x="914399" y="5676900"/>
          <a:ext cx="3000375" cy="2266950"/>
          <a:chOff x="3598" y="286"/>
          <a:chExt cx="9120" cy="5990"/>
        </a:xfrm>
      </xdr:grpSpPr>
      <xdr:sp macro="" textlink="">
        <xdr:nvSpPr>
          <xdr:cNvPr id="3095" name="Freeform 23">
            <a:extLst>
              <a:ext uri="{FF2B5EF4-FFF2-40B4-BE49-F238E27FC236}">
                <a16:creationId xmlns:a16="http://schemas.microsoft.com/office/drawing/2014/main" id="{7EC8A3CA-A64B-45AB-8624-99E6988687B1}"/>
              </a:ext>
            </a:extLst>
          </xdr:cNvPr>
          <xdr:cNvSpPr>
            <a:spLocks/>
          </xdr:cNvSpPr>
        </xdr:nvSpPr>
        <xdr:spPr bwMode="auto">
          <a:xfrm>
            <a:off x="3597" y="285"/>
            <a:ext cx="9120" cy="5030"/>
          </a:xfrm>
          <a:custGeom>
            <a:avLst/>
            <a:gdLst>
              <a:gd name="T0" fmla="+- 0 8357 3598"/>
              <a:gd name="T1" fmla="*/ T0 w 9120"/>
              <a:gd name="T2" fmla="+- 0 4906 286"/>
              <a:gd name="T3" fmla="*/ 4906 h 5030"/>
              <a:gd name="T4" fmla="+- 0 8959 3598"/>
              <a:gd name="T5" fmla="*/ T4 w 9120"/>
              <a:gd name="T6" fmla="+- 0 4726 286"/>
              <a:gd name="T7" fmla="*/ 4726 h 5030"/>
              <a:gd name="T8" fmla="+- 0 9281 3598"/>
              <a:gd name="T9" fmla="*/ T8 w 9120"/>
              <a:gd name="T10" fmla="+- 0 4546 286"/>
              <a:gd name="T11" fmla="*/ 4546 h 5030"/>
              <a:gd name="T12" fmla="+- 0 9470 3598"/>
              <a:gd name="T13" fmla="*/ T12 w 9120"/>
              <a:gd name="T14" fmla="+- 0 4406 286"/>
              <a:gd name="T15" fmla="*/ 4406 h 5030"/>
              <a:gd name="T16" fmla="+- 0 9674 3598"/>
              <a:gd name="T17" fmla="*/ T16 w 9120"/>
              <a:gd name="T18" fmla="+- 0 4146 286"/>
              <a:gd name="T19" fmla="*/ 4146 h 5030"/>
              <a:gd name="T20" fmla="+- 0 9756 3598"/>
              <a:gd name="T21" fmla="*/ T20 w 9120"/>
              <a:gd name="T22" fmla="+- 0 4006 286"/>
              <a:gd name="T23" fmla="*/ 4006 h 5030"/>
              <a:gd name="T24" fmla="+- 0 9922 3598"/>
              <a:gd name="T25" fmla="*/ T24 w 9120"/>
              <a:gd name="T26" fmla="+- 0 3666 286"/>
              <a:gd name="T27" fmla="*/ 3666 h 5030"/>
              <a:gd name="T28" fmla="+- 0 10138 3598"/>
              <a:gd name="T29" fmla="*/ T28 w 9120"/>
              <a:gd name="T30" fmla="+- 0 3006 286"/>
              <a:gd name="T31" fmla="*/ 3006 h 5030"/>
              <a:gd name="T32" fmla="+- 0 10344 3598"/>
              <a:gd name="T33" fmla="*/ T32 w 9120"/>
              <a:gd name="T34" fmla="+- 0 2106 286"/>
              <a:gd name="T35" fmla="*/ 2106 h 5030"/>
              <a:gd name="T36" fmla="+- 0 10447 3598"/>
              <a:gd name="T37" fmla="*/ T36 w 9120"/>
              <a:gd name="T38" fmla="+- 0 1586 286"/>
              <a:gd name="T39" fmla="*/ 1586 h 5030"/>
              <a:gd name="T40" fmla="+- 0 10548 3598"/>
              <a:gd name="T41" fmla="*/ T40 w 9120"/>
              <a:gd name="T42" fmla="+- 0 1046 286"/>
              <a:gd name="T43" fmla="*/ 1046 h 5030"/>
              <a:gd name="T44" fmla="+- 0 10601 3598"/>
              <a:gd name="T45" fmla="*/ T44 w 9120"/>
              <a:gd name="T46" fmla="+- 0 786 286"/>
              <a:gd name="T47" fmla="*/ 786 h 5030"/>
              <a:gd name="T48" fmla="+- 0 10670 3598"/>
              <a:gd name="T49" fmla="*/ T48 w 9120"/>
              <a:gd name="T50" fmla="+- 0 546 286"/>
              <a:gd name="T51" fmla="*/ 546 h 5030"/>
              <a:gd name="T52" fmla="+- 0 10740 3598"/>
              <a:gd name="T53" fmla="*/ T52 w 9120"/>
              <a:gd name="T54" fmla="+- 0 383 286"/>
              <a:gd name="T55" fmla="*/ 383 h 5030"/>
              <a:gd name="T56" fmla="+- 0 10781 3598"/>
              <a:gd name="T57" fmla="*/ T56 w 9120"/>
              <a:gd name="T58" fmla="+- 0 346 286"/>
              <a:gd name="T59" fmla="*/ 346 h 5030"/>
              <a:gd name="T60" fmla="+- 0 10841 3598"/>
              <a:gd name="T61" fmla="*/ T60 w 9120"/>
              <a:gd name="T62" fmla="+- 0 366 286"/>
              <a:gd name="T63" fmla="*/ 366 h 5030"/>
              <a:gd name="T64" fmla="+- 0 10910 3598"/>
              <a:gd name="T65" fmla="*/ T64 w 9120"/>
              <a:gd name="T66" fmla="+- 0 446 286"/>
              <a:gd name="T67" fmla="*/ 446 h 5030"/>
              <a:gd name="T68" fmla="+- 0 10980 3598"/>
              <a:gd name="T69" fmla="*/ T68 w 9120"/>
              <a:gd name="T70" fmla="+- 0 626 286"/>
              <a:gd name="T71" fmla="*/ 626 h 5030"/>
              <a:gd name="T72" fmla="+- 0 11083 3598"/>
              <a:gd name="T73" fmla="*/ T72 w 9120"/>
              <a:gd name="T74" fmla="+- 0 1026 286"/>
              <a:gd name="T75" fmla="*/ 1026 h 5030"/>
              <a:gd name="T76" fmla="+- 0 11194 3598"/>
              <a:gd name="T77" fmla="*/ T76 w 9120"/>
              <a:gd name="T78" fmla="+- 0 1686 286"/>
              <a:gd name="T79" fmla="*/ 1686 h 5030"/>
              <a:gd name="T80" fmla="+- 0 11311 3598"/>
              <a:gd name="T81" fmla="*/ T80 w 9120"/>
              <a:gd name="T82" fmla="+- 0 2686 286"/>
              <a:gd name="T83" fmla="*/ 2686 h 5030"/>
              <a:gd name="T84" fmla="+- 0 11486 3598"/>
              <a:gd name="T85" fmla="*/ T84 w 9120"/>
              <a:gd name="T86" fmla="+- 0 4626 286"/>
              <a:gd name="T87" fmla="*/ 4626 h 5030"/>
              <a:gd name="T88" fmla="+- 0 11410 3598"/>
              <a:gd name="T89" fmla="*/ T88 w 9120"/>
              <a:gd name="T90" fmla="+- 0 3046 286"/>
              <a:gd name="T91" fmla="*/ 3046 h 5030"/>
              <a:gd name="T92" fmla="+- 0 11275 3598"/>
              <a:gd name="T93" fmla="*/ T92 w 9120"/>
              <a:gd name="T94" fmla="+- 0 1826 286"/>
              <a:gd name="T95" fmla="*/ 1826 h 5030"/>
              <a:gd name="T96" fmla="+- 0 11165 3598"/>
              <a:gd name="T97" fmla="*/ T96 w 9120"/>
              <a:gd name="T98" fmla="+- 0 1126 286"/>
              <a:gd name="T99" fmla="*/ 1126 h 5030"/>
              <a:gd name="T100" fmla="+- 0 11088 3598"/>
              <a:gd name="T101" fmla="*/ T100 w 9120"/>
              <a:gd name="T102" fmla="+- 0 786 286"/>
              <a:gd name="T103" fmla="*/ 786 h 5030"/>
              <a:gd name="T104" fmla="+- 0 10994 3598"/>
              <a:gd name="T105" fmla="*/ T104 w 9120"/>
              <a:gd name="T106" fmla="+- 0 486 286"/>
              <a:gd name="T107" fmla="*/ 486 h 5030"/>
              <a:gd name="T108" fmla="+- 0 10930 3598"/>
              <a:gd name="T109" fmla="*/ T108 w 9120"/>
              <a:gd name="T110" fmla="+- 0 366 286"/>
              <a:gd name="T111" fmla="*/ 366 h 5030"/>
              <a:gd name="T112" fmla="+- 0 10858 3598"/>
              <a:gd name="T113" fmla="*/ T112 w 9120"/>
              <a:gd name="T114" fmla="+- 0 306 286"/>
              <a:gd name="T115" fmla="*/ 306 h 5030"/>
              <a:gd name="T116" fmla="+- 0 10726 3598"/>
              <a:gd name="T117" fmla="*/ T116 w 9120"/>
              <a:gd name="T118" fmla="+- 0 306 286"/>
              <a:gd name="T119" fmla="*/ 306 h 5030"/>
              <a:gd name="T120" fmla="+- 0 10675 3598"/>
              <a:gd name="T121" fmla="*/ T120 w 9120"/>
              <a:gd name="T122" fmla="+- 0 386 286"/>
              <a:gd name="T123" fmla="*/ 386 h 5030"/>
              <a:gd name="T124" fmla="+- 0 10589 3598"/>
              <a:gd name="T125" fmla="*/ T124 w 9120"/>
              <a:gd name="T126" fmla="+- 0 606 286"/>
              <a:gd name="T127" fmla="*/ 606 h 5030"/>
              <a:gd name="T128" fmla="+- 0 10534 3598"/>
              <a:gd name="T129" fmla="*/ T128 w 9120"/>
              <a:gd name="T130" fmla="+- 0 826 286"/>
              <a:gd name="T131" fmla="*/ 826 h 5030"/>
              <a:gd name="T132" fmla="+- 0 10474 3598"/>
              <a:gd name="T133" fmla="*/ T132 w 9120"/>
              <a:gd name="T134" fmla="+- 0 1106 286"/>
              <a:gd name="T135" fmla="*/ 1106 h 5030"/>
              <a:gd name="T136" fmla="+- 0 10354 3598"/>
              <a:gd name="T137" fmla="*/ T136 w 9120"/>
              <a:gd name="T138" fmla="+- 0 1746 286"/>
              <a:gd name="T139" fmla="*/ 1746 h 5030"/>
              <a:gd name="T140" fmla="+- 0 10214 3598"/>
              <a:gd name="T141" fmla="*/ T140 w 9120"/>
              <a:gd name="T142" fmla="+- 0 2446 286"/>
              <a:gd name="T143" fmla="*/ 2446 h 5030"/>
              <a:gd name="T144" fmla="+- 0 10034 3598"/>
              <a:gd name="T145" fmla="*/ T144 w 9120"/>
              <a:gd name="T146" fmla="+- 0 3146 286"/>
              <a:gd name="T147" fmla="*/ 3146 h 5030"/>
              <a:gd name="T148" fmla="+- 0 9802 3598"/>
              <a:gd name="T149" fmla="*/ T148 w 9120"/>
              <a:gd name="T150" fmla="+- 0 3786 286"/>
              <a:gd name="T151" fmla="*/ 3786 h 5030"/>
              <a:gd name="T152" fmla="+- 0 9662 3598"/>
              <a:gd name="T153" fmla="*/ T152 w 9120"/>
              <a:gd name="T154" fmla="+- 0 4046 286"/>
              <a:gd name="T155" fmla="*/ 4046 h 5030"/>
              <a:gd name="T156" fmla="+- 0 9427 3598"/>
              <a:gd name="T157" fmla="*/ T156 w 9120"/>
              <a:gd name="T158" fmla="+- 0 4346 286"/>
              <a:gd name="T159" fmla="*/ 4346 h 5030"/>
              <a:gd name="T160" fmla="+- 0 9247 3598"/>
              <a:gd name="T161" fmla="*/ T160 w 9120"/>
              <a:gd name="T162" fmla="+- 0 4486 286"/>
              <a:gd name="T163" fmla="*/ 4486 h 5030"/>
              <a:gd name="T164" fmla="+- 0 8822 3598"/>
              <a:gd name="T165" fmla="*/ T164 w 9120"/>
              <a:gd name="T166" fmla="+- 0 4706 286"/>
              <a:gd name="T167" fmla="*/ 4706 h 5030"/>
              <a:gd name="T168" fmla="+- 0 8334 3598"/>
              <a:gd name="T169" fmla="*/ T168 w 9120"/>
              <a:gd name="T170" fmla="+- 0 4849 286"/>
              <a:gd name="T171" fmla="*/ 4849 h 5030"/>
              <a:gd name="T172" fmla="+- 0 7724 3598"/>
              <a:gd name="T173" fmla="*/ T172 w 9120"/>
              <a:gd name="T174" fmla="+- 0 4931 286"/>
              <a:gd name="T175" fmla="*/ 4931 h 5030"/>
              <a:gd name="T176" fmla="+- 0 4793 3598"/>
              <a:gd name="T177" fmla="*/ T176 w 9120"/>
              <a:gd name="T178" fmla="+- 0 4826 286"/>
              <a:gd name="T179" fmla="*/ 4826 h 5030"/>
              <a:gd name="T180" fmla="+- 0 4774 3598"/>
              <a:gd name="T181" fmla="*/ T180 w 9120"/>
              <a:gd name="T182" fmla="+- 0 4977 286"/>
              <a:gd name="T183" fmla="*/ 4977 h 5030"/>
              <a:gd name="T184" fmla="+- 0 6295 3598"/>
              <a:gd name="T185" fmla="*/ T184 w 9120"/>
              <a:gd name="T186" fmla="+- 0 4977 286"/>
              <a:gd name="T187" fmla="*/ 4977 h 5030"/>
              <a:gd name="T188" fmla="+- 0 7944 3598"/>
              <a:gd name="T189" fmla="*/ T188 w 9120"/>
              <a:gd name="T190" fmla="+- 0 4986 286"/>
              <a:gd name="T191" fmla="*/ 4986 h 5030"/>
              <a:gd name="T192" fmla="+- 0 11539 3598"/>
              <a:gd name="T193" fmla="*/ T192 w 9120"/>
              <a:gd name="T194" fmla="+- 0 5315 286"/>
              <a:gd name="T195" fmla="*/ 5315 h 5030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</a:cxnLst>
            <a:rect l="0" t="0" r="r" b="b"/>
            <a:pathLst>
              <a:path w="9120" h="5030">
                <a:moveTo>
                  <a:pt x="9120" y="4645"/>
                </a:moveTo>
                <a:lnTo>
                  <a:pt x="4664" y="4645"/>
                </a:lnTo>
                <a:lnTo>
                  <a:pt x="4747" y="4620"/>
                </a:lnTo>
                <a:lnTo>
                  <a:pt x="4759" y="4620"/>
                </a:lnTo>
                <a:lnTo>
                  <a:pt x="4886" y="4600"/>
                </a:lnTo>
                <a:lnTo>
                  <a:pt x="5011" y="4560"/>
                </a:lnTo>
                <a:lnTo>
                  <a:pt x="5248" y="4480"/>
                </a:lnTo>
                <a:lnTo>
                  <a:pt x="5361" y="4440"/>
                </a:lnTo>
                <a:lnTo>
                  <a:pt x="5469" y="4380"/>
                </a:lnTo>
                <a:lnTo>
                  <a:pt x="5575" y="4320"/>
                </a:lnTo>
                <a:lnTo>
                  <a:pt x="5673" y="4260"/>
                </a:lnTo>
                <a:lnTo>
                  <a:pt x="5683" y="4260"/>
                </a:lnTo>
                <a:lnTo>
                  <a:pt x="5714" y="4240"/>
                </a:lnTo>
                <a:lnTo>
                  <a:pt x="5776" y="4200"/>
                </a:lnTo>
                <a:lnTo>
                  <a:pt x="5827" y="4160"/>
                </a:lnTo>
                <a:lnTo>
                  <a:pt x="5872" y="4120"/>
                </a:lnTo>
                <a:lnTo>
                  <a:pt x="5916" y="4060"/>
                </a:lnTo>
                <a:lnTo>
                  <a:pt x="5956" y="4020"/>
                </a:lnTo>
                <a:lnTo>
                  <a:pt x="6038" y="3920"/>
                </a:lnTo>
                <a:lnTo>
                  <a:pt x="6076" y="3860"/>
                </a:lnTo>
                <a:lnTo>
                  <a:pt x="6084" y="3840"/>
                </a:lnTo>
                <a:lnTo>
                  <a:pt x="6096" y="3820"/>
                </a:lnTo>
                <a:lnTo>
                  <a:pt x="6120" y="3780"/>
                </a:lnTo>
                <a:lnTo>
                  <a:pt x="6158" y="3720"/>
                </a:lnTo>
                <a:lnTo>
                  <a:pt x="6192" y="3660"/>
                </a:lnTo>
                <a:lnTo>
                  <a:pt x="6228" y="3580"/>
                </a:lnTo>
                <a:lnTo>
                  <a:pt x="6259" y="3520"/>
                </a:lnTo>
                <a:lnTo>
                  <a:pt x="6324" y="3380"/>
                </a:lnTo>
                <a:lnTo>
                  <a:pt x="6384" y="3220"/>
                </a:lnTo>
                <a:lnTo>
                  <a:pt x="6439" y="3060"/>
                </a:lnTo>
                <a:lnTo>
                  <a:pt x="6492" y="2880"/>
                </a:lnTo>
                <a:lnTo>
                  <a:pt x="6540" y="2720"/>
                </a:lnTo>
                <a:lnTo>
                  <a:pt x="6588" y="2540"/>
                </a:lnTo>
                <a:lnTo>
                  <a:pt x="6631" y="2360"/>
                </a:lnTo>
                <a:lnTo>
                  <a:pt x="6672" y="2180"/>
                </a:lnTo>
                <a:lnTo>
                  <a:pt x="6746" y="1820"/>
                </a:lnTo>
                <a:lnTo>
                  <a:pt x="6748" y="1800"/>
                </a:lnTo>
                <a:lnTo>
                  <a:pt x="6784" y="1640"/>
                </a:lnTo>
                <a:lnTo>
                  <a:pt x="6816" y="1460"/>
                </a:lnTo>
                <a:lnTo>
                  <a:pt x="6849" y="1300"/>
                </a:lnTo>
                <a:lnTo>
                  <a:pt x="6878" y="1120"/>
                </a:lnTo>
                <a:lnTo>
                  <a:pt x="6907" y="980"/>
                </a:lnTo>
                <a:lnTo>
                  <a:pt x="6936" y="820"/>
                </a:lnTo>
                <a:lnTo>
                  <a:pt x="6950" y="760"/>
                </a:lnTo>
                <a:lnTo>
                  <a:pt x="6961" y="699"/>
                </a:lnTo>
                <a:lnTo>
                  <a:pt x="6962" y="700"/>
                </a:lnTo>
                <a:lnTo>
                  <a:pt x="6991" y="560"/>
                </a:lnTo>
                <a:lnTo>
                  <a:pt x="7003" y="500"/>
                </a:lnTo>
                <a:lnTo>
                  <a:pt x="7017" y="460"/>
                </a:lnTo>
                <a:lnTo>
                  <a:pt x="7046" y="340"/>
                </a:lnTo>
                <a:lnTo>
                  <a:pt x="7060" y="300"/>
                </a:lnTo>
                <a:lnTo>
                  <a:pt x="7072" y="260"/>
                </a:lnTo>
                <a:lnTo>
                  <a:pt x="7116" y="140"/>
                </a:lnTo>
                <a:lnTo>
                  <a:pt x="7132" y="120"/>
                </a:lnTo>
                <a:lnTo>
                  <a:pt x="7147" y="100"/>
                </a:lnTo>
                <a:lnTo>
                  <a:pt x="7142" y="97"/>
                </a:lnTo>
                <a:lnTo>
                  <a:pt x="7156" y="80"/>
                </a:lnTo>
                <a:lnTo>
                  <a:pt x="7171" y="60"/>
                </a:lnTo>
                <a:lnTo>
                  <a:pt x="7178" y="60"/>
                </a:lnTo>
                <a:lnTo>
                  <a:pt x="7183" y="60"/>
                </a:lnTo>
                <a:lnTo>
                  <a:pt x="7219" y="60"/>
                </a:lnTo>
                <a:lnTo>
                  <a:pt x="7236" y="80"/>
                </a:lnTo>
                <a:lnTo>
                  <a:pt x="7237" y="73"/>
                </a:lnTo>
                <a:lnTo>
                  <a:pt x="7243" y="80"/>
                </a:lnTo>
                <a:lnTo>
                  <a:pt x="7274" y="100"/>
                </a:lnTo>
                <a:lnTo>
                  <a:pt x="7288" y="140"/>
                </a:lnTo>
                <a:lnTo>
                  <a:pt x="7293" y="132"/>
                </a:lnTo>
                <a:lnTo>
                  <a:pt x="7312" y="160"/>
                </a:lnTo>
                <a:lnTo>
                  <a:pt x="7327" y="200"/>
                </a:lnTo>
                <a:lnTo>
                  <a:pt x="7341" y="220"/>
                </a:lnTo>
                <a:lnTo>
                  <a:pt x="7370" y="300"/>
                </a:lnTo>
                <a:lnTo>
                  <a:pt x="7382" y="340"/>
                </a:lnTo>
                <a:lnTo>
                  <a:pt x="7411" y="420"/>
                </a:lnTo>
                <a:lnTo>
                  <a:pt x="7435" y="520"/>
                </a:lnTo>
                <a:lnTo>
                  <a:pt x="7461" y="620"/>
                </a:lnTo>
                <a:lnTo>
                  <a:pt x="7485" y="740"/>
                </a:lnTo>
                <a:lnTo>
                  <a:pt x="7487" y="739"/>
                </a:lnTo>
                <a:lnTo>
                  <a:pt x="7531" y="960"/>
                </a:lnTo>
                <a:lnTo>
                  <a:pt x="7574" y="1240"/>
                </a:lnTo>
                <a:lnTo>
                  <a:pt x="7596" y="1400"/>
                </a:lnTo>
                <a:lnTo>
                  <a:pt x="7617" y="1540"/>
                </a:lnTo>
                <a:lnTo>
                  <a:pt x="7677" y="2040"/>
                </a:lnTo>
                <a:lnTo>
                  <a:pt x="7696" y="2220"/>
                </a:lnTo>
                <a:lnTo>
                  <a:pt x="7713" y="2400"/>
                </a:lnTo>
                <a:lnTo>
                  <a:pt x="7752" y="2760"/>
                </a:lnTo>
                <a:lnTo>
                  <a:pt x="7785" y="3160"/>
                </a:lnTo>
                <a:lnTo>
                  <a:pt x="7821" y="3540"/>
                </a:lnTo>
                <a:lnTo>
                  <a:pt x="7888" y="4340"/>
                </a:lnTo>
                <a:lnTo>
                  <a:pt x="7948" y="4340"/>
                </a:lnTo>
                <a:lnTo>
                  <a:pt x="7881" y="3540"/>
                </a:lnTo>
                <a:lnTo>
                  <a:pt x="7845" y="3160"/>
                </a:lnTo>
                <a:lnTo>
                  <a:pt x="7812" y="2760"/>
                </a:lnTo>
                <a:lnTo>
                  <a:pt x="7773" y="2400"/>
                </a:lnTo>
                <a:lnTo>
                  <a:pt x="7756" y="2220"/>
                </a:lnTo>
                <a:lnTo>
                  <a:pt x="7737" y="2040"/>
                </a:lnTo>
                <a:lnTo>
                  <a:pt x="7677" y="1540"/>
                </a:lnTo>
                <a:lnTo>
                  <a:pt x="7656" y="1400"/>
                </a:lnTo>
                <a:lnTo>
                  <a:pt x="7634" y="1240"/>
                </a:lnTo>
                <a:lnTo>
                  <a:pt x="7591" y="960"/>
                </a:lnTo>
                <a:lnTo>
                  <a:pt x="7567" y="840"/>
                </a:lnTo>
                <a:lnTo>
                  <a:pt x="7544" y="720"/>
                </a:lnTo>
                <a:lnTo>
                  <a:pt x="7540" y="700"/>
                </a:lnTo>
                <a:lnTo>
                  <a:pt x="7516" y="600"/>
                </a:lnTo>
                <a:lnTo>
                  <a:pt x="7490" y="500"/>
                </a:lnTo>
                <a:lnTo>
                  <a:pt x="7466" y="400"/>
                </a:lnTo>
                <a:lnTo>
                  <a:pt x="7437" y="320"/>
                </a:lnTo>
                <a:lnTo>
                  <a:pt x="7425" y="280"/>
                </a:lnTo>
                <a:lnTo>
                  <a:pt x="7396" y="200"/>
                </a:lnTo>
                <a:lnTo>
                  <a:pt x="7382" y="180"/>
                </a:lnTo>
                <a:lnTo>
                  <a:pt x="7368" y="140"/>
                </a:lnTo>
                <a:lnTo>
                  <a:pt x="7339" y="100"/>
                </a:lnTo>
                <a:lnTo>
                  <a:pt x="7332" y="80"/>
                </a:lnTo>
                <a:lnTo>
                  <a:pt x="7317" y="60"/>
                </a:lnTo>
                <a:lnTo>
                  <a:pt x="7286" y="40"/>
                </a:lnTo>
                <a:lnTo>
                  <a:pt x="7269" y="20"/>
                </a:lnTo>
                <a:lnTo>
                  <a:pt x="7260" y="20"/>
                </a:lnTo>
                <a:lnTo>
                  <a:pt x="7243" y="0"/>
                </a:lnTo>
                <a:lnTo>
                  <a:pt x="7154" y="0"/>
                </a:lnTo>
                <a:lnTo>
                  <a:pt x="7144" y="20"/>
                </a:lnTo>
                <a:lnTo>
                  <a:pt x="7128" y="20"/>
                </a:lnTo>
                <a:lnTo>
                  <a:pt x="7113" y="40"/>
                </a:lnTo>
                <a:lnTo>
                  <a:pt x="7096" y="60"/>
                </a:lnTo>
                <a:lnTo>
                  <a:pt x="7092" y="60"/>
                </a:lnTo>
                <a:lnTo>
                  <a:pt x="7077" y="100"/>
                </a:lnTo>
                <a:lnTo>
                  <a:pt x="7060" y="120"/>
                </a:lnTo>
                <a:lnTo>
                  <a:pt x="7017" y="240"/>
                </a:lnTo>
                <a:lnTo>
                  <a:pt x="7005" y="280"/>
                </a:lnTo>
                <a:lnTo>
                  <a:pt x="6991" y="320"/>
                </a:lnTo>
                <a:lnTo>
                  <a:pt x="6976" y="380"/>
                </a:lnTo>
                <a:lnTo>
                  <a:pt x="6962" y="420"/>
                </a:lnTo>
                <a:lnTo>
                  <a:pt x="6948" y="480"/>
                </a:lnTo>
                <a:lnTo>
                  <a:pt x="6936" y="540"/>
                </a:lnTo>
                <a:lnTo>
                  <a:pt x="6907" y="680"/>
                </a:lnTo>
                <a:lnTo>
                  <a:pt x="6904" y="680"/>
                </a:lnTo>
                <a:lnTo>
                  <a:pt x="6890" y="760"/>
                </a:lnTo>
                <a:lnTo>
                  <a:pt x="6876" y="820"/>
                </a:lnTo>
                <a:lnTo>
                  <a:pt x="6847" y="980"/>
                </a:lnTo>
                <a:lnTo>
                  <a:pt x="6818" y="1120"/>
                </a:lnTo>
                <a:lnTo>
                  <a:pt x="6789" y="1300"/>
                </a:lnTo>
                <a:lnTo>
                  <a:pt x="6756" y="1460"/>
                </a:lnTo>
                <a:lnTo>
                  <a:pt x="6724" y="1640"/>
                </a:lnTo>
                <a:lnTo>
                  <a:pt x="6688" y="1800"/>
                </a:lnTo>
                <a:lnTo>
                  <a:pt x="6691" y="1800"/>
                </a:lnTo>
                <a:lnTo>
                  <a:pt x="6616" y="2160"/>
                </a:lnTo>
                <a:lnTo>
                  <a:pt x="6576" y="2340"/>
                </a:lnTo>
                <a:lnTo>
                  <a:pt x="6532" y="2520"/>
                </a:lnTo>
                <a:lnTo>
                  <a:pt x="6484" y="2680"/>
                </a:lnTo>
                <a:lnTo>
                  <a:pt x="6436" y="2860"/>
                </a:lnTo>
                <a:lnTo>
                  <a:pt x="6384" y="3020"/>
                </a:lnTo>
                <a:lnTo>
                  <a:pt x="6328" y="3200"/>
                </a:lnTo>
                <a:lnTo>
                  <a:pt x="6268" y="3340"/>
                </a:lnTo>
                <a:lnTo>
                  <a:pt x="6204" y="3500"/>
                </a:lnTo>
                <a:lnTo>
                  <a:pt x="6172" y="3560"/>
                </a:lnTo>
                <a:lnTo>
                  <a:pt x="6136" y="3640"/>
                </a:lnTo>
                <a:lnTo>
                  <a:pt x="6103" y="3700"/>
                </a:lnTo>
                <a:lnTo>
                  <a:pt x="6064" y="3760"/>
                </a:lnTo>
                <a:lnTo>
                  <a:pt x="6028" y="3820"/>
                </a:lnTo>
                <a:lnTo>
                  <a:pt x="5995" y="3880"/>
                </a:lnTo>
                <a:lnTo>
                  <a:pt x="5913" y="3980"/>
                </a:lnTo>
                <a:lnTo>
                  <a:pt x="5829" y="4060"/>
                </a:lnTo>
                <a:lnTo>
                  <a:pt x="5784" y="4120"/>
                </a:lnTo>
                <a:lnTo>
                  <a:pt x="5740" y="4140"/>
                </a:lnTo>
                <a:lnTo>
                  <a:pt x="5652" y="4210"/>
                </a:lnTo>
                <a:lnTo>
                  <a:pt x="5649" y="4200"/>
                </a:lnTo>
                <a:lnTo>
                  <a:pt x="5551" y="4280"/>
                </a:lnTo>
                <a:lnTo>
                  <a:pt x="5445" y="4320"/>
                </a:lnTo>
                <a:lnTo>
                  <a:pt x="5337" y="4380"/>
                </a:lnTo>
                <a:lnTo>
                  <a:pt x="5224" y="4420"/>
                </a:lnTo>
                <a:lnTo>
                  <a:pt x="4987" y="4500"/>
                </a:lnTo>
                <a:lnTo>
                  <a:pt x="4862" y="4540"/>
                </a:lnTo>
                <a:lnTo>
                  <a:pt x="4735" y="4560"/>
                </a:lnTo>
                <a:lnTo>
                  <a:pt x="4736" y="4563"/>
                </a:lnTo>
                <a:lnTo>
                  <a:pt x="4617" y="4600"/>
                </a:lnTo>
                <a:lnTo>
                  <a:pt x="4346" y="4640"/>
                </a:lnTo>
                <a:lnTo>
                  <a:pt x="4207" y="4640"/>
                </a:lnTo>
                <a:lnTo>
                  <a:pt x="4126" y="4645"/>
                </a:lnTo>
                <a:lnTo>
                  <a:pt x="2929" y="4645"/>
                </a:lnTo>
                <a:lnTo>
                  <a:pt x="2196" y="4600"/>
                </a:lnTo>
                <a:lnTo>
                  <a:pt x="1202" y="4480"/>
                </a:lnTo>
                <a:lnTo>
                  <a:pt x="1195" y="4540"/>
                </a:lnTo>
                <a:lnTo>
                  <a:pt x="2076" y="4645"/>
                </a:lnTo>
                <a:lnTo>
                  <a:pt x="0" y="4645"/>
                </a:lnTo>
                <a:lnTo>
                  <a:pt x="0" y="4691"/>
                </a:lnTo>
                <a:lnTo>
                  <a:pt x="1176" y="4691"/>
                </a:lnTo>
                <a:lnTo>
                  <a:pt x="1176" y="5029"/>
                </a:lnTo>
                <a:lnTo>
                  <a:pt x="1221" y="5029"/>
                </a:lnTo>
                <a:lnTo>
                  <a:pt x="1221" y="4691"/>
                </a:lnTo>
                <a:lnTo>
                  <a:pt x="2697" y="4691"/>
                </a:lnTo>
                <a:lnTo>
                  <a:pt x="3160" y="4720"/>
                </a:lnTo>
                <a:lnTo>
                  <a:pt x="3919" y="4720"/>
                </a:lnTo>
                <a:lnTo>
                  <a:pt x="4207" y="4700"/>
                </a:lnTo>
                <a:lnTo>
                  <a:pt x="4346" y="4700"/>
                </a:lnTo>
                <a:lnTo>
                  <a:pt x="4406" y="4691"/>
                </a:lnTo>
                <a:lnTo>
                  <a:pt x="7896" y="4691"/>
                </a:lnTo>
                <a:lnTo>
                  <a:pt x="7896" y="5029"/>
                </a:lnTo>
                <a:lnTo>
                  <a:pt x="7941" y="5029"/>
                </a:lnTo>
                <a:lnTo>
                  <a:pt x="7941" y="4691"/>
                </a:lnTo>
                <a:lnTo>
                  <a:pt x="9120" y="4691"/>
                </a:lnTo>
                <a:lnTo>
                  <a:pt x="9120" y="464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4" name="Text Box 22">
            <a:extLst>
              <a:ext uri="{FF2B5EF4-FFF2-40B4-BE49-F238E27FC236}">
                <a16:creationId xmlns:a16="http://schemas.microsoft.com/office/drawing/2014/main" id="{153411D5-0E56-472A-8128-815708FC5C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57" y="531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3093" name="Text Box 21">
            <a:extLst>
              <a:ext uri="{FF2B5EF4-FFF2-40B4-BE49-F238E27FC236}">
                <a16:creationId xmlns:a16="http://schemas.microsoft.com/office/drawing/2014/main" id="{063DB65C-573A-4F77-887C-69D5B21B814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77" y="543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1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3364C-263F-4AE2-8EE4-80FE8D7FDAD5}" name="Tabla710" displayName="Tabla710" ref="O23:O31" totalsRowShown="0">
  <autoFilter ref="O23:O31" xr:uid="{6583364C-263F-4AE2-8EE4-80FE8D7FDAD5}"/>
  <tableColumns count="1">
    <tableColumn id="1" xr3:uid="{82464912-E347-4C36-A7EE-0E2D0BC07B2B}" name="Calculo de Ruido Blanco Poblacion Ocupado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506F4-9B7F-4E8D-B15C-17B1FC786A12}" name="Tabla2" displayName="Tabla2" ref="AT27:AX35" totalsRowShown="0">
  <autoFilter ref="AT27:AX35" xr:uid="{109506F4-9B7F-4E8D-B15C-17B1FC786A12}"/>
  <tableColumns count="5">
    <tableColumn id="1" xr3:uid="{F6590811-75B8-4DC9-8A2D-4A4CA9F31574}" name="Columna1"/>
    <tableColumn id="2" xr3:uid="{3050B00D-62F6-4A27-8CA2-35E7AE837C4C}" name="Columna2"/>
    <tableColumn id="3" xr3:uid="{FAC7057F-0D90-4DDF-B535-77202976DB9E}" name="Columna3"/>
    <tableColumn id="4" xr3:uid="{9DA72753-C1EC-4C62-A549-7F4019D89485}" name="Columna4"/>
    <tableColumn id="5" xr3:uid="{AE0F4548-1588-4B4E-AF72-D93923BEDB5C}" name="Columna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1C2D3A-34AA-49DA-947F-5D492D71C4D7}" name="Tabla7" displayName="Tabla7" ref="O23:O31" totalsRowShown="0">
  <autoFilter ref="O23:O31" xr:uid="{3D1C2D3A-34AA-49DA-947F-5D492D71C4D7}"/>
  <tableColumns count="1">
    <tableColumn id="1" xr3:uid="{FD67344C-8FDB-4795-AC09-6915F8FA2F17}" name="Calculo Ruido Blanco Poblacion Ocupado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DEAD-63B5-45D0-8488-E2CA23095689}" name="Tabla1" displayName="Tabla1" ref="D36:F44" totalsRowShown="0">
  <autoFilter ref="D36:F44" xr:uid="{7A20DEAD-63B5-45D0-8488-E2CA23095689}"/>
  <tableColumns count="3">
    <tableColumn id="1" xr3:uid="{991B1751-6E22-489D-B8FD-8E82322D0446}" name="Tabla 2"/>
    <tableColumn id="2" xr3:uid="{BA84EED6-2273-451E-834E-D55210C49CF4}" name="Columna2" dataCellStyle="Millares"/>
    <tableColumn id="3" xr3:uid="{58DDBBAA-6EB2-4CA7-B831-6D317B0D158B}" name="Columna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1BE993-D913-478A-958C-947D9D543867}" name="Tabla6" displayName="Tabla6" ref="E41:E44" totalsRowShown="0">
  <autoFilter ref="E41:E44" xr:uid="{C51BE993-D913-478A-958C-947D9D543867}"/>
  <tableColumns count="1">
    <tableColumn id="1" xr3:uid="{ECC6ADB7-98BE-432E-B528-FAB6ED0523E8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86" t="s">
        <v>0</v>
      </c>
      <c r="B1" s="86" t="s">
        <v>1</v>
      </c>
      <c r="C1" s="86" t="s">
        <v>2</v>
      </c>
      <c r="D1" s="87" t="s">
        <v>540</v>
      </c>
      <c r="E1" s="87"/>
      <c r="F1" s="87"/>
      <c r="G1" s="84" t="s">
        <v>544</v>
      </c>
      <c r="H1" s="84"/>
      <c r="I1" s="85"/>
      <c r="J1" s="84" t="s">
        <v>545</v>
      </c>
      <c r="K1" s="84"/>
      <c r="L1" s="85"/>
      <c r="M1" s="84" t="s">
        <v>546</v>
      </c>
      <c r="N1" s="84"/>
      <c r="O1" s="85"/>
      <c r="P1" s="84" t="s">
        <v>547</v>
      </c>
      <c r="Q1" s="84"/>
      <c r="R1" s="85"/>
      <c r="S1" s="84" t="s">
        <v>548</v>
      </c>
      <c r="T1" s="84"/>
      <c r="U1" s="85"/>
      <c r="W1" s="83" t="s">
        <v>591</v>
      </c>
      <c r="X1" s="83"/>
      <c r="Y1" s="83"/>
    </row>
    <row r="2" spans="1:25" x14ac:dyDescent="0.25">
      <c r="A2" s="86"/>
      <c r="B2" s="86"/>
      <c r="C2" s="86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83" t="s">
        <v>573</v>
      </c>
      <c r="X5" s="83"/>
      <c r="Y5" s="83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83" t="s">
        <v>574</v>
      </c>
      <c r="X10" s="83"/>
      <c r="Y10" s="83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83" t="s">
        <v>575</v>
      </c>
      <c r="X15" s="83"/>
      <c r="Y15" s="83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83" t="s">
        <v>576</v>
      </c>
      <c r="X20" s="83"/>
      <c r="Y20" s="83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83" t="s">
        <v>577</v>
      </c>
      <c r="X24" s="83"/>
      <c r="Y24" s="83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83" t="s">
        <v>578</v>
      </c>
      <c r="X29" s="83"/>
      <c r="Y29" s="83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83" t="s">
        <v>579</v>
      </c>
      <c r="X34" s="83"/>
      <c r="Y34" s="83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83" t="s">
        <v>580</v>
      </c>
      <c r="X39" s="83"/>
      <c r="Y39" s="83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83" t="s">
        <v>581</v>
      </c>
      <c r="X44" s="83"/>
      <c r="Y44" s="83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83" t="s">
        <v>582</v>
      </c>
      <c r="X49" s="83"/>
      <c r="Y49" s="83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83" t="s">
        <v>583</v>
      </c>
      <c r="X54" s="83"/>
      <c r="Y54" s="83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83" t="s">
        <v>584</v>
      </c>
      <c r="X59" s="83"/>
      <c r="Y59" s="83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83" t="s">
        <v>585</v>
      </c>
      <c r="X64" s="83"/>
      <c r="Y64" s="83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83" t="s">
        <v>586</v>
      </c>
      <c r="X69" s="83"/>
      <c r="Y69" s="83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83" t="s">
        <v>587</v>
      </c>
      <c r="X74" s="83"/>
      <c r="Y74" s="83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83" t="s">
        <v>588</v>
      </c>
      <c r="X79" s="83"/>
      <c r="Y79" s="83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83" t="s">
        <v>589</v>
      </c>
      <c r="X83" s="83"/>
      <c r="Y83" s="83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M1:O1"/>
    <mergeCell ref="P1:R1"/>
    <mergeCell ref="S1:U1"/>
    <mergeCell ref="A1:A2"/>
    <mergeCell ref="B1:B2"/>
    <mergeCell ref="C1:C2"/>
    <mergeCell ref="D1:F1"/>
    <mergeCell ref="G1:I1"/>
    <mergeCell ref="J1:L1"/>
    <mergeCell ref="W1:Y1"/>
    <mergeCell ref="W5:Y5"/>
    <mergeCell ref="W10:Y10"/>
    <mergeCell ref="W15:Y15"/>
    <mergeCell ref="W20:Y20"/>
    <mergeCell ref="W24:Y24"/>
    <mergeCell ref="W29:Y29"/>
    <mergeCell ref="W34:Y34"/>
    <mergeCell ref="W39:Y39"/>
    <mergeCell ref="W44:Y44"/>
    <mergeCell ref="W74:Y74"/>
    <mergeCell ref="W79:Y79"/>
    <mergeCell ref="W83:Y83"/>
    <mergeCell ref="W49:Y49"/>
    <mergeCell ref="W54:Y54"/>
    <mergeCell ref="W59:Y59"/>
    <mergeCell ref="W64:Y64"/>
    <mergeCell ref="W69:Y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AX64"/>
  <sheetViews>
    <sheetView tabSelected="1" workbookViewId="0">
      <selection activeCell="V23" sqref="V23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57.85546875" customWidth="1"/>
    <col min="16" max="16" width="50.85546875" customWidth="1"/>
    <col min="17" max="17" width="19.85546875" customWidth="1"/>
    <col min="18" max="18" width="32.7109375" customWidth="1"/>
    <col min="19" max="19" width="36.28515625" customWidth="1"/>
    <col min="20" max="20" width="28.5703125" customWidth="1"/>
    <col min="21" max="21" width="37" customWidth="1"/>
    <col min="22" max="22" width="31.42578125" customWidth="1"/>
    <col min="23" max="23" width="22.28515625" customWidth="1"/>
    <col min="25" max="25" width="22.42578125" customWidth="1"/>
    <col min="29" max="29" width="26.28515625" customWidth="1"/>
    <col min="30" max="30" width="19.140625" customWidth="1"/>
    <col min="31" max="31" width="37.7109375" customWidth="1"/>
    <col min="32" max="32" width="23" customWidth="1"/>
    <col min="34" max="34" width="20" customWidth="1"/>
    <col min="35" max="35" width="17.140625" customWidth="1"/>
    <col min="41" max="41" width="26.7109375" customWidth="1"/>
    <col min="42" max="42" width="23.140625" customWidth="1"/>
    <col min="43" max="43" width="21.5703125" customWidth="1"/>
    <col min="46" max="49" width="12" customWidth="1"/>
    <col min="50" max="50" width="46" customWidth="1"/>
  </cols>
  <sheetData>
    <row r="1" spans="1:23" x14ac:dyDescent="0.25">
      <c r="A1" s="83" t="s">
        <v>550</v>
      </c>
      <c r="B1" s="83"/>
      <c r="C1" s="83"/>
      <c r="D1" s="83"/>
      <c r="E1" s="83"/>
      <c r="F1" s="83"/>
    </row>
    <row r="2" spans="1:23" x14ac:dyDescent="0.25">
      <c r="B2" t="s">
        <v>551</v>
      </c>
      <c r="C2" s="87" t="s">
        <v>540</v>
      </c>
      <c r="D2" s="87"/>
      <c r="E2" s="87"/>
      <c r="F2" s="84" t="s">
        <v>544</v>
      </c>
      <c r="G2" s="84"/>
      <c r="H2" s="85"/>
      <c r="I2" s="84" t="s">
        <v>545</v>
      </c>
      <c r="J2" s="84"/>
      <c r="K2" s="85"/>
      <c r="L2" s="84" t="s">
        <v>546</v>
      </c>
      <c r="M2" s="84"/>
      <c r="N2" s="85"/>
      <c r="O2" s="19" t="s">
        <v>651</v>
      </c>
      <c r="P2" s="19" t="s">
        <v>653</v>
      </c>
      <c r="Q2" s="19" t="s">
        <v>647</v>
      </c>
      <c r="R2" s="22" t="s">
        <v>656</v>
      </c>
      <c r="S2" s="22" t="s">
        <v>657</v>
      </c>
      <c r="T2" s="22" t="s">
        <v>658</v>
      </c>
      <c r="U2" s="25" t="s">
        <v>669</v>
      </c>
      <c r="V2" s="25" t="s">
        <v>670</v>
      </c>
      <c r="W2" s="25" t="s">
        <v>671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0">
        <f>_xlfn.VAR.S(F4:H21)</f>
        <v>11982116658.313066</v>
      </c>
      <c r="P3" s="20">
        <f>STDEV(F4:H21)</f>
        <v>109462.85515330333</v>
      </c>
      <c r="Q3" s="21">
        <f>AVERAGE(F4:H21)</f>
        <v>95413.370370370365</v>
      </c>
      <c r="R3" s="23">
        <f>_xlfn.VAR.S(I4:K21)</f>
        <v>13258976.025157232</v>
      </c>
      <c r="S3" s="23">
        <f>STDEVA(I4:K21)</f>
        <v>3641.2876877771182</v>
      </c>
      <c r="T3" s="24">
        <f>AVERAGE(I4:K21)</f>
        <v>2291.5555555555557</v>
      </c>
      <c r="U3" s="26">
        <f>_xlfn.VAR.S(L4:N21)</f>
        <v>30640466492.635918</v>
      </c>
      <c r="V3" s="26">
        <f>STDEVA(L4:N21)</f>
        <v>175044.18440107035</v>
      </c>
      <c r="W3" s="27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652</v>
      </c>
      <c r="P5" t="s">
        <v>659</v>
      </c>
      <c r="Q5" t="s">
        <v>648</v>
      </c>
      <c r="R5" t="s">
        <v>652</v>
      </c>
      <c r="S5" t="s">
        <v>660</v>
      </c>
      <c r="T5" t="s">
        <v>661</v>
      </c>
      <c r="U5" t="s">
        <v>672</v>
      </c>
      <c r="V5" t="s">
        <v>673</v>
      </c>
      <c r="W5" t="s">
        <v>648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654</v>
      </c>
      <c r="P8" t="s">
        <v>655</v>
      </c>
      <c r="Q8" t="s">
        <v>649</v>
      </c>
      <c r="R8" s="2" t="s">
        <v>662</v>
      </c>
      <c r="S8" s="2" t="s">
        <v>663</v>
      </c>
      <c r="T8" s="2" t="s">
        <v>664</v>
      </c>
      <c r="U8" s="2" t="s">
        <v>674</v>
      </c>
      <c r="V8" s="2" t="s">
        <v>675</v>
      </c>
      <c r="W8" s="2" t="s">
        <v>649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666</v>
      </c>
      <c r="P11" t="s">
        <v>667</v>
      </c>
      <c r="Q11" t="s">
        <v>650</v>
      </c>
      <c r="R11" t="s">
        <v>666</v>
      </c>
      <c r="S11" t="s">
        <v>668</v>
      </c>
      <c r="T11" t="s">
        <v>665</v>
      </c>
      <c r="U11" t="s">
        <v>666</v>
      </c>
      <c r="V11" t="s">
        <v>667</v>
      </c>
      <c r="W11" t="s">
        <v>665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9" t="s">
        <v>727</v>
      </c>
      <c r="P14" s="2"/>
      <c r="R14" s="22" t="s">
        <v>727</v>
      </c>
      <c r="U14" s="25" t="s">
        <v>730</v>
      </c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>
        <f>CORREL(F4:F21,G4:G21)</f>
        <v>0.96293033080378065</v>
      </c>
      <c r="P15" s="2"/>
      <c r="R15" s="2">
        <f>CORREL(I4:I21,J4:J21)</f>
        <v>0.99225618455312015</v>
      </c>
      <c r="U15" s="2">
        <f>CORREL(L4:L21,M4:M21)</f>
        <v>0.99659340049370382</v>
      </c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50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9" t="s">
        <v>726</v>
      </c>
      <c r="P17" s="2"/>
      <c r="R17" s="22" t="s">
        <v>729</v>
      </c>
      <c r="U17" s="25" t="s">
        <v>731</v>
      </c>
    </row>
    <row r="18" spans="1:50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>
        <f>_xlfn.COVARIANCE.S(F4:F21,G4:G21)</f>
        <v>4547813936.8627453</v>
      </c>
      <c r="P18" s="2"/>
      <c r="R18" s="2">
        <f>_xlfn.COVARIANCE.S(I4:I21,J4:J21)</f>
        <v>4875174.2647058805</v>
      </c>
      <c r="U18" s="2">
        <f>_xlfn.COVARIANCE.S(L4:L21,M4:M21)</f>
        <v>11960837171.437908</v>
      </c>
    </row>
    <row r="19" spans="1:50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50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50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50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  <c r="S22" s="13" t="s">
        <v>773</v>
      </c>
      <c r="AC22" s="13" t="s">
        <v>772</v>
      </c>
      <c r="AD22" s="13"/>
    </row>
    <row r="23" spans="1:50" x14ac:dyDescent="0.25">
      <c r="O23" t="s">
        <v>825</v>
      </c>
      <c r="P23" s="2"/>
      <c r="S23" s="60" t="s">
        <v>733</v>
      </c>
      <c r="T23" s="60"/>
      <c r="U23" s="60"/>
      <c r="AC23" s="28" t="s">
        <v>733</v>
      </c>
      <c r="AD23" s="28"/>
      <c r="AE23" s="28"/>
    </row>
    <row r="24" spans="1:50" ht="15.75" thickBot="1" x14ac:dyDescent="0.3">
      <c r="O24" t="s">
        <v>721</v>
      </c>
      <c r="P24" s="2"/>
      <c r="S24" s="60"/>
      <c r="T24" s="60"/>
      <c r="U24" s="60"/>
      <c r="AC24" s="28"/>
      <c r="AD24" s="28"/>
      <c r="AE24" s="28"/>
      <c r="AO24" s="13" t="s">
        <v>775</v>
      </c>
    </row>
    <row r="25" spans="1:50" x14ac:dyDescent="0.25">
      <c r="O25" t="s">
        <v>718</v>
      </c>
      <c r="S25" s="63"/>
      <c r="T25" s="63" t="s">
        <v>770</v>
      </c>
      <c r="U25" s="63" t="s">
        <v>771</v>
      </c>
      <c r="AC25" s="64"/>
      <c r="AD25" s="64" t="s">
        <v>770</v>
      </c>
      <c r="AE25" s="64" t="s">
        <v>771</v>
      </c>
      <c r="AO25" s="28" t="s">
        <v>733</v>
      </c>
      <c r="AP25" s="28"/>
      <c r="AQ25" s="28"/>
    </row>
    <row r="26" spans="1:50" ht="15.75" thickBot="1" x14ac:dyDescent="0.3">
      <c r="O26" t="s">
        <v>728</v>
      </c>
      <c r="S26" s="37" t="s">
        <v>734</v>
      </c>
      <c r="T26" s="43">
        <v>106700.33333333333</v>
      </c>
      <c r="U26" s="43">
        <v>36419.722222222219</v>
      </c>
      <c r="AC26" s="37" t="s">
        <v>734</v>
      </c>
      <c r="AD26" s="43">
        <v>2567.1666666666665</v>
      </c>
      <c r="AE26" s="43">
        <v>870.16666666666663</v>
      </c>
      <c r="AO26" s="28"/>
      <c r="AP26" s="28"/>
      <c r="AQ26" s="28"/>
    </row>
    <row r="27" spans="1:50" x14ac:dyDescent="0.25">
      <c r="O27" t="s">
        <v>720</v>
      </c>
      <c r="S27" s="37" t="s">
        <v>735</v>
      </c>
      <c r="T27" s="43">
        <v>8341199911.5294113</v>
      </c>
      <c r="U27" s="43">
        <v>2674158307.506536</v>
      </c>
      <c r="AC27" s="37" t="s">
        <v>735</v>
      </c>
      <c r="AD27" s="43">
        <v>11972064.970588235</v>
      </c>
      <c r="AE27" s="43">
        <v>2016339.205882353</v>
      </c>
      <c r="AO27" s="64"/>
      <c r="AP27" s="64" t="s">
        <v>770</v>
      </c>
      <c r="AQ27" s="64" t="s">
        <v>774</v>
      </c>
      <c r="AT27" t="s">
        <v>747</v>
      </c>
      <c r="AU27" t="s">
        <v>714</v>
      </c>
      <c r="AV27" t="s">
        <v>715</v>
      </c>
      <c r="AW27" t="s">
        <v>748</v>
      </c>
      <c r="AX27" t="s">
        <v>749</v>
      </c>
    </row>
    <row r="28" spans="1:50" x14ac:dyDescent="0.25">
      <c r="O28" t="s">
        <v>722</v>
      </c>
      <c r="S28" s="37" t="s">
        <v>736</v>
      </c>
      <c r="T28" s="39">
        <v>18</v>
      </c>
      <c r="U28" s="37">
        <v>18</v>
      </c>
      <c r="AC28" s="37" t="s">
        <v>736</v>
      </c>
      <c r="AD28" s="39">
        <v>18</v>
      </c>
      <c r="AE28" s="37">
        <v>18</v>
      </c>
      <c r="AO28" s="37" t="s">
        <v>734</v>
      </c>
      <c r="AP28" s="43">
        <v>88413.888888888891</v>
      </c>
      <c r="AQ28" s="43">
        <v>172401.72222222222</v>
      </c>
      <c r="AT28" t="s">
        <v>750</v>
      </c>
    </row>
    <row r="29" spans="1:50" x14ac:dyDescent="0.25">
      <c r="O29" t="s">
        <v>723</v>
      </c>
      <c r="S29" s="37" t="s">
        <v>737</v>
      </c>
      <c r="T29" s="39">
        <v>0.96293033080378065</v>
      </c>
      <c r="U29" s="37"/>
      <c r="AC29" s="37" t="s">
        <v>737</v>
      </c>
      <c r="AD29" s="39">
        <v>0.99225618455312015</v>
      </c>
      <c r="AE29" s="37"/>
      <c r="AO29" s="37" t="s">
        <v>735</v>
      </c>
      <c r="AP29" s="44">
        <v>6823626422.9281044</v>
      </c>
      <c r="AQ29" s="44">
        <v>21109206105.035946</v>
      </c>
      <c r="AT29" t="s">
        <v>751</v>
      </c>
    </row>
    <row r="30" spans="1:50" x14ac:dyDescent="0.25">
      <c r="O30" t="s">
        <v>724</v>
      </c>
      <c r="S30" s="37" t="s">
        <v>738</v>
      </c>
      <c r="T30" s="39">
        <v>0</v>
      </c>
      <c r="U30" s="37"/>
      <c r="AC30" s="37" t="s">
        <v>738</v>
      </c>
      <c r="AD30" s="39">
        <v>0</v>
      </c>
      <c r="AE30" s="37"/>
      <c r="AO30" s="37" t="s">
        <v>736</v>
      </c>
      <c r="AP30" s="39">
        <v>18</v>
      </c>
      <c r="AQ30" s="37">
        <v>18</v>
      </c>
      <c r="AT30" t="s">
        <v>752</v>
      </c>
    </row>
    <row r="31" spans="1:50" x14ac:dyDescent="0.25">
      <c r="O31" t="s">
        <v>725</v>
      </c>
      <c r="S31" s="37" t="s">
        <v>739</v>
      </c>
      <c r="T31" s="39">
        <v>17</v>
      </c>
      <c r="U31" s="37"/>
      <c r="AC31" s="37" t="s">
        <v>739</v>
      </c>
      <c r="AD31" s="39">
        <v>17</v>
      </c>
      <c r="AE31" s="37"/>
      <c r="AO31" s="37" t="s">
        <v>737</v>
      </c>
      <c r="AP31" s="39">
        <v>0.99659340049370382</v>
      </c>
      <c r="AQ31" s="37"/>
    </row>
    <row r="32" spans="1:50" x14ac:dyDescent="0.25">
      <c r="S32" s="37" t="s">
        <v>740</v>
      </c>
      <c r="T32" s="39">
        <v>6.8053688171707609</v>
      </c>
      <c r="U32" s="37"/>
      <c r="AC32" s="37" t="s">
        <v>740</v>
      </c>
      <c r="AD32" s="39">
        <v>3.4973151358240853</v>
      </c>
      <c r="AE32" s="37"/>
      <c r="AO32" s="37" t="s">
        <v>738</v>
      </c>
      <c r="AP32" s="39">
        <v>0</v>
      </c>
      <c r="AQ32" s="37"/>
    </row>
    <row r="33" spans="10:45" x14ac:dyDescent="0.25">
      <c r="S33" s="37" t="s">
        <v>741</v>
      </c>
      <c r="T33" s="39">
        <v>1.5320209316189114E-6</v>
      </c>
      <c r="U33" s="37"/>
      <c r="AC33" s="37" t="s">
        <v>741</v>
      </c>
      <c r="AD33" s="39">
        <v>1.3800323319118149E-3</v>
      </c>
      <c r="AE33" s="37"/>
      <c r="AO33" s="37" t="s">
        <v>739</v>
      </c>
      <c r="AP33" s="39">
        <v>17</v>
      </c>
      <c r="AQ33" s="37"/>
    </row>
    <row r="34" spans="10:45" x14ac:dyDescent="0.25">
      <c r="J34" s="50" t="s">
        <v>753</v>
      </c>
      <c r="K34" s="51"/>
      <c r="L34" s="51"/>
      <c r="M34" s="51"/>
      <c r="N34" s="52"/>
      <c r="O34" s="55" t="s">
        <v>754</v>
      </c>
      <c r="S34" s="41" t="s">
        <v>743</v>
      </c>
      <c r="T34" s="42">
        <v>3.0640418632378229E-6</v>
      </c>
      <c r="U34" s="41"/>
      <c r="V34" s="13" t="s">
        <v>745</v>
      </c>
      <c r="AC34" s="41" t="s">
        <v>743</v>
      </c>
      <c r="AD34" s="42">
        <v>2.7600646638236298E-3</v>
      </c>
      <c r="AE34" s="41"/>
      <c r="AF34" s="13" t="s">
        <v>745</v>
      </c>
      <c r="AO34" s="37" t="s">
        <v>741</v>
      </c>
      <c r="AP34" s="39">
        <v>1.5112408499941978E-5</v>
      </c>
      <c r="AQ34" s="37"/>
    </row>
    <row r="35" spans="10:45" ht="15.75" thickBot="1" x14ac:dyDescent="0.3">
      <c r="J35" s="53" t="s">
        <v>779</v>
      </c>
      <c r="K35" s="11"/>
      <c r="L35" s="11"/>
      <c r="M35" s="11"/>
      <c r="N35" s="54"/>
      <c r="S35" s="38" t="s">
        <v>744</v>
      </c>
      <c r="T35" s="40">
        <v>2.109815577833317</v>
      </c>
      <c r="U35" s="38"/>
      <c r="AC35" s="38" t="s">
        <v>744</v>
      </c>
      <c r="AD35" s="40">
        <v>2.109815577833317</v>
      </c>
      <c r="AE35" s="38"/>
      <c r="AO35" s="37" t="s">
        <v>742</v>
      </c>
      <c r="AP35" s="39">
        <v>1.7396067260750732</v>
      </c>
      <c r="AQ35" s="37"/>
    </row>
    <row r="36" spans="10:45" x14ac:dyDescent="0.25">
      <c r="J36" s="53"/>
      <c r="K36" s="11"/>
      <c r="L36" s="11"/>
      <c r="M36" s="11"/>
      <c r="N36" s="54"/>
      <c r="O36" s="28" t="s">
        <v>755</v>
      </c>
      <c r="AO36" s="41" t="s">
        <v>743</v>
      </c>
      <c r="AP36" s="42">
        <v>3.0224816999883955E-5</v>
      </c>
      <c r="AQ36" s="41"/>
      <c r="AR36" s="13" t="s">
        <v>746</v>
      </c>
      <c r="AS36" s="13"/>
    </row>
    <row r="37" spans="10:45" ht="15.75" thickBot="1" x14ac:dyDescent="0.3">
      <c r="J37" s="45" t="s">
        <v>756</v>
      </c>
      <c r="K37" s="9"/>
      <c r="L37" s="9"/>
      <c r="M37" s="9"/>
      <c r="N37" s="46"/>
      <c r="AO37" s="38" t="s">
        <v>744</v>
      </c>
      <c r="AP37" s="40">
        <v>2.109815577833317</v>
      </c>
      <c r="AQ37" s="38"/>
    </row>
    <row r="38" spans="10:45" x14ac:dyDescent="0.25">
      <c r="J38" s="45" t="s">
        <v>757</v>
      </c>
      <c r="K38" s="9"/>
      <c r="L38" s="9"/>
      <c r="M38" s="9"/>
      <c r="N38" s="46"/>
      <c r="P38" s="28" t="s">
        <v>776</v>
      </c>
      <c r="T38" s="28" t="s">
        <v>777</v>
      </c>
      <c r="AC38" s="28" t="s">
        <v>784</v>
      </c>
    </row>
    <row r="39" spans="10:45" x14ac:dyDescent="0.25">
      <c r="J39" s="47" t="s">
        <v>758</v>
      </c>
      <c r="K39" s="48"/>
      <c r="L39" s="48"/>
      <c r="M39" s="48"/>
      <c r="N39" s="49"/>
      <c r="P39" s="61" t="s">
        <v>759</v>
      </c>
      <c r="Q39" s="61"/>
      <c r="R39" s="61"/>
      <c r="T39" s="61" t="s">
        <v>759</v>
      </c>
      <c r="U39" s="61"/>
      <c r="V39" s="61"/>
      <c r="AC39" s="61" t="s">
        <v>759</v>
      </c>
      <c r="AD39" s="61"/>
      <c r="AE39" s="61"/>
    </row>
    <row r="40" spans="10:45" ht="15.75" thickBot="1" x14ac:dyDescent="0.3">
      <c r="P40" s="61"/>
      <c r="Q40" s="61"/>
      <c r="R40" s="61"/>
      <c r="T40" s="61"/>
      <c r="U40" s="61"/>
      <c r="V40" s="61"/>
      <c r="AC40" s="61"/>
      <c r="AD40" s="61"/>
      <c r="AE40" s="61"/>
    </row>
    <row r="41" spans="10:45" x14ac:dyDescent="0.25">
      <c r="J41" s="60" t="s">
        <v>782</v>
      </c>
      <c r="K41" s="60"/>
      <c r="L41" s="60"/>
      <c r="M41" s="60"/>
      <c r="N41" s="60"/>
      <c r="O41" s="60"/>
      <c r="P41" s="62"/>
      <c r="Q41" s="62" t="s">
        <v>563</v>
      </c>
      <c r="R41" s="62" t="s">
        <v>564</v>
      </c>
      <c r="T41" s="62"/>
      <c r="U41" s="62" t="s">
        <v>563</v>
      </c>
      <c r="V41" s="62" t="s">
        <v>564</v>
      </c>
      <c r="AC41" s="62"/>
      <c r="AD41" s="62" t="s">
        <v>563</v>
      </c>
      <c r="AE41" s="62" t="s">
        <v>564</v>
      </c>
    </row>
    <row r="42" spans="10:45" x14ac:dyDescent="0.25">
      <c r="J42" s="60" t="s">
        <v>763</v>
      </c>
      <c r="K42" s="60"/>
      <c r="L42" s="60"/>
      <c r="M42" s="60"/>
      <c r="N42" s="60"/>
      <c r="O42" s="60"/>
      <c r="P42" s="37" t="s">
        <v>734</v>
      </c>
      <c r="Q42" s="43">
        <v>106700.33333333333</v>
      </c>
      <c r="R42" s="43">
        <v>36419.722222222219</v>
      </c>
      <c r="T42" s="37" t="s">
        <v>734</v>
      </c>
      <c r="U42" s="43">
        <v>2567.1666666666665</v>
      </c>
      <c r="V42" s="43">
        <v>870.16666666666663</v>
      </c>
      <c r="AC42" s="37" t="s">
        <v>734</v>
      </c>
      <c r="AD42" s="43">
        <v>88413.888888888891</v>
      </c>
      <c r="AE42" s="43">
        <v>172401.72222222222</v>
      </c>
    </row>
    <row r="43" spans="10:45" x14ac:dyDescent="0.25">
      <c r="J43" s="60" t="s">
        <v>768</v>
      </c>
      <c r="K43" s="60"/>
      <c r="L43" s="60"/>
      <c r="M43" s="60"/>
      <c r="N43" s="60"/>
      <c r="O43" s="60"/>
      <c r="P43" s="37" t="s">
        <v>735</v>
      </c>
      <c r="Q43" s="43">
        <v>8341199911.5294113</v>
      </c>
      <c r="R43" s="43">
        <v>2674158307.506536</v>
      </c>
      <c r="T43" s="37" t="s">
        <v>735</v>
      </c>
      <c r="U43" s="43">
        <v>11972064.9705882</v>
      </c>
      <c r="V43" s="43">
        <v>2016339.205882353</v>
      </c>
      <c r="AC43" s="37" t="s">
        <v>735</v>
      </c>
      <c r="AD43" s="43">
        <v>6823626422.9281044</v>
      </c>
      <c r="AE43" s="43">
        <v>21109206105.035946</v>
      </c>
    </row>
    <row r="44" spans="10:45" x14ac:dyDescent="0.25">
      <c r="J44" s="60" t="s">
        <v>767</v>
      </c>
      <c r="K44" s="60"/>
      <c r="L44" s="60"/>
      <c r="M44" s="60"/>
      <c r="N44" s="60"/>
      <c r="O44" s="60"/>
      <c r="P44" s="37" t="s">
        <v>736</v>
      </c>
      <c r="Q44" s="43">
        <v>18</v>
      </c>
      <c r="R44" s="43">
        <v>18</v>
      </c>
      <c r="T44" s="37" t="s">
        <v>736</v>
      </c>
      <c r="U44" s="37">
        <v>18</v>
      </c>
      <c r="V44" s="37">
        <v>18</v>
      </c>
      <c r="AC44" s="37" t="s">
        <v>736</v>
      </c>
      <c r="AD44" s="37">
        <v>18</v>
      </c>
      <c r="AE44" s="37">
        <v>18</v>
      </c>
    </row>
    <row r="45" spans="10:45" x14ac:dyDescent="0.25">
      <c r="J45" s="60"/>
      <c r="K45" s="60"/>
      <c r="L45" s="60"/>
      <c r="M45" s="60"/>
      <c r="N45" s="60"/>
      <c r="O45" s="60"/>
      <c r="P45" s="37" t="s">
        <v>739</v>
      </c>
      <c r="Q45" s="43">
        <v>17</v>
      </c>
      <c r="R45" s="43">
        <v>17</v>
      </c>
      <c r="T45" s="37" t="s">
        <v>739</v>
      </c>
      <c r="U45" s="37">
        <v>17</v>
      </c>
      <c r="V45" s="37">
        <v>17</v>
      </c>
      <c r="AC45" s="37" t="s">
        <v>739</v>
      </c>
      <c r="AD45" s="37">
        <v>17</v>
      </c>
      <c r="AE45" s="37">
        <v>17</v>
      </c>
    </row>
    <row r="46" spans="10:45" x14ac:dyDescent="0.25">
      <c r="P46" s="56" t="s">
        <v>760</v>
      </c>
      <c r="Q46" s="57">
        <v>3.1191870309678831</v>
      </c>
      <c r="R46" s="56"/>
      <c r="T46" s="56" t="s">
        <v>760</v>
      </c>
      <c r="U46" s="66">
        <v>5.9375252614548266</v>
      </c>
      <c r="V46" s="56"/>
      <c r="AC46" s="56" t="s">
        <v>760</v>
      </c>
      <c r="AD46" s="81">
        <v>0.32325357898231033</v>
      </c>
      <c r="AE46" s="56"/>
      <c r="AF46" s="82"/>
    </row>
    <row r="47" spans="10:45" x14ac:dyDescent="0.25">
      <c r="P47" s="37" t="s">
        <v>761</v>
      </c>
      <c r="Q47" s="43">
        <v>1.2108040097253579E-2</v>
      </c>
      <c r="R47" s="37"/>
      <c r="T47" s="37" t="s">
        <v>761</v>
      </c>
      <c r="U47" s="65">
        <v>3.1588378614312991E-4</v>
      </c>
      <c r="V47" s="37"/>
      <c r="AC47" s="37" t="s">
        <v>761</v>
      </c>
      <c r="AD47" s="39">
        <v>1.2607280131788245E-2</v>
      </c>
      <c r="AE47" s="37"/>
    </row>
    <row r="48" spans="10:45" ht="15.75" thickBot="1" x14ac:dyDescent="0.3">
      <c r="P48" s="58" t="s">
        <v>762</v>
      </c>
      <c r="Q48" s="59">
        <v>2.2718928890253789</v>
      </c>
      <c r="R48" s="58"/>
      <c r="T48" s="58" t="s">
        <v>762</v>
      </c>
      <c r="U48" s="67">
        <v>2.2718928890253789</v>
      </c>
      <c r="V48" s="58"/>
      <c r="AC48" s="58" t="s">
        <v>762</v>
      </c>
      <c r="AD48" s="80">
        <v>0.44016159601124133</v>
      </c>
      <c r="AE48" s="58"/>
      <c r="AF48" s="82"/>
    </row>
    <row r="49" spans="10:34" x14ac:dyDescent="0.25">
      <c r="J49" s="60" t="s">
        <v>764</v>
      </c>
      <c r="K49" s="60"/>
      <c r="L49" s="60"/>
      <c r="M49" s="60"/>
      <c r="N49" s="60"/>
      <c r="O49" s="60"/>
    </row>
    <row r="50" spans="10:34" x14ac:dyDescent="0.25">
      <c r="J50" s="60" t="s">
        <v>765</v>
      </c>
      <c r="K50" s="60"/>
      <c r="L50" s="60"/>
      <c r="M50" s="60"/>
      <c r="N50" s="60"/>
      <c r="O50" s="60"/>
      <c r="T50" s="50" t="s">
        <v>753</v>
      </c>
      <c r="U50" s="51"/>
      <c r="V50" s="51"/>
      <c r="W50" s="51"/>
      <c r="X50" s="52"/>
      <c r="Y50" s="55" t="s">
        <v>754</v>
      </c>
      <c r="AC50" s="50" t="s">
        <v>753</v>
      </c>
      <c r="AD50" s="51"/>
      <c r="AE50" s="51"/>
      <c r="AF50" s="51"/>
      <c r="AG50" s="52"/>
      <c r="AH50" s="55" t="s">
        <v>754</v>
      </c>
    </row>
    <row r="51" spans="10:34" x14ac:dyDescent="0.25">
      <c r="J51" s="60" t="s">
        <v>766</v>
      </c>
      <c r="K51" s="60"/>
      <c r="L51" s="60"/>
      <c r="M51" s="60"/>
      <c r="N51" s="60"/>
      <c r="O51" s="60"/>
      <c r="T51" s="53" t="s">
        <v>778</v>
      </c>
      <c r="U51" s="11"/>
      <c r="V51" s="11"/>
      <c r="W51" s="11"/>
      <c r="X51" s="54"/>
      <c r="AC51" s="53" t="s">
        <v>785</v>
      </c>
      <c r="AD51" s="11"/>
      <c r="AE51" s="11"/>
      <c r="AF51" s="11"/>
      <c r="AG51" s="54"/>
    </row>
    <row r="52" spans="10:34" x14ac:dyDescent="0.25">
      <c r="J52" s="60"/>
      <c r="K52" s="60"/>
      <c r="L52" s="60"/>
      <c r="M52" s="60"/>
      <c r="N52" s="60"/>
      <c r="O52" s="60"/>
      <c r="T52" s="53"/>
      <c r="U52" s="11"/>
      <c r="V52" s="11"/>
      <c r="W52" s="11"/>
      <c r="X52" s="54"/>
      <c r="Y52" s="28" t="s">
        <v>755</v>
      </c>
      <c r="AC52" s="53"/>
      <c r="AD52" s="11"/>
      <c r="AE52" s="11"/>
      <c r="AF52" s="11"/>
      <c r="AG52" s="54"/>
      <c r="AH52" s="28" t="s">
        <v>755</v>
      </c>
    </row>
    <row r="53" spans="10:34" x14ac:dyDescent="0.25">
      <c r="T53" s="45" t="s">
        <v>756</v>
      </c>
      <c r="U53" s="9"/>
      <c r="V53" s="9"/>
      <c r="W53" s="9"/>
      <c r="X53" s="46"/>
      <c r="AC53" s="45" t="s">
        <v>756</v>
      </c>
      <c r="AD53" s="9"/>
      <c r="AE53" s="9"/>
      <c r="AF53" s="9"/>
      <c r="AG53" s="46"/>
    </row>
    <row r="54" spans="10:34" x14ac:dyDescent="0.25">
      <c r="P54" s="13" t="s">
        <v>827</v>
      </c>
      <c r="T54" s="45" t="s">
        <v>757</v>
      </c>
      <c r="U54" s="9"/>
      <c r="V54" s="9"/>
      <c r="W54" s="9"/>
      <c r="X54" s="46"/>
      <c r="AC54" s="45" t="s">
        <v>757</v>
      </c>
      <c r="AD54" s="9"/>
      <c r="AE54" s="9"/>
      <c r="AF54" s="9"/>
      <c r="AG54" s="46"/>
    </row>
    <row r="55" spans="10:34" x14ac:dyDescent="0.25">
      <c r="P55" t="s">
        <v>833</v>
      </c>
      <c r="T55" s="47" t="s">
        <v>758</v>
      </c>
      <c r="U55" s="48"/>
      <c r="V55" s="48"/>
      <c r="W55" s="48"/>
      <c r="X55" s="49"/>
      <c r="AC55" s="47" t="s">
        <v>758</v>
      </c>
      <c r="AD55" s="48"/>
      <c r="AE55" s="48"/>
      <c r="AF55" s="48"/>
      <c r="AG55" s="49"/>
    </row>
    <row r="56" spans="10:34" x14ac:dyDescent="0.25">
      <c r="P56" t="s">
        <v>834</v>
      </c>
    </row>
    <row r="57" spans="10:34" x14ac:dyDescent="0.25">
      <c r="P57" t="s">
        <v>835</v>
      </c>
    </row>
    <row r="58" spans="10:34" x14ac:dyDescent="0.25">
      <c r="P58" t="s">
        <v>836</v>
      </c>
      <c r="T58" s="60" t="s">
        <v>780</v>
      </c>
      <c r="U58" s="60"/>
      <c r="V58" s="60"/>
      <c r="W58" s="60"/>
      <c r="X58" s="60"/>
      <c r="Y58" s="60"/>
      <c r="AC58" s="60" t="s">
        <v>786</v>
      </c>
      <c r="AD58" s="60"/>
      <c r="AE58" s="60"/>
      <c r="AF58" s="60"/>
      <c r="AG58" s="60"/>
      <c r="AH58" s="60"/>
    </row>
    <row r="59" spans="10:34" x14ac:dyDescent="0.25">
      <c r="P59" t="s">
        <v>837</v>
      </c>
      <c r="T59" s="60" t="s">
        <v>763</v>
      </c>
      <c r="U59" s="60"/>
      <c r="V59" s="60"/>
      <c r="W59" s="60"/>
      <c r="X59" s="60"/>
      <c r="Y59" s="60"/>
      <c r="AC59" s="60" t="s">
        <v>797</v>
      </c>
      <c r="AD59" s="60"/>
      <c r="AE59" s="60"/>
      <c r="AF59" s="60"/>
      <c r="AG59" s="60"/>
      <c r="AH59" s="60"/>
    </row>
    <row r="60" spans="10:34" x14ac:dyDescent="0.25">
      <c r="P60" t="s">
        <v>838</v>
      </c>
      <c r="T60" s="60" t="s">
        <v>781</v>
      </c>
      <c r="U60" s="60"/>
      <c r="V60" s="60"/>
      <c r="W60" s="60"/>
      <c r="X60" s="60"/>
      <c r="Y60" s="60"/>
      <c r="AC60" s="60" t="s">
        <v>787</v>
      </c>
      <c r="AD60" s="60"/>
      <c r="AE60" s="60"/>
      <c r="AF60" s="60"/>
      <c r="AG60" s="60"/>
      <c r="AH60" s="60"/>
    </row>
    <row r="61" spans="10:34" x14ac:dyDescent="0.25">
      <c r="P61" t="s">
        <v>839</v>
      </c>
      <c r="T61" s="60" t="s">
        <v>783</v>
      </c>
      <c r="U61" s="60"/>
      <c r="V61" s="60"/>
      <c r="W61" s="60"/>
      <c r="X61" s="60"/>
      <c r="Y61" s="60"/>
      <c r="AC61" s="60" t="s">
        <v>788</v>
      </c>
      <c r="AD61" s="60"/>
      <c r="AE61" s="60"/>
      <c r="AF61" s="60"/>
      <c r="AG61" s="60"/>
      <c r="AH61" s="60"/>
    </row>
    <row r="62" spans="10:34" x14ac:dyDescent="0.25">
      <c r="P62" t="s">
        <v>840</v>
      </c>
      <c r="T62" s="60"/>
      <c r="U62" s="60"/>
      <c r="V62" s="60"/>
      <c r="W62" s="60"/>
      <c r="X62" s="60"/>
      <c r="Y62" s="60"/>
      <c r="AC62" s="60" t="s">
        <v>789</v>
      </c>
      <c r="AD62" s="60"/>
      <c r="AE62" s="60"/>
      <c r="AF62" s="60"/>
      <c r="AG62" s="60"/>
      <c r="AH62" s="60"/>
    </row>
    <row r="63" spans="10:34" x14ac:dyDescent="0.25">
      <c r="P63" s="82" t="s">
        <v>845</v>
      </c>
    </row>
    <row r="64" spans="10:34" x14ac:dyDescent="0.25">
      <c r="P64" s="82" t="s">
        <v>846</v>
      </c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AX64"/>
  <sheetViews>
    <sheetView workbookViewId="0">
      <selection activeCell="Q18" sqref="Q18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customWidth="1"/>
    <col min="9" max="9" width="19.5703125" customWidth="1"/>
    <col min="10" max="10" width="21.85546875" customWidth="1"/>
    <col min="11" max="11" width="19.140625" customWidth="1"/>
    <col min="12" max="12" width="21" customWidth="1"/>
    <col min="13" max="13" width="22.28515625" customWidth="1"/>
    <col min="14" max="14" width="16" customWidth="1"/>
    <col min="15" max="15" width="52" customWidth="1"/>
    <col min="16" max="16" width="49.42578125" customWidth="1"/>
    <col min="17" max="17" width="22.85546875" customWidth="1"/>
    <col min="18" max="18" width="44.85546875" customWidth="1"/>
    <col min="19" max="19" width="35.140625" customWidth="1"/>
    <col min="20" max="20" width="29.5703125" customWidth="1"/>
    <col min="21" max="21" width="39" customWidth="1"/>
    <col min="22" max="22" width="30.5703125" customWidth="1"/>
    <col min="23" max="23" width="22.85546875" customWidth="1"/>
    <col min="25" max="25" width="21" customWidth="1"/>
    <col min="26" max="26" width="22" customWidth="1"/>
    <col min="28" max="28" width="27.5703125" customWidth="1"/>
    <col min="29" max="29" width="20.85546875" customWidth="1"/>
    <col min="30" max="30" width="40" customWidth="1"/>
    <col min="31" max="31" width="19" customWidth="1"/>
    <col min="32" max="32" width="21.42578125" customWidth="1"/>
    <col min="33" max="33" width="24.28515625" customWidth="1"/>
    <col min="34" max="34" width="21.85546875" customWidth="1"/>
    <col min="41" max="41" width="30" customWidth="1"/>
    <col min="42" max="42" width="20" customWidth="1"/>
    <col min="43" max="43" width="20.140625" customWidth="1"/>
    <col min="44" max="44" width="23" customWidth="1"/>
    <col min="46" max="46" width="18.42578125" customWidth="1"/>
    <col min="47" max="47" width="19.140625" customWidth="1"/>
    <col min="48" max="48" width="20" customWidth="1"/>
    <col min="49" max="49" width="22.7109375" customWidth="1"/>
    <col min="50" max="50" width="17.85546875" customWidth="1"/>
  </cols>
  <sheetData>
    <row r="1" spans="1:23" x14ac:dyDescent="0.25">
      <c r="A1" s="83" t="s">
        <v>550</v>
      </c>
      <c r="B1" s="83"/>
      <c r="C1" s="83"/>
      <c r="D1" s="83"/>
      <c r="E1" s="83"/>
      <c r="F1" s="83"/>
    </row>
    <row r="2" spans="1:23" x14ac:dyDescent="0.25">
      <c r="B2" t="s">
        <v>551</v>
      </c>
      <c r="C2" s="88" t="s">
        <v>566</v>
      </c>
      <c r="D2" s="88"/>
      <c r="E2" s="88"/>
      <c r="F2" s="88" t="s">
        <v>567</v>
      </c>
      <c r="G2" s="88"/>
      <c r="H2" s="88"/>
      <c r="I2" s="88" t="s">
        <v>568</v>
      </c>
      <c r="J2" s="88"/>
      <c r="K2" s="88"/>
      <c r="L2" s="88" t="s">
        <v>569</v>
      </c>
      <c r="M2" s="88"/>
      <c r="N2" s="88"/>
      <c r="O2" s="28" t="s">
        <v>676</v>
      </c>
      <c r="P2" s="28" t="s">
        <v>677</v>
      </c>
      <c r="Q2" s="28" t="s">
        <v>678</v>
      </c>
      <c r="R2" s="22" t="s">
        <v>656</v>
      </c>
      <c r="S2" s="22" t="s">
        <v>686</v>
      </c>
      <c r="T2" s="22" t="s">
        <v>658</v>
      </c>
      <c r="U2" s="25" t="s">
        <v>669</v>
      </c>
      <c r="V2" s="25" t="s">
        <v>688</v>
      </c>
      <c r="W2" s="25" t="s">
        <v>671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29">
        <f>_xlfn.VAR.S(F4:H21)</f>
        <v>6314216923.5625439</v>
      </c>
      <c r="P3" s="29">
        <f>STDEVA(F4:H21)</f>
        <v>79462.047063755817</v>
      </c>
      <c r="Q3" s="30">
        <f>AVERAGE(F4:H21)</f>
        <v>68398.851851851854</v>
      </c>
      <c r="R3" s="23">
        <f>_xlfn.VAR.S(I4:K21)</f>
        <v>5227065.3081761003</v>
      </c>
      <c r="S3" s="23">
        <f>STDEVA(I4:K21)</f>
        <v>2286.2776096038951</v>
      </c>
      <c r="T3" s="24">
        <f>AVERAGE(I4:K21)</f>
        <v>1469.1111111111111</v>
      </c>
      <c r="U3" s="26">
        <f>_xlfn.VAR.S(L4:N21)</f>
        <v>11936632849.461914</v>
      </c>
      <c r="V3" s="26">
        <f>STDEVA(L4:N21)</f>
        <v>109254.89851472067</v>
      </c>
      <c r="W3" s="27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652</v>
      </c>
      <c r="P5" t="s">
        <v>680</v>
      </c>
      <c r="Q5" t="s">
        <v>679</v>
      </c>
      <c r="R5" t="s">
        <v>652</v>
      </c>
      <c r="S5" t="s">
        <v>687</v>
      </c>
      <c r="T5" t="s">
        <v>679</v>
      </c>
      <c r="U5" t="s">
        <v>652</v>
      </c>
      <c r="V5" t="s">
        <v>687</v>
      </c>
      <c r="W5" t="s">
        <v>679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681</v>
      </c>
      <c r="P8" t="s">
        <v>682</v>
      </c>
      <c r="Q8" t="s">
        <v>649</v>
      </c>
      <c r="R8" t="s">
        <v>654</v>
      </c>
      <c r="S8" t="s">
        <v>682</v>
      </c>
      <c r="T8" t="s">
        <v>649</v>
      </c>
      <c r="U8" t="s">
        <v>654</v>
      </c>
      <c r="V8" t="s">
        <v>682</v>
      </c>
      <c r="W8" t="s">
        <v>649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683</v>
      </c>
      <c r="P11" t="s">
        <v>684</v>
      </c>
      <c r="Q11" t="s">
        <v>685</v>
      </c>
      <c r="R11" t="s">
        <v>666</v>
      </c>
      <c r="S11" t="s">
        <v>684</v>
      </c>
      <c r="T11" t="s">
        <v>665</v>
      </c>
      <c r="U11" t="s">
        <v>666</v>
      </c>
      <c r="V11" t="s">
        <v>689</v>
      </c>
      <c r="W11" t="s">
        <v>690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8" t="s">
        <v>709</v>
      </c>
      <c r="R14" s="22" t="s">
        <v>710</v>
      </c>
      <c r="U14" s="25" t="s">
        <v>711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50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  <c r="O17" s="28" t="s">
        <v>717</v>
      </c>
      <c r="R17" s="22" t="s">
        <v>729</v>
      </c>
      <c r="U17" s="25" t="s">
        <v>732</v>
      </c>
    </row>
    <row r="18" spans="1:50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  <c r="O18" s="2">
        <f>_xlfn.COVARIANCE.S(F4:F21,G4:G21)</f>
        <v>2385841825.1633987</v>
      </c>
      <c r="R18" s="2">
        <f>_xlfn.COVARIANCE.S(I4:I21,J4:J21)</f>
        <v>1640972.5620915035</v>
      </c>
      <c r="U18" s="2">
        <f>_xlfn.COVARIANCE.S(L4:L21,M4:M21)</f>
        <v>4488079022.6078434</v>
      </c>
    </row>
    <row r="19" spans="1:50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50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50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50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  <c r="S22" s="13" t="s">
        <v>769</v>
      </c>
      <c r="AD22" s="13" t="s">
        <v>790</v>
      </c>
      <c r="AO22" s="13" t="s">
        <v>791</v>
      </c>
    </row>
    <row r="23" spans="1:50" x14ac:dyDescent="0.25">
      <c r="C23" s="4"/>
      <c r="O23" t="s">
        <v>826</v>
      </c>
      <c r="S23" s="28" t="s">
        <v>733</v>
      </c>
      <c r="T23" s="28"/>
      <c r="U23" s="28"/>
      <c r="AD23" s="28" t="s">
        <v>733</v>
      </c>
      <c r="AE23" s="28"/>
      <c r="AF23" s="28"/>
      <c r="AO23" s="28" t="s">
        <v>733</v>
      </c>
      <c r="AP23" s="28"/>
      <c r="AQ23" s="28"/>
      <c r="AT23" s="70" t="s">
        <v>747</v>
      </c>
      <c r="AU23" s="73" t="s">
        <v>714</v>
      </c>
      <c r="AV23" s="73" t="s">
        <v>715</v>
      </c>
      <c r="AW23" s="73" t="s">
        <v>748</v>
      </c>
      <c r="AX23" s="76" t="s">
        <v>749</v>
      </c>
    </row>
    <row r="24" spans="1:50" ht="15.75" thickBot="1" x14ac:dyDescent="0.3">
      <c r="O24" t="s">
        <v>721</v>
      </c>
      <c r="S24" s="28"/>
      <c r="T24" s="28"/>
      <c r="U24" s="28"/>
      <c r="AD24" s="28"/>
      <c r="AE24" s="28"/>
      <c r="AF24" s="28"/>
      <c r="AO24" s="28"/>
      <c r="AP24" s="28"/>
      <c r="AQ24" s="28"/>
      <c r="AT24" s="71" t="s">
        <v>750</v>
      </c>
      <c r="AU24" s="74"/>
      <c r="AV24" s="74"/>
      <c r="AW24" s="74"/>
      <c r="AX24" s="77"/>
    </row>
    <row r="25" spans="1:50" x14ac:dyDescent="0.25">
      <c r="O25" t="s">
        <v>718</v>
      </c>
      <c r="S25" s="64"/>
      <c r="T25" s="64" t="s">
        <v>563</v>
      </c>
      <c r="U25" s="64" t="s">
        <v>564</v>
      </c>
      <c r="AD25" s="64"/>
      <c r="AE25" s="64" t="s">
        <v>563</v>
      </c>
      <c r="AF25" s="64" t="s">
        <v>564</v>
      </c>
      <c r="AO25" s="64"/>
      <c r="AP25" s="64" t="s">
        <v>563</v>
      </c>
      <c r="AQ25" s="64" t="s">
        <v>564</v>
      </c>
      <c r="AT25" s="72" t="s">
        <v>751</v>
      </c>
      <c r="AU25" s="75"/>
      <c r="AV25" s="75"/>
      <c r="AW25" s="75"/>
      <c r="AX25" s="78"/>
    </row>
    <row r="26" spans="1:50" x14ac:dyDescent="0.25">
      <c r="O26" t="s">
        <v>719</v>
      </c>
      <c r="S26" s="37" t="s">
        <v>734</v>
      </c>
      <c r="T26" s="43">
        <v>77596.388888888891</v>
      </c>
      <c r="U26" s="43">
        <v>25001.888888888891</v>
      </c>
      <c r="AD26" s="37" t="s">
        <v>734</v>
      </c>
      <c r="AE26" s="43">
        <v>1731.8888888888889</v>
      </c>
      <c r="AF26" s="43">
        <v>471.77777777777777</v>
      </c>
      <c r="AO26" s="37" t="s">
        <v>734</v>
      </c>
      <c r="AP26" s="43">
        <v>53146.833333333336</v>
      </c>
      <c r="AQ26" s="43">
        <v>111435.44444444444</v>
      </c>
      <c r="AT26" s="71" t="s">
        <v>752</v>
      </c>
      <c r="AU26" s="74"/>
      <c r="AV26" s="74"/>
      <c r="AW26" s="74"/>
      <c r="AX26" s="77"/>
    </row>
    <row r="27" spans="1:50" x14ac:dyDescent="0.25">
      <c r="O27" t="s">
        <v>720</v>
      </c>
      <c r="S27" s="37" t="s">
        <v>735</v>
      </c>
      <c r="T27" s="43">
        <v>4383730926.8398685</v>
      </c>
      <c r="U27" s="43">
        <v>1412152079.3986928</v>
      </c>
      <c r="AD27" s="37" t="s">
        <v>735</v>
      </c>
      <c r="AE27" s="43">
        <v>5122405.1633986924</v>
      </c>
      <c r="AF27" s="43">
        <v>535889.94771241839</v>
      </c>
      <c r="AO27" s="37" t="s">
        <v>735</v>
      </c>
      <c r="AP27" s="43">
        <v>2422295020.9705882</v>
      </c>
      <c r="AQ27" s="43">
        <v>8407317217.5555563</v>
      </c>
      <c r="AT27" s="72"/>
      <c r="AU27" s="75"/>
      <c r="AV27" s="75"/>
      <c r="AW27" s="75"/>
      <c r="AX27" s="78"/>
    </row>
    <row r="28" spans="1:50" x14ac:dyDescent="0.25">
      <c r="O28" t="s">
        <v>722</v>
      </c>
      <c r="S28" s="37" t="s">
        <v>736</v>
      </c>
      <c r="T28" s="43">
        <v>18</v>
      </c>
      <c r="U28" s="43">
        <v>18</v>
      </c>
      <c r="AD28" s="37" t="s">
        <v>736</v>
      </c>
      <c r="AE28" s="37">
        <v>18</v>
      </c>
      <c r="AF28" s="37">
        <v>18</v>
      </c>
      <c r="AO28" s="37" t="s">
        <v>736</v>
      </c>
      <c r="AP28" s="37">
        <v>18</v>
      </c>
      <c r="AQ28" s="37">
        <v>18</v>
      </c>
      <c r="AT28" s="71"/>
      <c r="AU28" s="74"/>
      <c r="AV28" s="74"/>
      <c r="AW28" s="74"/>
      <c r="AX28" s="77"/>
    </row>
    <row r="29" spans="1:50" x14ac:dyDescent="0.25">
      <c r="O29" t="s">
        <v>723</v>
      </c>
      <c r="S29" s="37" t="s">
        <v>737</v>
      </c>
      <c r="T29" s="43">
        <v>0.95891247393546009</v>
      </c>
      <c r="U29" s="37"/>
      <c r="AD29" s="37" t="s">
        <v>737</v>
      </c>
      <c r="AE29" s="39">
        <v>0.99043630415640849</v>
      </c>
      <c r="AF29" s="37"/>
      <c r="AO29" s="37" t="s">
        <v>737</v>
      </c>
      <c r="AP29" s="39">
        <v>0.99453085088504567</v>
      </c>
      <c r="AQ29" s="37"/>
      <c r="AT29" s="72"/>
      <c r="AU29" s="75"/>
      <c r="AV29" s="75"/>
      <c r="AW29" s="75"/>
      <c r="AX29" s="78"/>
    </row>
    <row r="30" spans="1:50" x14ac:dyDescent="0.25">
      <c r="O30" t="s">
        <v>724</v>
      </c>
      <c r="S30" s="37" t="s">
        <v>738</v>
      </c>
      <c r="T30" s="43">
        <v>0</v>
      </c>
      <c r="U30" s="37"/>
      <c r="AD30" s="37" t="s">
        <v>738</v>
      </c>
      <c r="AE30" s="43">
        <v>0</v>
      </c>
      <c r="AF30" s="37"/>
      <c r="AO30" s="37" t="s">
        <v>738</v>
      </c>
      <c r="AP30" s="37">
        <v>0</v>
      </c>
      <c r="AQ30" s="37"/>
      <c r="AT30" s="71"/>
      <c r="AU30" s="74"/>
      <c r="AV30" s="74"/>
      <c r="AW30" s="74"/>
      <c r="AX30" s="77"/>
    </row>
    <row r="31" spans="1:50" x14ac:dyDescent="0.25">
      <c r="O31" t="s">
        <v>725</v>
      </c>
      <c r="S31" s="37" t="s">
        <v>739</v>
      </c>
      <c r="T31" s="43">
        <v>17</v>
      </c>
      <c r="U31" s="37"/>
      <c r="AD31" s="37" t="s">
        <v>739</v>
      </c>
      <c r="AE31" s="43">
        <v>17</v>
      </c>
      <c r="AF31" s="37"/>
      <c r="AO31" s="37" t="s">
        <v>739</v>
      </c>
      <c r="AP31" s="37">
        <v>17</v>
      </c>
      <c r="AQ31" s="37"/>
    </row>
    <row r="32" spans="1:50" x14ac:dyDescent="0.25">
      <c r="S32" s="37" t="s">
        <v>740</v>
      </c>
      <c r="T32" s="43">
        <v>6.9724327497823078</v>
      </c>
      <c r="U32" s="37"/>
      <c r="AD32" s="37" t="s">
        <v>740</v>
      </c>
      <c r="AE32" s="39">
        <v>3.4680862667148888</v>
      </c>
      <c r="AF32" s="37"/>
      <c r="AO32" s="37" t="s">
        <v>740</v>
      </c>
      <c r="AP32" s="39">
        <v>-5.7441931016926286</v>
      </c>
      <c r="AQ32" s="37"/>
    </row>
    <row r="33" spans="9:44" x14ac:dyDescent="0.25">
      <c r="S33" s="37" t="s">
        <v>741</v>
      </c>
      <c r="T33" s="43">
        <v>1.1246815047883618E-6</v>
      </c>
      <c r="U33" s="37"/>
      <c r="AD33" s="37" t="s">
        <v>741</v>
      </c>
      <c r="AE33" s="39">
        <v>1.4702915940560828E-3</v>
      </c>
      <c r="AF33" s="37"/>
      <c r="AO33" s="37" t="s">
        <v>741</v>
      </c>
      <c r="AP33" s="39">
        <v>1.1920318524404216E-5</v>
      </c>
      <c r="AQ33" s="37"/>
    </row>
    <row r="34" spans="9:44" x14ac:dyDescent="0.25">
      <c r="I34" s="50" t="s">
        <v>753</v>
      </c>
      <c r="J34" s="51"/>
      <c r="K34" s="51"/>
      <c r="L34" s="51"/>
      <c r="M34" s="52"/>
      <c r="N34" s="55" t="s">
        <v>754</v>
      </c>
      <c r="O34" s="79"/>
      <c r="S34" s="37" t="s">
        <v>742</v>
      </c>
      <c r="T34" s="43">
        <v>1.7396067260750732</v>
      </c>
      <c r="U34" s="37"/>
      <c r="AD34" s="37" t="s">
        <v>742</v>
      </c>
      <c r="AE34" s="39">
        <v>1.7396067260750732</v>
      </c>
      <c r="AF34" s="37"/>
      <c r="AO34" s="37" t="s">
        <v>742</v>
      </c>
      <c r="AP34" s="39">
        <v>1.7396067260750732</v>
      </c>
      <c r="AQ34" s="37"/>
    </row>
    <row r="35" spans="9:44" x14ac:dyDescent="0.25">
      <c r="I35" s="53" t="s">
        <v>779</v>
      </c>
      <c r="J35" s="11"/>
      <c r="K35" s="11"/>
      <c r="L35" s="11"/>
      <c r="M35" s="54"/>
      <c r="S35" s="41" t="s">
        <v>743</v>
      </c>
      <c r="T35" s="69">
        <v>2.2493630095767235E-6</v>
      </c>
      <c r="U35" s="41"/>
      <c r="V35" s="13" t="s">
        <v>745</v>
      </c>
      <c r="AD35" s="41" t="s">
        <v>743</v>
      </c>
      <c r="AE35" s="42">
        <v>2.9405831881121657E-3</v>
      </c>
      <c r="AF35" s="41"/>
      <c r="AG35" s="13" t="s">
        <v>746</v>
      </c>
      <c r="AO35" s="41" t="s">
        <v>743</v>
      </c>
      <c r="AP35" s="42">
        <v>2.3840637048808432E-5</v>
      </c>
      <c r="AQ35" s="41"/>
      <c r="AR35" s="13" t="s">
        <v>792</v>
      </c>
    </row>
    <row r="36" spans="9:44" ht="15.75" thickBot="1" x14ac:dyDescent="0.3">
      <c r="I36" s="53"/>
      <c r="J36" s="11"/>
      <c r="K36" s="11"/>
      <c r="L36" s="11"/>
      <c r="M36" s="54"/>
      <c r="N36" s="28" t="s">
        <v>755</v>
      </c>
      <c r="O36" s="28"/>
      <c r="S36" s="38" t="s">
        <v>744</v>
      </c>
      <c r="T36" s="68">
        <v>2.109815577833317</v>
      </c>
      <c r="U36" s="38"/>
      <c r="AD36" s="38" t="s">
        <v>744</v>
      </c>
      <c r="AE36" s="40">
        <v>2.109815577833317</v>
      </c>
      <c r="AF36" s="38"/>
      <c r="AO36" s="38" t="s">
        <v>744</v>
      </c>
      <c r="AP36" s="40">
        <v>2.109815577833317</v>
      </c>
      <c r="AQ36" s="38"/>
    </row>
    <row r="37" spans="9:44" x14ac:dyDescent="0.25">
      <c r="I37" s="45" t="s">
        <v>756</v>
      </c>
      <c r="J37" s="9"/>
      <c r="K37" s="9"/>
      <c r="L37" s="9"/>
      <c r="M37" s="46"/>
    </row>
    <row r="38" spans="9:44" x14ac:dyDescent="0.25">
      <c r="I38" s="45" t="s">
        <v>757</v>
      </c>
      <c r="J38" s="9"/>
      <c r="K38" s="9"/>
      <c r="L38" s="9"/>
      <c r="M38" s="46"/>
    </row>
    <row r="39" spans="9:44" x14ac:dyDescent="0.25">
      <c r="I39" s="47" t="s">
        <v>758</v>
      </c>
      <c r="J39" s="48"/>
      <c r="K39" s="48"/>
      <c r="L39" s="48"/>
      <c r="M39" s="49"/>
      <c r="P39" s="28" t="s">
        <v>793</v>
      </c>
      <c r="T39" s="28" t="s">
        <v>777</v>
      </c>
      <c r="AB39" s="28" t="s">
        <v>796</v>
      </c>
    </row>
    <row r="40" spans="9:44" x14ac:dyDescent="0.25">
      <c r="P40" s="61" t="s">
        <v>759</v>
      </c>
      <c r="Q40" s="61"/>
      <c r="R40" s="61"/>
      <c r="T40" s="61" t="s">
        <v>759</v>
      </c>
      <c r="U40" s="61"/>
      <c r="V40" s="61"/>
      <c r="AB40" s="61" t="s">
        <v>759</v>
      </c>
      <c r="AC40" s="61"/>
      <c r="AD40" s="61"/>
    </row>
    <row r="41" spans="9:44" ht="15.75" thickBot="1" x14ac:dyDescent="0.3">
      <c r="P41" s="61"/>
      <c r="Q41" s="61"/>
      <c r="R41" s="61"/>
      <c r="T41" s="61"/>
      <c r="U41" s="61"/>
      <c r="V41" s="61"/>
      <c r="AB41" s="61"/>
      <c r="AC41" s="61"/>
      <c r="AD41" s="61"/>
    </row>
    <row r="42" spans="9:44" x14ac:dyDescent="0.25">
      <c r="I42" s="60" t="s">
        <v>824</v>
      </c>
      <c r="J42" s="60"/>
      <c r="K42" s="60"/>
      <c r="L42" s="60"/>
      <c r="M42" s="60"/>
      <c r="N42" s="60"/>
      <c r="P42" s="62"/>
      <c r="Q42" s="62" t="s">
        <v>563</v>
      </c>
      <c r="R42" s="62" t="s">
        <v>564</v>
      </c>
      <c r="T42" s="62"/>
      <c r="U42" s="62" t="s">
        <v>563</v>
      </c>
      <c r="V42" s="62" t="s">
        <v>564</v>
      </c>
      <c r="AB42" s="62"/>
      <c r="AC42" s="62" t="s">
        <v>563</v>
      </c>
      <c r="AD42" s="62" t="s">
        <v>564</v>
      </c>
    </row>
    <row r="43" spans="9:44" x14ac:dyDescent="0.25">
      <c r="I43" s="60" t="s">
        <v>763</v>
      </c>
      <c r="J43" s="60"/>
      <c r="K43" s="60"/>
      <c r="L43" s="60"/>
      <c r="M43" s="60"/>
      <c r="N43" s="60"/>
      <c r="P43" s="37" t="s">
        <v>734</v>
      </c>
      <c r="Q43" s="43">
        <v>77596.388888888891</v>
      </c>
      <c r="R43" s="43">
        <v>25001.888888888891</v>
      </c>
      <c r="T43" s="37" t="s">
        <v>734</v>
      </c>
      <c r="U43" s="43">
        <v>1731.8888888888889</v>
      </c>
      <c r="V43" s="43">
        <v>471.77777777777777</v>
      </c>
      <c r="AB43" s="37" t="s">
        <v>734</v>
      </c>
      <c r="AC43" s="43">
        <v>53146.833333333336</v>
      </c>
      <c r="AD43" s="43">
        <v>111435.44444444444</v>
      </c>
    </row>
    <row r="44" spans="9:44" x14ac:dyDescent="0.25">
      <c r="I44" s="60" t="s">
        <v>768</v>
      </c>
      <c r="J44" s="60"/>
      <c r="K44" s="60"/>
      <c r="L44" s="60"/>
      <c r="M44" s="60"/>
      <c r="N44" s="60"/>
      <c r="P44" s="37" t="s">
        <v>735</v>
      </c>
      <c r="Q44" s="43">
        <v>4383730926.8398685</v>
      </c>
      <c r="R44" s="43">
        <v>1412152079.3986928</v>
      </c>
      <c r="T44" s="37" t="s">
        <v>735</v>
      </c>
      <c r="U44" s="43">
        <v>5122405.1633986924</v>
      </c>
      <c r="V44" s="43">
        <v>535889.94771241839</v>
      </c>
      <c r="AB44" s="37" t="s">
        <v>735</v>
      </c>
      <c r="AC44" s="43">
        <v>2422295020.9705882</v>
      </c>
      <c r="AD44" s="43">
        <v>8407317217.5555563</v>
      </c>
    </row>
    <row r="45" spans="9:44" x14ac:dyDescent="0.25">
      <c r="I45" s="60" t="s">
        <v>794</v>
      </c>
      <c r="J45" s="60"/>
      <c r="K45" s="60"/>
      <c r="L45" s="60"/>
      <c r="M45" s="60"/>
      <c r="N45" s="60"/>
      <c r="P45" s="37" t="s">
        <v>736</v>
      </c>
      <c r="Q45" s="37">
        <v>18</v>
      </c>
      <c r="R45" s="37">
        <v>18</v>
      </c>
      <c r="T45" s="37" t="s">
        <v>736</v>
      </c>
      <c r="U45" s="37">
        <v>18</v>
      </c>
      <c r="V45" s="37">
        <v>18</v>
      </c>
      <c r="AB45" s="37" t="s">
        <v>736</v>
      </c>
      <c r="AC45" s="37">
        <v>18</v>
      </c>
      <c r="AD45" s="37">
        <v>18</v>
      </c>
    </row>
    <row r="46" spans="9:44" x14ac:dyDescent="0.25">
      <c r="I46" s="60"/>
      <c r="J46" s="60"/>
      <c r="K46" s="60"/>
      <c r="L46" s="60"/>
      <c r="M46" s="60"/>
      <c r="N46" s="60"/>
      <c r="P46" s="37" t="s">
        <v>739</v>
      </c>
      <c r="Q46" s="37">
        <v>17</v>
      </c>
      <c r="R46" s="37">
        <v>17</v>
      </c>
      <c r="T46" s="37" t="s">
        <v>739</v>
      </c>
      <c r="U46" s="37">
        <v>17</v>
      </c>
      <c r="V46" s="37">
        <v>17</v>
      </c>
      <c r="AB46" s="37" t="s">
        <v>739</v>
      </c>
      <c r="AC46" s="37">
        <v>17</v>
      </c>
      <c r="AD46" s="37">
        <v>17</v>
      </c>
    </row>
    <row r="47" spans="9:44" x14ac:dyDescent="0.25">
      <c r="P47" s="56" t="s">
        <v>760</v>
      </c>
      <c r="Q47" s="56">
        <v>3.1042909547720248</v>
      </c>
      <c r="R47" s="56"/>
      <c r="T47" s="56" t="s">
        <v>760</v>
      </c>
      <c r="U47" s="66">
        <v>9.5586886547601289</v>
      </c>
      <c r="V47" s="56"/>
      <c r="AB47" s="56" t="s">
        <v>760</v>
      </c>
      <c r="AC47" s="66">
        <v>0.28811747651349773</v>
      </c>
      <c r="AD47" s="56"/>
    </row>
    <row r="48" spans="9:44" x14ac:dyDescent="0.25">
      <c r="P48" s="37" t="s">
        <v>761</v>
      </c>
      <c r="Q48" s="37">
        <v>1.239538649217947E-2</v>
      </c>
      <c r="R48" s="37"/>
      <c r="T48" s="37" t="s">
        <v>761</v>
      </c>
      <c r="U48" s="39">
        <v>1.2845662495787746E-5</v>
      </c>
      <c r="V48" s="37"/>
      <c r="AB48" s="37" t="s">
        <v>761</v>
      </c>
      <c r="AC48" s="39">
        <v>7.0651275616442355E-3</v>
      </c>
      <c r="AD48" s="37"/>
    </row>
    <row r="49" spans="16:34" ht="15.75" thickBot="1" x14ac:dyDescent="0.3">
      <c r="P49" s="58" t="s">
        <v>762</v>
      </c>
      <c r="Q49" s="58">
        <v>2.2718928890253789</v>
      </c>
      <c r="R49" s="58"/>
      <c r="T49" s="58" t="s">
        <v>762</v>
      </c>
      <c r="U49" s="67">
        <v>2.2718928890253789</v>
      </c>
      <c r="V49" s="58"/>
      <c r="AB49" s="58" t="s">
        <v>762</v>
      </c>
      <c r="AC49" s="67">
        <v>0.44016159601124133</v>
      </c>
      <c r="AD49" s="58"/>
    </row>
    <row r="52" spans="16:34" x14ac:dyDescent="0.25">
      <c r="P52" s="13" t="s">
        <v>827</v>
      </c>
      <c r="T52" s="50" t="s">
        <v>753</v>
      </c>
      <c r="U52" s="51"/>
      <c r="V52" s="51"/>
      <c r="W52" s="51"/>
      <c r="X52" s="52"/>
      <c r="Y52" s="55" t="s">
        <v>754</v>
      </c>
      <c r="Z52" s="79"/>
      <c r="AB52" s="50" t="s">
        <v>753</v>
      </c>
      <c r="AC52" s="51"/>
      <c r="AD52" s="51"/>
      <c r="AE52" s="51"/>
      <c r="AF52" s="52"/>
      <c r="AG52" s="55" t="s">
        <v>754</v>
      </c>
      <c r="AH52" s="79"/>
    </row>
    <row r="53" spans="16:34" x14ac:dyDescent="0.25">
      <c r="P53" t="s">
        <v>828</v>
      </c>
      <c r="T53" s="53" t="s">
        <v>779</v>
      </c>
      <c r="U53" s="11"/>
      <c r="V53" s="11"/>
      <c r="W53" s="11"/>
      <c r="X53" s="54"/>
      <c r="AB53" s="53" t="s">
        <v>779</v>
      </c>
      <c r="AC53" s="11"/>
      <c r="AD53" s="11"/>
      <c r="AE53" s="11"/>
      <c r="AF53" s="54"/>
    </row>
    <row r="54" spans="16:34" x14ac:dyDescent="0.25">
      <c r="P54" t="s">
        <v>829</v>
      </c>
      <c r="T54" s="53"/>
      <c r="U54" s="11"/>
      <c r="V54" s="11"/>
      <c r="W54" s="11"/>
      <c r="X54" s="54"/>
      <c r="Y54" s="28" t="s">
        <v>755</v>
      </c>
      <c r="Z54" s="28"/>
      <c r="AB54" s="53"/>
      <c r="AC54" s="11"/>
      <c r="AD54" s="11"/>
      <c r="AE54" s="11"/>
      <c r="AF54" s="54"/>
      <c r="AG54" s="28" t="s">
        <v>755</v>
      </c>
      <c r="AH54" s="28"/>
    </row>
    <row r="55" spans="16:34" x14ac:dyDescent="0.25">
      <c r="P55" t="s">
        <v>841</v>
      </c>
      <c r="T55" s="45" t="s">
        <v>756</v>
      </c>
      <c r="U55" s="9"/>
      <c r="V55" s="9"/>
      <c r="W55" s="9"/>
      <c r="X55" s="46"/>
      <c r="AB55" s="45" t="s">
        <v>756</v>
      </c>
      <c r="AC55" s="9"/>
      <c r="AD55" s="9"/>
      <c r="AE55" s="9"/>
      <c r="AF55" s="46"/>
    </row>
    <row r="56" spans="16:34" x14ac:dyDescent="0.25">
      <c r="P56" t="s">
        <v>830</v>
      </c>
      <c r="T56" s="45" t="s">
        <v>757</v>
      </c>
      <c r="U56" s="9"/>
      <c r="V56" s="9"/>
      <c r="W56" s="9"/>
      <c r="X56" s="46"/>
      <c r="AB56" s="45" t="s">
        <v>757</v>
      </c>
      <c r="AC56" s="9"/>
      <c r="AD56" s="9"/>
      <c r="AE56" s="9"/>
      <c r="AF56" s="46"/>
    </row>
    <row r="57" spans="16:34" x14ac:dyDescent="0.25">
      <c r="P57" t="s">
        <v>842</v>
      </c>
      <c r="T57" s="47" t="s">
        <v>758</v>
      </c>
      <c r="U57" s="48"/>
      <c r="V57" s="48"/>
      <c r="W57" s="48"/>
      <c r="X57" s="49"/>
      <c r="AB57" s="47" t="s">
        <v>758</v>
      </c>
      <c r="AC57" s="48"/>
      <c r="AD57" s="48"/>
      <c r="AE57" s="48"/>
      <c r="AF57" s="49"/>
    </row>
    <row r="58" spans="16:34" x14ac:dyDescent="0.25">
      <c r="P58" t="s">
        <v>831</v>
      </c>
    </row>
    <row r="59" spans="16:34" x14ac:dyDescent="0.25">
      <c r="P59" t="s">
        <v>832</v>
      </c>
    </row>
    <row r="60" spans="16:34" x14ac:dyDescent="0.25">
      <c r="P60" s="82" t="s">
        <v>843</v>
      </c>
      <c r="T60" s="60" t="s">
        <v>795</v>
      </c>
      <c r="U60" s="60"/>
      <c r="V60" s="60"/>
      <c r="W60" s="60"/>
      <c r="X60" s="60"/>
      <c r="Y60" s="60"/>
      <c r="AB60" s="60" t="s">
        <v>786</v>
      </c>
      <c r="AC60" s="60"/>
      <c r="AD60" s="60"/>
      <c r="AE60" s="60"/>
      <c r="AF60" s="60"/>
      <c r="AG60" s="60"/>
    </row>
    <row r="61" spans="16:34" x14ac:dyDescent="0.25">
      <c r="P61" s="82" t="s">
        <v>844</v>
      </c>
      <c r="T61" s="60" t="s">
        <v>763</v>
      </c>
      <c r="U61" s="60"/>
      <c r="V61" s="60"/>
      <c r="W61" s="60"/>
      <c r="X61" s="60"/>
      <c r="Y61" s="60"/>
      <c r="AB61" s="60" t="s">
        <v>798</v>
      </c>
      <c r="AC61" s="60"/>
      <c r="AD61" s="60"/>
      <c r="AE61" s="60"/>
      <c r="AF61" s="60"/>
      <c r="AG61" s="60"/>
    </row>
    <row r="62" spans="16:34" x14ac:dyDescent="0.25">
      <c r="T62" s="60" t="s">
        <v>781</v>
      </c>
      <c r="U62" s="60"/>
      <c r="V62" s="60"/>
      <c r="W62" s="60"/>
      <c r="X62" s="60"/>
      <c r="Y62" s="60"/>
      <c r="AB62" s="60" t="s">
        <v>799</v>
      </c>
      <c r="AC62" s="60"/>
      <c r="AD62" s="60"/>
      <c r="AE62" s="60"/>
      <c r="AF62" s="60"/>
      <c r="AG62" s="60"/>
    </row>
    <row r="63" spans="16:34" x14ac:dyDescent="0.25">
      <c r="T63" s="60" t="s">
        <v>783</v>
      </c>
      <c r="U63" s="60"/>
      <c r="V63" s="60"/>
      <c r="W63" s="60"/>
      <c r="X63" s="60"/>
      <c r="Y63" s="60"/>
      <c r="AB63" s="60" t="s">
        <v>788</v>
      </c>
      <c r="AC63" s="60"/>
      <c r="AD63" s="60"/>
      <c r="AE63" s="60"/>
      <c r="AF63" s="60"/>
      <c r="AG63" s="60"/>
    </row>
    <row r="64" spans="16:34" x14ac:dyDescent="0.25">
      <c r="T64" s="60"/>
      <c r="U64" s="60"/>
      <c r="V64" s="60"/>
      <c r="W64" s="60"/>
      <c r="X64" s="60"/>
      <c r="Y64" s="60"/>
      <c r="AB64" s="60" t="s">
        <v>789</v>
      </c>
      <c r="AC64" s="60"/>
      <c r="AD64" s="60"/>
      <c r="AE64" s="60"/>
      <c r="AF64" s="60"/>
      <c r="AG64" s="60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74EB-4468-459C-96DC-34C4801FD20A}">
  <dimension ref="B2:K32"/>
  <sheetViews>
    <sheetView topLeftCell="A23" workbookViewId="0">
      <selection activeCell="F32" sqref="F32"/>
    </sheetView>
  </sheetViews>
  <sheetFormatPr baseColWidth="10" defaultRowHeight="15" x14ac:dyDescent="0.25"/>
  <cols>
    <col min="9" max="9" width="17" customWidth="1"/>
    <col min="10" max="10" width="7.7109375" customWidth="1"/>
  </cols>
  <sheetData>
    <row r="2" spans="2:11" x14ac:dyDescent="0.25">
      <c r="B2" s="89" t="s">
        <v>800</v>
      </c>
      <c r="C2" s="89"/>
      <c r="D2" s="89"/>
      <c r="E2" s="89"/>
    </row>
    <row r="5" spans="2:11" x14ac:dyDescent="0.25">
      <c r="I5" t="s">
        <v>806</v>
      </c>
    </row>
    <row r="7" spans="2:11" x14ac:dyDescent="0.25">
      <c r="I7" t="s">
        <v>801</v>
      </c>
      <c r="J7" t="s">
        <v>802</v>
      </c>
      <c r="K7" t="s">
        <v>803</v>
      </c>
    </row>
    <row r="8" spans="2:11" x14ac:dyDescent="0.25">
      <c r="I8" t="s">
        <v>804</v>
      </c>
      <c r="J8" t="s">
        <v>805</v>
      </c>
      <c r="K8" t="s">
        <v>807</v>
      </c>
    </row>
    <row r="10" spans="2:11" x14ac:dyDescent="0.25">
      <c r="I10" t="s">
        <v>808</v>
      </c>
    </row>
    <row r="12" spans="2:11" x14ac:dyDescent="0.25">
      <c r="I12" t="s">
        <v>809</v>
      </c>
    </row>
    <row r="13" spans="2:11" x14ac:dyDescent="0.25">
      <c r="I13" t="s">
        <v>810</v>
      </c>
    </row>
    <row r="14" spans="2:11" x14ac:dyDescent="0.25">
      <c r="I14" t="s">
        <v>811</v>
      </c>
    </row>
    <row r="16" spans="2:11" x14ac:dyDescent="0.25">
      <c r="I16" t="s">
        <v>812</v>
      </c>
    </row>
    <row r="17" spans="2:9" x14ac:dyDescent="0.25">
      <c r="I17" t="s">
        <v>813</v>
      </c>
    </row>
    <row r="18" spans="2:9" x14ac:dyDescent="0.25">
      <c r="I18" t="s">
        <v>814</v>
      </c>
    </row>
    <row r="19" spans="2:9" x14ac:dyDescent="0.25">
      <c r="I19" t="s">
        <v>815</v>
      </c>
    </row>
    <row r="21" spans="2:9" x14ac:dyDescent="0.25">
      <c r="I21" t="s">
        <v>816</v>
      </c>
    </row>
    <row r="22" spans="2:9" x14ac:dyDescent="0.25">
      <c r="I22" t="s">
        <v>817</v>
      </c>
    </row>
    <row r="24" spans="2:9" x14ac:dyDescent="0.25">
      <c r="I24" t="s">
        <v>818</v>
      </c>
    </row>
    <row r="26" spans="2:9" x14ac:dyDescent="0.25">
      <c r="I26" t="s">
        <v>819</v>
      </c>
    </row>
    <row r="27" spans="2:9" x14ac:dyDescent="0.25">
      <c r="B27" s="89" t="s">
        <v>819</v>
      </c>
      <c r="C27" s="89"/>
      <c r="D27" s="89"/>
      <c r="E27" s="89"/>
      <c r="F27" s="89"/>
    </row>
    <row r="29" spans="2:9" x14ac:dyDescent="0.25">
      <c r="I29" t="s">
        <v>820</v>
      </c>
    </row>
    <row r="30" spans="2:9" x14ac:dyDescent="0.25">
      <c r="I30" t="s">
        <v>821</v>
      </c>
    </row>
    <row r="31" spans="2:9" x14ac:dyDescent="0.25">
      <c r="I31" t="s">
        <v>822</v>
      </c>
    </row>
    <row r="32" spans="2:9" x14ac:dyDescent="0.25">
      <c r="I32" t="s">
        <v>823</v>
      </c>
    </row>
  </sheetData>
  <mergeCells count="2">
    <mergeCell ref="B2:E2"/>
    <mergeCell ref="B27:F27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M44"/>
  <sheetViews>
    <sheetView topLeftCell="A25" workbookViewId="0">
      <selection activeCell="I36" sqref="I36"/>
    </sheetView>
  </sheetViews>
  <sheetFormatPr baseColWidth="10" defaultRowHeight="15" x14ac:dyDescent="0.25"/>
  <cols>
    <col min="3" max="3" width="13.140625" bestFit="1" customWidth="1"/>
    <col min="4" max="4" width="27" customWidth="1"/>
    <col min="5" max="5" width="15.28515625" customWidth="1"/>
    <col min="6" max="7" width="13.140625" bestFit="1" customWidth="1"/>
  </cols>
  <sheetData>
    <row r="1" spans="1:8" x14ac:dyDescent="0.25">
      <c r="A1" s="36"/>
    </row>
    <row r="3" spans="1:8" x14ac:dyDescent="0.25">
      <c r="B3" s="91"/>
      <c r="C3" s="91"/>
      <c r="D3" s="8"/>
      <c r="E3" s="9"/>
      <c r="F3" s="9"/>
      <c r="G3" s="9"/>
      <c r="H3" s="9"/>
    </row>
    <row r="4" spans="1:8" x14ac:dyDescent="0.25">
      <c r="B4" s="91"/>
      <c r="C4" s="91"/>
      <c r="D4" s="91"/>
      <c r="E4" s="9"/>
      <c r="F4" s="9"/>
      <c r="G4" s="9"/>
      <c r="H4" s="9"/>
    </row>
    <row r="5" spans="1:8" x14ac:dyDescent="0.25">
      <c r="B5" s="34"/>
      <c r="C5" s="1"/>
      <c r="D5" s="1"/>
      <c r="E5" s="9"/>
      <c r="F5" s="9"/>
      <c r="G5" s="9"/>
      <c r="H5" s="9"/>
    </row>
    <row r="6" spans="1:8" x14ac:dyDescent="0.25">
      <c r="B6" s="7"/>
      <c r="C6" s="1"/>
      <c r="D6" s="1"/>
      <c r="E6" s="9"/>
      <c r="F6" s="9"/>
      <c r="G6" s="9"/>
      <c r="H6" s="9"/>
    </row>
    <row r="7" spans="1:8" x14ac:dyDescent="0.25">
      <c r="B7" s="7"/>
      <c r="C7" s="1"/>
      <c r="D7" s="1"/>
      <c r="E7" s="9"/>
      <c r="F7" s="9"/>
      <c r="G7" s="9"/>
      <c r="H7" s="9"/>
    </row>
    <row r="8" spans="1:8" x14ac:dyDescent="0.25">
      <c r="B8" s="7"/>
      <c r="C8" s="1" t="s">
        <v>646</v>
      </c>
      <c r="D8" s="1"/>
      <c r="E8" s="9"/>
      <c r="F8" s="9"/>
      <c r="G8" s="9"/>
      <c r="H8" s="9"/>
    </row>
    <row r="9" spans="1:8" x14ac:dyDescent="0.25">
      <c r="B9" s="7" t="s">
        <v>609</v>
      </c>
      <c r="C9" s="1"/>
      <c r="D9" s="1"/>
      <c r="E9" s="9"/>
      <c r="F9" s="9"/>
      <c r="G9" s="9"/>
      <c r="H9" s="9"/>
    </row>
    <row r="10" spans="1:8" x14ac:dyDescent="0.25">
      <c r="B10" s="92" t="s">
        <v>611</v>
      </c>
      <c r="C10" s="93"/>
      <c r="D10" s="1"/>
      <c r="E10" s="9"/>
      <c r="F10" s="9"/>
      <c r="G10" s="9"/>
      <c r="H10" s="9"/>
    </row>
    <row r="11" spans="1:8" x14ac:dyDescent="0.25">
      <c r="B11" s="7"/>
      <c r="C11" s="1"/>
      <c r="D11" s="1"/>
      <c r="E11" s="9"/>
      <c r="F11" s="9"/>
      <c r="G11" s="9"/>
      <c r="H11" s="9"/>
    </row>
    <row r="12" spans="1:8" x14ac:dyDescent="0.25">
      <c r="B12" s="10"/>
      <c r="C12" s="10"/>
      <c r="D12" s="10"/>
      <c r="E12" s="9"/>
      <c r="F12" s="9"/>
      <c r="G12" s="9"/>
      <c r="H12" s="9"/>
    </row>
    <row r="13" spans="1:8" x14ac:dyDescent="0.25">
      <c r="B13" s="90" t="s">
        <v>605</v>
      </c>
      <c r="C13" s="90"/>
      <c r="D13" s="90"/>
      <c r="E13" s="90"/>
      <c r="F13" s="90"/>
      <c r="G13" s="90"/>
      <c r="H13" s="90"/>
    </row>
    <row r="14" spans="1:8" x14ac:dyDescent="0.25">
      <c r="B14" s="90" t="s">
        <v>604</v>
      </c>
      <c r="C14" s="90"/>
      <c r="D14" s="90"/>
      <c r="E14" s="90"/>
      <c r="F14" s="90"/>
      <c r="G14" s="90"/>
      <c r="H14" s="90"/>
    </row>
    <row r="15" spans="1:8" x14ac:dyDescent="0.25">
      <c r="B15" s="90" t="s">
        <v>606</v>
      </c>
      <c r="C15" s="90"/>
      <c r="D15" s="90"/>
      <c r="E15" s="90"/>
      <c r="F15" s="90"/>
      <c r="G15" s="90"/>
      <c r="H15" s="90"/>
    </row>
    <row r="16" spans="1:8" x14ac:dyDescent="0.25">
      <c r="B16" s="96" t="s">
        <v>624</v>
      </c>
      <c r="C16" s="96"/>
      <c r="D16" s="96"/>
      <c r="E16" s="96"/>
      <c r="F16" s="96"/>
      <c r="G16" s="96"/>
      <c r="H16" s="96"/>
    </row>
    <row r="17" spans="2:13" x14ac:dyDescent="0.25">
      <c r="B17" s="9"/>
      <c r="C17" s="9"/>
      <c r="D17" s="9"/>
      <c r="E17" s="11"/>
      <c r="F17" s="11" t="s">
        <v>608</v>
      </c>
      <c r="G17" s="11"/>
      <c r="H17" s="9"/>
      <c r="I17" s="95" t="s">
        <v>616</v>
      </c>
      <c r="J17" s="95"/>
      <c r="K17" s="95"/>
      <c r="L17" s="95"/>
    </row>
    <row r="18" spans="2:13" x14ac:dyDescent="0.25">
      <c r="B18" s="35"/>
      <c r="C18" s="2">
        <v>2638033</v>
      </c>
      <c r="E18" s="94" t="s">
        <v>614</v>
      </c>
      <c r="F18" s="94"/>
      <c r="G18" s="12">
        <f>C23+C25</f>
        <v>2638033</v>
      </c>
    </row>
    <row r="19" spans="2:13" x14ac:dyDescent="0.25">
      <c r="B19" s="83"/>
      <c r="C19" s="83"/>
      <c r="D19" s="2">
        <v>7332714</v>
      </c>
      <c r="I19" s="13" t="s">
        <v>615</v>
      </c>
      <c r="J19" s="13" t="s">
        <v>617</v>
      </c>
      <c r="K19" s="13"/>
      <c r="L19" s="13">
        <f>(C18/G20)*100</f>
        <v>35.976215627665283</v>
      </c>
      <c r="M19" s="15">
        <v>0.35</v>
      </c>
    </row>
    <row r="20" spans="2:13" x14ac:dyDescent="0.25">
      <c r="E20" s="13" t="s">
        <v>612</v>
      </c>
      <c r="F20" s="13" t="s">
        <v>613</v>
      </c>
      <c r="G20" s="12">
        <f>C18+C21</f>
        <v>7332714</v>
      </c>
    </row>
    <row r="21" spans="2:13" x14ac:dyDescent="0.25">
      <c r="B21" s="33"/>
      <c r="C21" s="2">
        <v>4694681</v>
      </c>
      <c r="F21" s="4"/>
      <c r="I21" s="95" t="s">
        <v>618</v>
      </c>
      <c r="J21" s="95"/>
      <c r="K21" s="95"/>
      <c r="L21" s="95"/>
    </row>
    <row r="23" spans="2:13" x14ac:dyDescent="0.25">
      <c r="B23" s="33"/>
      <c r="C23" s="2">
        <v>2576161</v>
      </c>
      <c r="I23" s="13" t="s">
        <v>619</v>
      </c>
      <c r="J23" s="13" t="s">
        <v>620</v>
      </c>
      <c r="K23" s="13"/>
      <c r="L23" s="13">
        <f>(C25/C18)*100</f>
        <v>2.3453838522869126</v>
      </c>
      <c r="M23" s="17">
        <v>2.3400000000000001E-2</v>
      </c>
    </row>
    <row r="25" spans="2:13" x14ac:dyDescent="0.25">
      <c r="B25" s="33"/>
      <c r="C25" s="2">
        <v>61872</v>
      </c>
      <c r="I25" s="95" t="s">
        <v>621</v>
      </c>
      <c r="J25" s="95"/>
      <c r="K25" s="95"/>
      <c r="L25" s="95"/>
    </row>
    <row r="27" spans="2:13" x14ac:dyDescent="0.25">
      <c r="C27" s="83" t="s">
        <v>632</v>
      </c>
      <c r="D27" s="83"/>
      <c r="E27" s="83"/>
      <c r="F27" s="83"/>
      <c r="G27" s="83"/>
      <c r="I27" s="13" t="s">
        <v>622</v>
      </c>
      <c r="J27" s="13" t="s">
        <v>623</v>
      </c>
      <c r="K27" s="13"/>
      <c r="L27" s="13">
        <f>(C23/C18)*100</f>
        <v>97.654616147713085</v>
      </c>
      <c r="M27" s="15">
        <v>0.97</v>
      </c>
    </row>
    <row r="28" spans="2:13" x14ac:dyDescent="0.25">
      <c r="C28" s="83" t="s">
        <v>627</v>
      </c>
      <c r="D28" s="83"/>
      <c r="E28" t="s">
        <v>629</v>
      </c>
      <c r="F28" t="s">
        <v>630</v>
      </c>
      <c r="G28" s="18">
        <v>150000</v>
      </c>
    </row>
    <row r="29" spans="2:13" x14ac:dyDescent="0.25">
      <c r="B29">
        <v>10</v>
      </c>
      <c r="C29" s="83" t="s">
        <v>633</v>
      </c>
      <c r="D29" s="83"/>
      <c r="E29" s="83"/>
      <c r="F29" s="83"/>
      <c r="G29" s="83"/>
    </row>
    <row r="30" spans="2:13" x14ac:dyDescent="0.25">
      <c r="B30">
        <v>100</v>
      </c>
      <c r="D30" t="s">
        <v>706</v>
      </c>
    </row>
    <row r="31" spans="2:13" x14ac:dyDescent="0.25">
      <c r="D31" t="s">
        <v>628</v>
      </c>
      <c r="E31" s="2">
        <f>(G28/B29)*B30</f>
        <v>1500000</v>
      </c>
      <c r="F31" s="83" t="s">
        <v>631</v>
      </c>
      <c r="G31" s="83"/>
      <c r="I31" s="83" t="s">
        <v>643</v>
      </c>
      <c r="J31" s="83"/>
      <c r="K31" s="83"/>
    </row>
    <row r="33" spans="2:11" x14ac:dyDescent="0.25">
      <c r="I33" t="s">
        <v>644</v>
      </c>
      <c r="J33">
        <f>L27+L23</f>
        <v>100</v>
      </c>
      <c r="K33" t="s">
        <v>645</v>
      </c>
    </row>
    <row r="36" spans="2:11" x14ac:dyDescent="0.25">
      <c r="D36" t="s">
        <v>716</v>
      </c>
      <c r="E36" t="s">
        <v>714</v>
      </c>
      <c r="F36" t="s">
        <v>715</v>
      </c>
    </row>
    <row r="37" spans="2:11" x14ac:dyDescent="0.25">
      <c r="D37" t="s">
        <v>635</v>
      </c>
      <c r="E37" s="2">
        <v>7332714</v>
      </c>
    </row>
    <row r="38" spans="2:11" x14ac:dyDescent="0.25">
      <c r="D38" t="s">
        <v>636</v>
      </c>
      <c r="E38" s="2">
        <v>2638033</v>
      </c>
    </row>
    <row r="39" spans="2:11" x14ac:dyDescent="0.25">
      <c r="D39" t="s">
        <v>637</v>
      </c>
      <c r="E39" s="2">
        <v>2576161</v>
      </c>
    </row>
    <row r="40" spans="2:11" x14ac:dyDescent="0.25">
      <c r="B40" s="14"/>
      <c r="D40" t="s">
        <v>638</v>
      </c>
      <c r="E40" s="2">
        <v>61872</v>
      </c>
    </row>
    <row r="41" spans="2:11" x14ac:dyDescent="0.25">
      <c r="B41" s="16"/>
      <c r="D41" t="s">
        <v>639</v>
      </c>
      <c r="E41" s="2">
        <v>4694681</v>
      </c>
    </row>
    <row r="42" spans="2:11" x14ac:dyDescent="0.25">
      <c r="B42" s="14"/>
      <c r="D42" t="s">
        <v>640</v>
      </c>
      <c r="E42" s="2">
        <v>0.35</v>
      </c>
      <c r="F42" s="14">
        <v>0.35</v>
      </c>
    </row>
    <row r="43" spans="2:11" x14ac:dyDescent="0.25">
      <c r="D43" t="s">
        <v>641</v>
      </c>
      <c r="E43" s="2">
        <v>2.3400000000000001E-2</v>
      </c>
      <c r="F43" s="16">
        <v>2.3400000000000001E-2</v>
      </c>
    </row>
    <row r="44" spans="2:11" x14ac:dyDescent="0.25">
      <c r="D44" t="s">
        <v>642</v>
      </c>
      <c r="E44" s="2">
        <v>0.97</v>
      </c>
      <c r="F44" s="14">
        <v>0.97</v>
      </c>
    </row>
  </sheetData>
  <mergeCells count="17">
    <mergeCell ref="C27:G27"/>
    <mergeCell ref="C28:D28"/>
    <mergeCell ref="C29:G29"/>
    <mergeCell ref="F31:G31"/>
    <mergeCell ref="I31:K31"/>
    <mergeCell ref="E18:F18"/>
    <mergeCell ref="I17:L17"/>
    <mergeCell ref="I21:L21"/>
    <mergeCell ref="I25:L25"/>
    <mergeCell ref="B16:H16"/>
    <mergeCell ref="B19:C19"/>
    <mergeCell ref="B14:H14"/>
    <mergeCell ref="B15:H15"/>
    <mergeCell ref="B13:H13"/>
    <mergeCell ref="B3:C3"/>
    <mergeCell ref="B4:D4"/>
    <mergeCell ref="B10:C10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opLeftCell="A24" workbookViewId="0">
      <selection activeCell="M32" sqref="M32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634</v>
      </c>
    </row>
    <row r="3" spans="2:15" x14ac:dyDescent="0.25">
      <c r="B3" s="91" t="s">
        <v>597</v>
      </c>
      <c r="C3" s="91"/>
      <c r="D3" s="91"/>
      <c r="E3" s="91"/>
      <c r="F3" s="8"/>
      <c r="G3" s="9"/>
      <c r="H3" s="9"/>
      <c r="I3" s="9"/>
      <c r="J3" s="9"/>
    </row>
    <row r="4" spans="2:15" x14ac:dyDescent="0.25">
      <c r="B4" s="91" t="s">
        <v>598</v>
      </c>
      <c r="C4" s="91"/>
      <c r="D4" s="91"/>
      <c r="E4" s="91"/>
      <c r="F4" s="91"/>
      <c r="G4" s="9"/>
      <c r="H4" s="9"/>
      <c r="I4" s="9"/>
      <c r="J4" s="9"/>
    </row>
    <row r="5" spans="2:15" x14ac:dyDescent="0.25">
      <c r="B5" s="97" t="s">
        <v>592</v>
      </c>
      <c r="C5" s="97"/>
      <c r="D5" s="97"/>
      <c r="E5" s="1"/>
      <c r="F5" s="1"/>
      <c r="G5" s="9"/>
      <c r="H5" s="9"/>
      <c r="I5" s="9"/>
      <c r="J5" s="9"/>
    </row>
    <row r="6" spans="2:15" x14ac:dyDescent="0.25">
      <c r="B6" s="97" t="s">
        <v>593</v>
      </c>
      <c r="C6" s="97"/>
      <c r="D6" s="7"/>
      <c r="E6" s="1"/>
      <c r="F6" s="1"/>
      <c r="G6" s="9"/>
      <c r="H6" s="9"/>
      <c r="I6" s="9"/>
      <c r="J6" s="9"/>
    </row>
    <row r="7" spans="2:15" x14ac:dyDescent="0.25">
      <c r="B7" s="97" t="s">
        <v>594</v>
      </c>
      <c r="C7" s="97"/>
      <c r="D7" s="7"/>
      <c r="E7" s="1"/>
      <c r="F7" s="1"/>
      <c r="G7" s="9"/>
      <c r="H7" s="9"/>
      <c r="I7" s="9"/>
      <c r="J7" s="9"/>
    </row>
    <row r="8" spans="2:15" x14ac:dyDescent="0.25">
      <c r="B8" s="97" t="s">
        <v>595</v>
      </c>
      <c r="C8" s="97"/>
      <c r="D8" s="7"/>
      <c r="E8" s="1" t="s">
        <v>646</v>
      </c>
      <c r="F8" s="1"/>
      <c r="G8" s="9"/>
      <c r="H8" s="9"/>
      <c r="I8" s="9"/>
      <c r="J8" s="9"/>
    </row>
    <row r="9" spans="2:15" x14ac:dyDescent="0.25">
      <c r="B9" s="97" t="s">
        <v>596</v>
      </c>
      <c r="C9" s="97"/>
      <c r="D9" s="7" t="s">
        <v>609</v>
      </c>
      <c r="E9" s="1"/>
      <c r="F9" s="1"/>
      <c r="G9" s="9"/>
      <c r="H9" s="9"/>
      <c r="I9" s="9"/>
      <c r="J9" s="9"/>
    </row>
    <row r="10" spans="2:15" x14ac:dyDescent="0.25">
      <c r="B10" s="92" t="s">
        <v>610</v>
      </c>
      <c r="C10" s="93"/>
      <c r="D10" s="31" t="s">
        <v>611</v>
      </c>
      <c r="E10" s="32"/>
      <c r="F10" s="1"/>
      <c r="G10" s="9"/>
      <c r="H10" s="9"/>
      <c r="I10" s="9"/>
      <c r="J10" s="9"/>
    </row>
    <row r="11" spans="2:15" x14ac:dyDescent="0.25">
      <c r="B11" s="97" t="s">
        <v>599</v>
      </c>
      <c r="C11" s="97"/>
      <c r="D11" s="7"/>
      <c r="E11" s="1"/>
      <c r="F11" s="1"/>
      <c r="G11" s="9"/>
      <c r="H11" s="9"/>
      <c r="I11" s="9"/>
      <c r="J11" s="9"/>
    </row>
    <row r="12" spans="2:15" x14ac:dyDescent="0.25">
      <c r="B12" s="98" t="s">
        <v>600</v>
      </c>
      <c r="C12" s="98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90" t="s">
        <v>605</v>
      </c>
      <c r="E13" s="90"/>
      <c r="F13" s="90"/>
      <c r="G13" s="90"/>
      <c r="H13" s="90"/>
      <c r="I13" s="90"/>
      <c r="J13" s="90"/>
    </row>
    <row r="14" spans="2:15" x14ac:dyDescent="0.25">
      <c r="B14" s="97" t="s">
        <v>602</v>
      </c>
      <c r="C14" s="97"/>
      <c r="D14" s="90" t="s">
        <v>604</v>
      </c>
      <c r="E14" s="90"/>
      <c r="F14" s="90"/>
      <c r="G14" s="90"/>
      <c r="H14" s="90"/>
      <c r="I14" s="90"/>
      <c r="J14" s="90"/>
    </row>
    <row r="15" spans="2:15" x14ac:dyDescent="0.25">
      <c r="B15" s="97" t="s">
        <v>603</v>
      </c>
      <c r="C15" s="97"/>
      <c r="D15" s="90" t="s">
        <v>606</v>
      </c>
      <c r="E15" s="90"/>
      <c r="F15" s="90"/>
      <c r="G15" s="90"/>
      <c r="H15" s="90"/>
      <c r="I15" s="90"/>
      <c r="J15" s="90"/>
    </row>
    <row r="16" spans="2:15" x14ac:dyDescent="0.25">
      <c r="B16" s="96" t="s">
        <v>625</v>
      </c>
      <c r="C16" s="96"/>
      <c r="D16" s="96" t="s">
        <v>624</v>
      </c>
      <c r="E16" s="96"/>
      <c r="F16" s="96"/>
      <c r="G16" s="96"/>
      <c r="H16" s="96"/>
      <c r="I16" s="96"/>
      <c r="J16" s="96"/>
      <c r="L16" s="95" t="s">
        <v>696</v>
      </c>
      <c r="M16" s="95"/>
      <c r="N16" s="95"/>
      <c r="O16" s="95"/>
    </row>
    <row r="18" spans="3:16" x14ac:dyDescent="0.25">
      <c r="G18" t="s">
        <v>691</v>
      </c>
      <c r="H18" s="4">
        <f>E21+E23</f>
        <v>1886435</v>
      </c>
      <c r="L18" s="13" t="s">
        <v>615</v>
      </c>
      <c r="M18" s="13" t="s">
        <v>617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99" t="s">
        <v>607</v>
      </c>
      <c r="E19" s="99"/>
      <c r="F19" s="4">
        <f>E21+E23</f>
        <v>1886435</v>
      </c>
    </row>
    <row r="20" spans="3:16" x14ac:dyDescent="0.25">
      <c r="G20" t="s">
        <v>692</v>
      </c>
      <c r="H20" s="4">
        <f>F19+E25</f>
        <v>4848916</v>
      </c>
      <c r="L20" s="95" t="s">
        <v>698</v>
      </c>
      <c r="M20" s="95"/>
      <c r="N20" s="95"/>
      <c r="O20" s="95"/>
    </row>
    <row r="21" spans="3:16" x14ac:dyDescent="0.25">
      <c r="D21" t="s">
        <v>693</v>
      </c>
      <c r="E21" s="2">
        <v>1846769</v>
      </c>
    </row>
    <row r="22" spans="3:16" x14ac:dyDescent="0.25">
      <c r="L22" s="13" t="s">
        <v>619</v>
      </c>
      <c r="M22" s="13" t="s">
        <v>620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694</v>
      </c>
      <c r="E23" s="2">
        <v>39666</v>
      </c>
    </row>
    <row r="24" spans="3:16" x14ac:dyDescent="0.25">
      <c r="L24" s="19" t="s">
        <v>699</v>
      </c>
      <c r="M24" s="19"/>
      <c r="N24" s="19"/>
      <c r="O24" s="19"/>
    </row>
    <row r="25" spans="3:16" x14ac:dyDescent="0.25">
      <c r="D25" t="s">
        <v>695</v>
      </c>
      <c r="E25" s="2">
        <v>2962481</v>
      </c>
    </row>
    <row r="26" spans="3:16" x14ac:dyDescent="0.25">
      <c r="L26" s="13" t="s">
        <v>622</v>
      </c>
      <c r="M26" s="13" t="s">
        <v>623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697</v>
      </c>
      <c r="E27" s="2">
        <v>4848916</v>
      </c>
    </row>
    <row r="29" spans="3:16" x14ac:dyDescent="0.25">
      <c r="L29" t="s">
        <v>643</v>
      </c>
    </row>
    <row r="30" spans="3:16" x14ac:dyDescent="0.25">
      <c r="C30" t="s">
        <v>626</v>
      </c>
      <c r="F30" t="s">
        <v>700</v>
      </c>
    </row>
    <row r="31" spans="3:16" x14ac:dyDescent="0.25">
      <c r="F31" t="s">
        <v>627</v>
      </c>
      <c r="H31" t="s">
        <v>629</v>
      </c>
      <c r="I31" t="s">
        <v>630</v>
      </c>
      <c r="J31" s="18">
        <v>130000</v>
      </c>
      <c r="L31" t="s">
        <v>644</v>
      </c>
      <c r="M31" s="14">
        <f>P26+P22</f>
        <v>1</v>
      </c>
      <c r="N31" s="14"/>
    </row>
    <row r="32" spans="3:16" x14ac:dyDescent="0.25">
      <c r="D32" t="s">
        <v>702</v>
      </c>
    </row>
    <row r="33" spans="3:8" x14ac:dyDescent="0.25">
      <c r="D33" t="s">
        <v>703</v>
      </c>
      <c r="F33" t="s">
        <v>704</v>
      </c>
    </row>
    <row r="34" spans="3:8" x14ac:dyDescent="0.25">
      <c r="D34" t="s">
        <v>701</v>
      </c>
    </row>
    <row r="35" spans="3:8" x14ac:dyDescent="0.25">
      <c r="F35" t="s">
        <v>705</v>
      </c>
      <c r="H35" t="s">
        <v>708</v>
      </c>
    </row>
    <row r="36" spans="3:8" x14ac:dyDescent="0.25">
      <c r="C36" t="s">
        <v>712</v>
      </c>
      <c r="D36" t="s">
        <v>713</v>
      </c>
      <c r="G36" s="2" t="s">
        <v>707</v>
      </c>
    </row>
    <row r="37" spans="3:8" x14ac:dyDescent="0.25">
      <c r="C37" t="s">
        <v>635</v>
      </c>
      <c r="D37" s="2">
        <v>4848916</v>
      </c>
    </row>
    <row r="38" spans="3:8" x14ac:dyDescent="0.25">
      <c r="C38" t="s">
        <v>636</v>
      </c>
      <c r="D38" s="2">
        <v>1886435</v>
      </c>
    </row>
    <row r="39" spans="3:8" x14ac:dyDescent="0.25">
      <c r="C39" t="s">
        <v>637</v>
      </c>
      <c r="D39" s="2">
        <v>1846769</v>
      </c>
    </row>
    <row r="40" spans="3:8" x14ac:dyDescent="0.25">
      <c r="C40" t="s">
        <v>638</v>
      </c>
      <c r="D40" s="2">
        <v>39666</v>
      </c>
    </row>
    <row r="41" spans="3:8" x14ac:dyDescent="0.25">
      <c r="C41" t="s">
        <v>639</v>
      </c>
      <c r="D41" s="2">
        <v>2962481</v>
      </c>
      <c r="E41" t="s">
        <v>645</v>
      </c>
    </row>
    <row r="42" spans="3:8" x14ac:dyDescent="0.25">
      <c r="C42" t="s">
        <v>640</v>
      </c>
      <c r="D42" s="2">
        <v>38.904262313473772</v>
      </c>
      <c r="E42" s="14">
        <v>0.39</v>
      </c>
    </row>
    <row r="43" spans="3:8" x14ac:dyDescent="0.25">
      <c r="C43" t="s">
        <v>641</v>
      </c>
      <c r="D43" s="2">
        <v>2.102696355824611</v>
      </c>
      <c r="E43" s="14">
        <v>0.02</v>
      </c>
    </row>
    <row r="44" spans="3:8" x14ac:dyDescent="0.25">
      <c r="C44" t="s">
        <v>642</v>
      </c>
      <c r="D44" s="2">
        <v>97.897303644175395</v>
      </c>
      <c r="E44" s="14">
        <v>0.98</v>
      </c>
    </row>
  </sheetData>
  <mergeCells count="20"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  <mergeCell ref="B9:C9"/>
    <mergeCell ref="B10:C10"/>
    <mergeCell ref="B11:C11"/>
    <mergeCell ref="B12:C12"/>
    <mergeCell ref="D13:J13"/>
    <mergeCell ref="B8:C8"/>
    <mergeCell ref="B3:E3"/>
    <mergeCell ref="B4:F4"/>
    <mergeCell ref="B5:D5"/>
    <mergeCell ref="B6:C6"/>
    <mergeCell ref="B7:C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2001 Y 2013 MUNIC</vt:lpstr>
      <vt:lpstr>BASE DATOS 2013 POR DEPTO</vt:lpstr>
      <vt:lpstr>BASE DE DATOS 2001 POR DEPTO</vt:lpstr>
      <vt:lpstr>Regresion Espuria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2021-07-12T06:57:55Z</dcterms:modified>
</cp:coreProperties>
</file>