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-Acdemic\ACCT 203 DL\Homeworks\Chap.4\"/>
    </mc:Choice>
  </mc:AlternateContent>
  <xr:revisionPtr revIDLastSave="0" documentId="13_ncr:1_{62FF9400-2AF6-4AF2-8902-30BB663EA43D}" xr6:coauthVersionLast="44" xr6:coauthVersionMax="44" xr10:uidLastSave="{00000000-0000-0000-0000-000000000000}"/>
  <bookViews>
    <workbookView xWindow="-96" yWindow="-96" windowWidth="23232" windowHeight="12552" activeTab="2" xr2:uid="{00000000-000D-0000-FFFF-FFFF00000000}"/>
  </bookViews>
  <sheets>
    <sheet name="Data -  Artic " sheetId="1" r:id="rId1"/>
    <sheet name="Artic Worksheet" sheetId="3" r:id="rId2"/>
    <sheet name="Artic Cash Flow Statement" sheetId="2" r:id="rId3"/>
  </sheets>
  <definedNames>
    <definedName name="_xlnm.Print_Area" localSheetId="1">'Artic Worksheet'!$A$1:$K$20</definedName>
    <definedName name="_xlnm.Print_Area" localSheetId="0">'Data -  Artic '!$A$1:$F$43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3" l="1"/>
  <c r="C23" i="2"/>
  <c r="C22" i="2"/>
  <c r="C21" i="2"/>
  <c r="C19" i="2"/>
  <c r="C18" i="2"/>
  <c r="C17" i="2"/>
  <c r="C15" i="2"/>
  <c r="C14" i="2"/>
  <c r="C13" i="2"/>
  <c r="C12" i="2"/>
  <c r="C11" i="2"/>
  <c r="C10" i="2"/>
  <c r="H11" i="3"/>
  <c r="J11" i="3" s="1"/>
  <c r="K41" i="1"/>
  <c r="K39" i="1"/>
  <c r="G29" i="1"/>
  <c r="C9" i="2"/>
  <c r="C8" i="2"/>
  <c r="C6" i="2"/>
  <c r="J9" i="3"/>
  <c r="J10" i="3"/>
  <c r="J13" i="3"/>
  <c r="J14" i="3"/>
  <c r="J15" i="3"/>
  <c r="J16" i="3"/>
  <c r="J17" i="3"/>
  <c r="J18" i="3"/>
  <c r="J19" i="3"/>
  <c r="J8" i="3"/>
  <c r="I18" i="3"/>
  <c r="I16" i="3"/>
  <c r="G15" i="3"/>
  <c r="G14" i="3"/>
  <c r="G13" i="3"/>
  <c r="G10" i="3"/>
  <c r="G9" i="3"/>
  <c r="G8" i="3"/>
  <c r="K32" i="1"/>
  <c r="K33" i="1"/>
  <c r="K31" i="1"/>
  <c r="K30" i="1"/>
  <c r="E8" i="3"/>
  <c r="E9" i="3"/>
  <c r="E10" i="3"/>
  <c r="E11" i="3"/>
  <c r="E13" i="3"/>
  <c r="E14" i="3"/>
  <c r="E15" i="3"/>
  <c r="E16" i="3"/>
  <c r="E17" i="3"/>
  <c r="E18" i="3"/>
  <c r="E19" i="3"/>
  <c r="E7" i="3"/>
  <c r="B20" i="3" l="1"/>
  <c r="D20" i="3"/>
  <c r="E20" i="3"/>
  <c r="F20" i="3"/>
  <c r="G20" i="3"/>
  <c r="F22" i="3" s="1"/>
  <c r="H20" i="3"/>
  <c r="I20" i="3"/>
  <c r="J20" i="3"/>
  <c r="F24" i="3"/>
  <c r="F23" i="3" l="1"/>
  <c r="F25" i="3" s="1"/>
  <c r="E39" i="1"/>
  <c r="C39" i="1"/>
  <c r="E31" i="1"/>
  <c r="C31" i="1"/>
  <c r="E16" i="1"/>
  <c r="E17" i="1" s="1"/>
</calcChain>
</file>

<file path=xl/sharedStrings.xml><?xml version="1.0" encoding="utf-8"?>
<sst xmlns="http://schemas.openxmlformats.org/spreadsheetml/2006/main" count="107" uniqueCount="90">
  <si>
    <t>ACCT 203 - CASH FLOWS-CHAPTER 4</t>
  </si>
  <si>
    <t>Name___________________________________</t>
  </si>
  <si>
    <t xml:space="preserve">Class Exercise  - Problem 2 </t>
  </si>
  <si>
    <t>ARTIC COMPANY</t>
  </si>
  <si>
    <t>INCOME STATEMENT</t>
  </si>
  <si>
    <t>For the Year ended December 31, 2013</t>
  </si>
  <si>
    <t>Sales</t>
  </si>
  <si>
    <t>Cost of Goods Sold</t>
  </si>
  <si>
    <t>Wages expense</t>
  </si>
  <si>
    <t>Insurance expense</t>
  </si>
  <si>
    <t>Depreciation expense</t>
  </si>
  <si>
    <t>Interest expense</t>
  </si>
  <si>
    <t>Gain on sale of land</t>
  </si>
  <si>
    <t>Net loss</t>
  </si>
  <si>
    <t>BALANCE SHEETS</t>
  </si>
  <si>
    <t>As of December</t>
  </si>
  <si>
    <t>Assets</t>
  </si>
  <si>
    <t>Cash</t>
  </si>
  <si>
    <t>Accounts receivable</t>
  </si>
  <si>
    <t>Inventory</t>
  </si>
  <si>
    <t>Prepaid advertising</t>
  </si>
  <si>
    <t>Property, plant &amp; equipment</t>
  </si>
  <si>
    <t>Accumulated depreciation</t>
  </si>
  <si>
    <t xml:space="preserve">  Total assets</t>
  </si>
  <si>
    <t>Liabilities and stockholders' equity</t>
  </si>
  <si>
    <t>Accounts payable</t>
  </si>
  <si>
    <t>Interest payable</t>
  </si>
  <si>
    <t>Bonds payable</t>
  </si>
  <si>
    <t>Common stock</t>
  </si>
  <si>
    <t>Retained earnings</t>
  </si>
  <si>
    <t>Treasury stock</t>
  </si>
  <si>
    <t>Total liabilities and equity</t>
  </si>
  <si>
    <t>Cash balance at the end of the year</t>
  </si>
  <si>
    <t>Cash Balance at the beginning of the year</t>
  </si>
  <si>
    <t>Net increase in cash</t>
  </si>
  <si>
    <t>Cash Flow from Financing Activities</t>
  </si>
  <si>
    <t xml:space="preserve">   Purchase of Treasury Stock</t>
  </si>
  <si>
    <t xml:space="preserve">  Issuance of Bonds Payable</t>
  </si>
  <si>
    <t>Cash Flows From Financing Activities</t>
  </si>
  <si>
    <t>Net Cash Flow Used by Investing Activities</t>
  </si>
  <si>
    <t xml:space="preserve">  Sale of Land</t>
  </si>
  <si>
    <t xml:space="preserve">  Purchase of Equipment</t>
  </si>
  <si>
    <t>Cash Flow from Investing Activities</t>
  </si>
  <si>
    <t>Net Cash From (Used by) Operating Activities</t>
  </si>
  <si>
    <t xml:space="preserve">  Increase in Interest Payable</t>
  </si>
  <si>
    <t xml:space="preserve">  Decrease in Accounts Payable</t>
  </si>
  <si>
    <t xml:space="preserve">  Decrease in Prepaid Advertising</t>
  </si>
  <si>
    <t xml:space="preserve">  Decrease in Inventory</t>
  </si>
  <si>
    <t xml:space="preserve">  Decrease in Accounts Receivable</t>
  </si>
  <si>
    <t xml:space="preserve">  Gain on Sale of Land</t>
  </si>
  <si>
    <t xml:space="preserve">  Depreciation Expense</t>
  </si>
  <si>
    <t>Add (deduct) Items to Convert Net Income to Cash Basis</t>
  </si>
  <si>
    <t>Net Income</t>
  </si>
  <si>
    <t>Net Cash Flow from Operations</t>
  </si>
  <si>
    <t>For the Year Ended December 31, 2013</t>
  </si>
  <si>
    <t>Statement of Cash Flows</t>
  </si>
  <si>
    <t>Artic Company</t>
  </si>
  <si>
    <t>Net Change in Cash</t>
  </si>
  <si>
    <t>Financing</t>
  </si>
  <si>
    <t>Investing</t>
  </si>
  <si>
    <t>Operating</t>
  </si>
  <si>
    <t>Treasury Stock</t>
  </si>
  <si>
    <t>Plant assets</t>
  </si>
  <si>
    <t>Check</t>
  </si>
  <si>
    <t>Change</t>
  </si>
  <si>
    <t>S/B zero</t>
  </si>
  <si>
    <t>Dr(Cr)</t>
  </si>
  <si>
    <t>Cash Flow Worksheet</t>
  </si>
  <si>
    <t>Balance Sheet</t>
  </si>
  <si>
    <t>Prepare a cash flow worksheet and formal cash flow statement</t>
  </si>
  <si>
    <t xml:space="preserve">$45,000, therefore, gain on sale of land is $25,000 (operating activity). </t>
  </si>
  <si>
    <t xml:space="preserve"> issued bonds payable for $200,000 cash during 2013.  </t>
  </si>
  <si>
    <t xml:space="preserve"> Artic also purchased  equipment for $183,000 cash and</t>
  </si>
  <si>
    <t>Retain Earning 2012</t>
  </si>
  <si>
    <t>Net Loss</t>
  </si>
  <si>
    <t>Divident:</t>
  </si>
  <si>
    <t>Retain Earning 2013</t>
  </si>
  <si>
    <t>Fixed Assets 2012</t>
  </si>
  <si>
    <t>Purchases</t>
  </si>
  <si>
    <t>Sold Land</t>
  </si>
  <si>
    <t>Fixed Assets 2013</t>
  </si>
  <si>
    <t>Net Change</t>
  </si>
  <si>
    <t>Proceeds on Sale of Land</t>
  </si>
  <si>
    <t>Cost Basisi</t>
  </si>
  <si>
    <t>Outflow</t>
  </si>
  <si>
    <t>Inflow</t>
  </si>
  <si>
    <t>Gain on Sale of Land</t>
  </si>
  <si>
    <t>Expense is + so the gain presented negative</t>
  </si>
  <si>
    <r>
      <rPr>
        <b/>
        <sz val="11"/>
        <color theme="1"/>
        <rFont val="Century Gothic"/>
        <family val="2"/>
      </rPr>
      <t>Additional Information</t>
    </r>
    <r>
      <rPr>
        <sz val="11"/>
        <color theme="1"/>
        <rFont val="Century Gothic"/>
        <family val="2"/>
      </rPr>
      <t xml:space="preserve">: Artic sold land for </t>
    </r>
    <r>
      <rPr>
        <b/>
        <sz val="11"/>
        <color theme="1"/>
        <rFont val="Century Gothic"/>
        <family val="2"/>
      </rPr>
      <t>$70,000</t>
    </r>
    <r>
      <rPr>
        <sz val="11"/>
        <color theme="1"/>
        <rFont val="Century Gothic"/>
        <family val="2"/>
      </rPr>
      <t xml:space="preserve"> cash that originally cost </t>
    </r>
  </si>
  <si>
    <t>Property - -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</si>
</sst>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i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42" fontId="4" fillId="2" borderId="0" xfId="0" applyNumberFormat="1" applyFont="1" applyFill="1"/>
    <xf numFmtId="164" fontId="4" fillId="2" borderId="0" xfId="1" applyNumberFormat="1" applyFont="1" applyFill="1"/>
    <xf numFmtId="164" fontId="4" fillId="2" borderId="1" xfId="1" applyNumberFormat="1" applyFont="1" applyFill="1" applyBorder="1"/>
    <xf numFmtId="42" fontId="4" fillId="2" borderId="2" xfId="1" applyNumberFormat="1" applyFont="1" applyFill="1" applyBorder="1"/>
    <xf numFmtId="0" fontId="3" fillId="2" borderId="1" xfId="0" applyFont="1" applyFill="1" applyBorder="1" applyAlignment="1">
      <alignment horizontal="center"/>
    </xf>
    <xf numFmtId="42" fontId="4" fillId="2" borderId="0" xfId="1" applyNumberFormat="1" applyFont="1" applyFill="1"/>
    <xf numFmtId="164" fontId="0" fillId="0" borderId="0" xfId="0" applyNumberFormat="1"/>
    <xf numFmtId="0" fontId="4" fillId="0" borderId="0" xfId="0" applyFont="1"/>
    <xf numFmtId="0" fontId="4" fillId="0" borderId="3" xfId="0" applyFont="1" applyBorder="1"/>
    <xf numFmtId="0" fontId="0" fillId="0" borderId="3" xfId="0" applyBorder="1"/>
    <xf numFmtId="44" fontId="3" fillId="0" borderId="3" xfId="2" applyFont="1" applyBorder="1"/>
    <xf numFmtId="0" fontId="5" fillId="0" borderId="3" xfId="0" applyFont="1" applyBorder="1"/>
    <xf numFmtId="44" fontId="4" fillId="0" borderId="3" xfId="2" applyFont="1" applyBorder="1"/>
    <xf numFmtId="0" fontId="3" fillId="0" borderId="0" xfId="0" applyFont="1" applyAlignment="1">
      <alignment horizontal="center"/>
    </xf>
    <xf numFmtId="0" fontId="6" fillId="2" borderId="0" xfId="0" applyFont="1" applyFill="1" applyBorder="1"/>
    <xf numFmtId="0" fontId="4" fillId="2" borderId="3" xfId="0" applyFont="1" applyFill="1" applyBorder="1"/>
    <xf numFmtId="164" fontId="4" fillId="2" borderId="3" xfId="1" applyNumberFormat="1" applyFont="1" applyFill="1" applyBorder="1"/>
    <xf numFmtId="42" fontId="4" fillId="2" borderId="3" xfId="0" applyNumberFormat="1" applyFont="1" applyFill="1" applyBorder="1"/>
    <xf numFmtId="0" fontId="3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42" fontId="4" fillId="2" borderId="3" xfId="1" applyNumberFormat="1" applyFont="1" applyFill="1" applyBorder="1"/>
    <xf numFmtId="0" fontId="3" fillId="2" borderId="3" xfId="0" applyFont="1" applyFill="1" applyBorder="1"/>
    <xf numFmtId="42" fontId="0" fillId="0" borderId="0" xfId="0" applyNumberFormat="1"/>
    <xf numFmtId="0" fontId="0" fillId="3" borderId="0" xfId="0" applyFill="1"/>
    <xf numFmtId="164" fontId="0" fillId="3" borderId="0" xfId="0" applyNumberFormat="1" applyFill="1"/>
    <xf numFmtId="42" fontId="0" fillId="3" borderId="0" xfId="0" applyNumberFormat="1" applyFill="1"/>
    <xf numFmtId="0" fontId="2" fillId="3" borderId="0" xfId="0" applyFont="1" applyFill="1"/>
    <xf numFmtId="164" fontId="2" fillId="3" borderId="0" xfId="0" applyNumberFormat="1" applyFont="1" applyFill="1"/>
    <xf numFmtId="42" fontId="4" fillId="0" borderId="3" xfId="0" applyNumberFormat="1" applyFont="1" applyBorder="1"/>
    <xf numFmtId="0" fontId="4" fillId="4" borderId="0" xfId="0" applyFont="1" applyFill="1"/>
    <xf numFmtId="0" fontId="0" fillId="4" borderId="0" xfId="0" applyFill="1"/>
    <xf numFmtId="0" fontId="4" fillId="4" borderId="3" xfId="0" applyFont="1" applyFill="1" applyBorder="1"/>
    <xf numFmtId="164" fontId="4" fillId="4" borderId="3" xfId="1" applyNumberFormat="1" applyFont="1" applyFill="1" applyBorder="1"/>
    <xf numFmtId="42" fontId="4" fillId="4" borderId="3" xfId="0" applyNumberFormat="1" applyFont="1" applyFill="1" applyBorder="1"/>
    <xf numFmtId="164" fontId="4" fillId="4" borderId="0" xfId="1" applyNumberFormat="1" applyFont="1" applyFill="1"/>
    <xf numFmtId="0" fontId="7" fillId="0" borderId="0" xfId="0" applyFont="1"/>
    <xf numFmtId="0" fontId="0" fillId="5" borderId="0" xfId="0" applyFill="1"/>
    <xf numFmtId="165" fontId="0" fillId="5" borderId="0" xfId="2" applyNumberFormat="1" applyFont="1" applyFill="1"/>
    <xf numFmtId="165" fontId="0" fillId="5" borderId="2" xfId="2" applyNumberFormat="1" applyFont="1" applyFill="1" applyBorder="1"/>
    <xf numFmtId="165" fontId="0" fillId="5" borderId="0" xfId="0" applyNumberFormat="1" applyFill="1"/>
    <xf numFmtId="0" fontId="3" fillId="4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3"/>
  <sheetViews>
    <sheetView topLeftCell="B1" zoomScaleNormal="100" workbookViewId="0">
      <selection activeCell="B7" sqref="B7"/>
    </sheetView>
  </sheetViews>
  <sheetFormatPr defaultRowHeight="14.4" x14ac:dyDescent="0.55000000000000004"/>
  <cols>
    <col min="1" max="1" width="1.26171875" customWidth="1"/>
    <col min="2" max="2" width="48.15625" customWidth="1"/>
    <col min="3" max="3" width="12.68359375" bestFit="1" customWidth="1"/>
    <col min="4" max="4" width="2.68359375" customWidth="1"/>
    <col min="5" max="5" width="12.68359375" bestFit="1" customWidth="1"/>
    <col min="7" max="7" width="16.62890625" bestFit="1" customWidth="1"/>
    <col min="10" max="10" width="22.3671875" customWidth="1"/>
    <col min="11" max="11" width="11.7890625" bestFit="1" customWidth="1"/>
  </cols>
  <sheetData>
    <row r="1" spans="2:7" x14ac:dyDescent="0.55000000000000004">
      <c r="B1" s="1" t="s">
        <v>0</v>
      </c>
      <c r="C1" s="2"/>
      <c r="D1" s="2"/>
      <c r="E1" s="2"/>
      <c r="F1" s="2"/>
    </row>
    <row r="2" spans="2:7" x14ac:dyDescent="0.55000000000000004">
      <c r="B2" s="1" t="s">
        <v>1</v>
      </c>
      <c r="C2" s="2"/>
      <c r="D2" s="2"/>
      <c r="E2" s="2"/>
      <c r="F2" s="2"/>
    </row>
    <row r="3" spans="2:7" x14ac:dyDescent="0.55000000000000004">
      <c r="B3" s="1" t="s">
        <v>2</v>
      </c>
      <c r="C3" s="2"/>
      <c r="D3" s="2"/>
      <c r="E3" s="2"/>
      <c r="F3" s="2"/>
    </row>
    <row r="4" spans="2:7" x14ac:dyDescent="0.55000000000000004">
      <c r="B4" s="2"/>
      <c r="C4" s="2"/>
      <c r="D4" s="2"/>
      <c r="E4" s="2"/>
      <c r="F4" s="2"/>
    </row>
    <row r="5" spans="2:7" x14ac:dyDescent="0.55000000000000004">
      <c r="B5" s="3" t="s">
        <v>3</v>
      </c>
      <c r="C5" s="4"/>
      <c r="D5" s="4"/>
      <c r="E5" s="4"/>
      <c r="F5" s="2"/>
    </row>
    <row r="6" spans="2:7" x14ac:dyDescent="0.55000000000000004">
      <c r="B6" s="3" t="s">
        <v>4</v>
      </c>
      <c r="C6" s="4"/>
      <c r="D6" s="4"/>
      <c r="E6" s="4"/>
      <c r="F6" s="2"/>
    </row>
    <row r="7" spans="2:7" x14ac:dyDescent="0.55000000000000004">
      <c r="B7" s="3" t="s">
        <v>5</v>
      </c>
      <c r="C7" s="4"/>
      <c r="D7" s="4"/>
      <c r="E7" s="4"/>
      <c r="F7" s="2"/>
    </row>
    <row r="8" spans="2:7" x14ac:dyDescent="0.55000000000000004">
      <c r="B8" s="4"/>
      <c r="C8" s="4"/>
      <c r="D8" s="4"/>
      <c r="E8" s="4"/>
      <c r="F8" s="2"/>
    </row>
    <row r="9" spans="2:7" x14ac:dyDescent="0.55000000000000004">
      <c r="B9" s="4" t="s">
        <v>6</v>
      </c>
      <c r="C9" s="4"/>
      <c r="D9" s="4"/>
      <c r="E9" s="5">
        <v>728000</v>
      </c>
      <c r="F9" s="2"/>
    </row>
    <row r="10" spans="2:7" x14ac:dyDescent="0.55000000000000004">
      <c r="B10" s="4" t="s">
        <v>7</v>
      </c>
      <c r="C10" s="6">
        <v>534000</v>
      </c>
      <c r="D10" s="4"/>
      <c r="E10" s="4"/>
      <c r="F10" s="2"/>
    </row>
    <row r="11" spans="2:7" x14ac:dyDescent="0.55000000000000004">
      <c r="B11" s="4" t="s">
        <v>8</v>
      </c>
      <c r="C11" s="6">
        <v>190000</v>
      </c>
      <c r="D11" s="4"/>
      <c r="E11" s="4"/>
      <c r="F11" s="2"/>
    </row>
    <row r="12" spans="2:7" x14ac:dyDescent="0.55000000000000004">
      <c r="B12" s="4" t="s">
        <v>9</v>
      </c>
      <c r="C12" s="6">
        <v>31000</v>
      </c>
      <c r="D12" s="4"/>
      <c r="E12" s="4"/>
      <c r="F12" s="2"/>
    </row>
    <row r="13" spans="2:7" x14ac:dyDescent="0.55000000000000004">
      <c r="B13" s="4" t="s">
        <v>10</v>
      </c>
      <c r="C13" s="6">
        <v>22000</v>
      </c>
      <c r="D13" s="4"/>
      <c r="E13" s="4"/>
      <c r="F13" s="2"/>
    </row>
    <row r="14" spans="2:7" x14ac:dyDescent="0.55000000000000004">
      <c r="B14" s="4" t="s">
        <v>11</v>
      </c>
      <c r="C14" s="6">
        <v>18000</v>
      </c>
      <c r="D14" s="4"/>
      <c r="E14" s="4"/>
      <c r="F14" s="2"/>
    </row>
    <row r="15" spans="2:7" x14ac:dyDescent="0.55000000000000004">
      <c r="B15" s="4" t="s">
        <v>12</v>
      </c>
      <c r="C15" s="40">
        <v>-25000</v>
      </c>
      <c r="D15" s="4"/>
      <c r="E15" s="4"/>
      <c r="F15" s="2"/>
      <c r="G15" s="41" t="s">
        <v>87</v>
      </c>
    </row>
    <row r="16" spans="2:7" x14ac:dyDescent="0.55000000000000004">
      <c r="B16" s="4"/>
      <c r="C16" s="4"/>
      <c r="D16" s="4"/>
      <c r="E16" s="7">
        <f>SUM(C10:C15)</f>
        <v>770000</v>
      </c>
      <c r="F16" s="2"/>
    </row>
    <row r="17" spans="2:11" ht="14.7" thickBot="1" x14ac:dyDescent="0.6">
      <c r="B17" s="4" t="s">
        <v>13</v>
      </c>
      <c r="C17" s="4"/>
      <c r="D17" s="4"/>
      <c r="E17" s="8">
        <f>E9-E16</f>
        <v>-42000</v>
      </c>
      <c r="F17" s="2"/>
    </row>
    <row r="18" spans="2:11" ht="14.7" thickTop="1" x14ac:dyDescent="0.55000000000000004">
      <c r="B18" s="2"/>
      <c r="C18" s="2"/>
      <c r="D18" s="2"/>
      <c r="E18" s="2"/>
      <c r="F18" s="2"/>
    </row>
    <row r="19" spans="2:11" x14ac:dyDescent="0.55000000000000004">
      <c r="B19" s="2"/>
      <c r="C19" s="2"/>
      <c r="D19" s="2"/>
      <c r="E19" s="2"/>
      <c r="F19" s="2"/>
    </row>
    <row r="20" spans="2:11" x14ac:dyDescent="0.55000000000000004">
      <c r="B20" s="3" t="s">
        <v>3</v>
      </c>
      <c r="C20" s="2"/>
      <c r="D20" s="2"/>
      <c r="E20" s="2"/>
      <c r="F20" s="2"/>
    </row>
    <row r="21" spans="2:11" x14ac:dyDescent="0.55000000000000004">
      <c r="B21" s="3" t="s">
        <v>14</v>
      </c>
      <c r="C21" s="2"/>
      <c r="D21" s="2"/>
      <c r="E21" s="2"/>
      <c r="F21" s="2"/>
    </row>
    <row r="22" spans="2:11" x14ac:dyDescent="0.55000000000000004">
      <c r="B22" s="3" t="s">
        <v>15</v>
      </c>
      <c r="C22" s="2"/>
      <c r="D22" s="2"/>
      <c r="E22" s="2"/>
      <c r="F22" s="2"/>
    </row>
    <row r="23" spans="2:11" x14ac:dyDescent="0.55000000000000004">
      <c r="B23" s="4"/>
      <c r="C23" s="9">
        <v>2013</v>
      </c>
      <c r="D23" s="9"/>
      <c r="E23" s="9">
        <v>2012</v>
      </c>
      <c r="F23" s="2"/>
    </row>
    <row r="24" spans="2:11" x14ac:dyDescent="0.55000000000000004">
      <c r="B24" s="1" t="s">
        <v>16</v>
      </c>
      <c r="C24" s="4"/>
      <c r="D24" s="4"/>
      <c r="E24" s="4"/>
      <c r="F24" s="2"/>
    </row>
    <row r="25" spans="2:11" x14ac:dyDescent="0.55000000000000004">
      <c r="B25" s="4" t="s">
        <v>17</v>
      </c>
      <c r="C25" s="10">
        <v>49000</v>
      </c>
      <c r="D25" s="6"/>
      <c r="E25" s="10">
        <v>28000</v>
      </c>
      <c r="F25" s="2"/>
    </row>
    <row r="26" spans="2:11" x14ac:dyDescent="0.55000000000000004">
      <c r="B26" s="4" t="s">
        <v>18</v>
      </c>
      <c r="C26" s="6">
        <v>42000</v>
      </c>
      <c r="D26" s="6"/>
      <c r="E26" s="6">
        <v>50000</v>
      </c>
      <c r="F26" s="2"/>
    </row>
    <row r="27" spans="2:11" x14ac:dyDescent="0.55000000000000004">
      <c r="B27" s="4" t="s">
        <v>19</v>
      </c>
      <c r="C27" s="6">
        <v>107000</v>
      </c>
      <c r="D27" s="6"/>
      <c r="E27" s="6">
        <v>113000</v>
      </c>
      <c r="F27" s="2"/>
    </row>
    <row r="28" spans="2:11" x14ac:dyDescent="0.55000000000000004">
      <c r="B28" s="4" t="s">
        <v>20</v>
      </c>
      <c r="C28" s="6">
        <v>10000</v>
      </c>
      <c r="D28" s="6"/>
      <c r="E28" s="6">
        <v>13000</v>
      </c>
      <c r="F28" s="2"/>
    </row>
    <row r="29" spans="2:11" x14ac:dyDescent="0.55000000000000004">
      <c r="B29" s="4" t="s">
        <v>21</v>
      </c>
      <c r="C29" s="6">
        <v>360000</v>
      </c>
      <c r="D29" s="6"/>
      <c r="E29" s="6">
        <v>222000</v>
      </c>
      <c r="F29" s="2"/>
      <c r="G29" s="11">
        <f>C29-E29</f>
        <v>138000</v>
      </c>
      <c r="H29" s="11"/>
    </row>
    <row r="30" spans="2:11" x14ac:dyDescent="0.55000000000000004">
      <c r="B30" s="4" t="s">
        <v>22</v>
      </c>
      <c r="C30" s="7">
        <v>-78000</v>
      </c>
      <c r="D30" s="6"/>
      <c r="E30" s="7">
        <v>-56000</v>
      </c>
      <c r="F30" s="2"/>
      <c r="J30" s="29" t="s">
        <v>73</v>
      </c>
      <c r="K30" s="30">
        <f>E37</f>
        <v>94000</v>
      </c>
    </row>
    <row r="31" spans="2:11" ht="14.7" thickBot="1" x14ac:dyDescent="0.6">
      <c r="B31" s="4" t="s">
        <v>23</v>
      </c>
      <c r="C31" s="8">
        <f>SUM(C25:C30)</f>
        <v>490000</v>
      </c>
      <c r="D31" s="6"/>
      <c r="E31" s="8">
        <f>SUM(E25:E30)</f>
        <v>370000</v>
      </c>
      <c r="F31" s="2"/>
      <c r="H31" s="11"/>
      <c r="J31" s="29" t="s">
        <v>74</v>
      </c>
      <c r="K31" s="31">
        <f>E17</f>
        <v>-42000</v>
      </c>
    </row>
    <row r="32" spans="2:11" ht="14.7" thickTop="1" x14ac:dyDescent="0.55000000000000004">
      <c r="B32" s="1" t="s">
        <v>24</v>
      </c>
      <c r="C32" s="6"/>
      <c r="D32" s="6"/>
      <c r="E32" s="6"/>
      <c r="F32" s="2"/>
      <c r="H32" s="11"/>
      <c r="J32" s="32" t="s">
        <v>75</v>
      </c>
      <c r="K32" s="33">
        <f>K30+K31-K33</f>
        <v>0</v>
      </c>
    </row>
    <row r="33" spans="2:12" x14ac:dyDescent="0.55000000000000004">
      <c r="B33" s="4" t="s">
        <v>25</v>
      </c>
      <c r="C33" s="10">
        <v>17000</v>
      </c>
      <c r="D33" s="10"/>
      <c r="E33" s="10">
        <v>31000</v>
      </c>
      <c r="F33" s="2"/>
      <c r="H33" s="11"/>
      <c r="J33" s="29" t="s">
        <v>76</v>
      </c>
      <c r="K33" s="30">
        <f>C37</f>
        <v>52000</v>
      </c>
    </row>
    <row r="34" spans="2:12" x14ac:dyDescent="0.55000000000000004">
      <c r="B34" s="4" t="s">
        <v>26</v>
      </c>
      <c r="C34" s="6">
        <v>6000</v>
      </c>
      <c r="D34" s="6"/>
      <c r="E34" s="6">
        <v>0</v>
      </c>
      <c r="F34" s="2"/>
    </row>
    <row r="35" spans="2:12" x14ac:dyDescent="0.55000000000000004">
      <c r="B35" s="4" t="s">
        <v>27</v>
      </c>
      <c r="C35" s="6">
        <v>200000</v>
      </c>
      <c r="D35" s="6"/>
      <c r="E35" s="6">
        <v>0</v>
      </c>
      <c r="F35" s="2"/>
    </row>
    <row r="36" spans="2:12" x14ac:dyDescent="0.55000000000000004">
      <c r="B36" s="4" t="s">
        <v>28</v>
      </c>
      <c r="C36" s="6">
        <v>245000</v>
      </c>
      <c r="D36" s="6"/>
      <c r="E36" s="6">
        <v>245000</v>
      </c>
      <c r="F36" s="2"/>
    </row>
    <row r="37" spans="2:12" x14ac:dyDescent="0.55000000000000004">
      <c r="B37" s="4" t="s">
        <v>29</v>
      </c>
      <c r="C37" s="6">
        <v>52000</v>
      </c>
      <c r="D37" s="6"/>
      <c r="E37" s="6">
        <v>94000</v>
      </c>
      <c r="F37" s="2"/>
      <c r="J37" s="42" t="s">
        <v>77</v>
      </c>
      <c r="K37" s="43">
        <v>222000</v>
      </c>
      <c r="L37" s="42"/>
    </row>
    <row r="38" spans="2:12" x14ac:dyDescent="0.55000000000000004">
      <c r="B38" s="4" t="s">
        <v>30</v>
      </c>
      <c r="C38" s="7">
        <v>-30000</v>
      </c>
      <c r="D38" s="6"/>
      <c r="E38" s="7">
        <v>0</v>
      </c>
      <c r="F38" s="2"/>
      <c r="J38" s="42" t="s">
        <v>78</v>
      </c>
      <c r="K38" s="43">
        <v>183000</v>
      </c>
      <c r="L38" s="42" t="s">
        <v>84</v>
      </c>
    </row>
    <row r="39" spans="2:12" ht="14.7" thickBot="1" x14ac:dyDescent="0.6">
      <c r="B39" s="4" t="s">
        <v>31</v>
      </c>
      <c r="C39" s="8">
        <f>SUM(C33:C38)</f>
        <v>490000</v>
      </c>
      <c r="D39" s="6"/>
      <c r="E39" s="8">
        <f>SUM(E33:E38)</f>
        <v>370000</v>
      </c>
      <c r="F39" s="2"/>
      <c r="J39" s="42"/>
      <c r="K39" s="44">
        <f>K37+K38</f>
        <v>405000</v>
      </c>
      <c r="L39" s="42"/>
    </row>
    <row r="40" spans="2:12" ht="14.7" thickTop="1" x14ac:dyDescent="0.55000000000000004">
      <c r="B40" s="4"/>
      <c r="C40" s="4"/>
      <c r="D40" s="4"/>
      <c r="E40" s="4"/>
      <c r="F40" s="2"/>
      <c r="J40" s="42" t="s">
        <v>79</v>
      </c>
      <c r="K40" s="43">
        <v>-45000</v>
      </c>
      <c r="L40" s="42" t="s">
        <v>85</v>
      </c>
    </row>
    <row r="41" spans="2:12" s="2" customFormat="1" x14ac:dyDescent="0.55000000000000004">
      <c r="B41" s="35" t="s">
        <v>88</v>
      </c>
      <c r="C41" s="35"/>
      <c r="D41" s="35"/>
      <c r="E41" s="35"/>
      <c r="J41" s="42" t="s">
        <v>80</v>
      </c>
      <c r="K41" s="45">
        <f>K39+K40</f>
        <v>360000</v>
      </c>
      <c r="L41" s="42"/>
    </row>
    <row r="42" spans="2:12" s="2" customFormat="1" x14ac:dyDescent="0.55000000000000004">
      <c r="B42" s="35" t="s">
        <v>70</v>
      </c>
      <c r="C42" s="35"/>
      <c r="D42" s="35"/>
      <c r="E42" s="35"/>
      <c r="J42" s="42"/>
      <c r="K42" s="42"/>
      <c r="L42" s="42"/>
    </row>
    <row r="43" spans="2:12" s="2" customFormat="1" x14ac:dyDescent="0.55000000000000004">
      <c r="B43" s="46" t="s">
        <v>72</v>
      </c>
      <c r="C43" s="35"/>
      <c r="D43" s="35"/>
      <c r="E43" s="35"/>
      <c r="J43" s="42" t="s">
        <v>81</v>
      </c>
      <c r="K43" s="45">
        <v>138000</v>
      </c>
      <c r="L43" s="42"/>
    </row>
    <row r="44" spans="2:12" s="2" customFormat="1" x14ac:dyDescent="0.55000000000000004">
      <c r="B44" s="35" t="s">
        <v>71</v>
      </c>
      <c r="C44" s="35"/>
      <c r="D44" s="35"/>
      <c r="E44" s="35"/>
      <c r="J44" s="42"/>
      <c r="K44" s="42"/>
      <c r="L44" s="42"/>
    </row>
    <row r="45" spans="2:12" s="2" customFormat="1" x14ac:dyDescent="0.55000000000000004">
      <c r="B45" s="35" t="s">
        <v>69</v>
      </c>
      <c r="C45" s="35"/>
      <c r="D45" s="35"/>
      <c r="E45" s="35"/>
      <c r="J45" s="42" t="s">
        <v>82</v>
      </c>
      <c r="K45" s="43">
        <v>70000</v>
      </c>
      <c r="L45" s="42"/>
    </row>
    <row r="46" spans="2:12" s="2" customFormat="1" x14ac:dyDescent="0.55000000000000004">
      <c r="B46" s="4"/>
      <c r="C46" s="4"/>
      <c r="D46" s="4"/>
      <c r="E46" s="4"/>
      <c r="J46" s="42" t="s">
        <v>83</v>
      </c>
      <c r="K46" s="43">
        <v>-45000</v>
      </c>
      <c r="L46" s="42"/>
    </row>
    <row r="47" spans="2:12" s="2" customFormat="1" x14ac:dyDescent="0.55000000000000004">
      <c r="B47" s="4"/>
      <c r="C47" s="4"/>
      <c r="D47" s="4"/>
      <c r="E47" s="4"/>
      <c r="J47" s="42" t="s">
        <v>86</v>
      </c>
      <c r="K47" s="43">
        <v>25000</v>
      </c>
      <c r="L47" s="42"/>
    </row>
    <row r="48" spans="2:12" s="2" customFormat="1" x14ac:dyDescent="0.55000000000000004">
      <c r="B48" s="4"/>
      <c r="C48" s="4"/>
      <c r="D48" s="4"/>
      <c r="E48" s="4"/>
    </row>
    <row r="49" spans="2:5" s="2" customFormat="1" x14ac:dyDescent="0.55000000000000004">
      <c r="B49" s="4"/>
      <c r="C49" s="4"/>
      <c r="D49" s="4"/>
      <c r="E49" s="4"/>
    </row>
    <row r="50" spans="2:5" x14ac:dyDescent="0.55000000000000004">
      <c r="B50" s="12"/>
      <c r="C50" s="12"/>
      <c r="D50" s="12"/>
      <c r="E50" s="12"/>
    </row>
    <row r="51" spans="2:5" x14ac:dyDescent="0.55000000000000004">
      <c r="B51" s="12"/>
      <c r="C51" s="12"/>
      <c r="D51" s="12"/>
      <c r="E51" s="12"/>
    </row>
    <row r="52" spans="2:5" x14ac:dyDescent="0.55000000000000004">
      <c r="B52" s="12"/>
      <c r="C52" s="12"/>
      <c r="D52" s="12"/>
      <c r="E52" s="12"/>
    </row>
    <row r="53" spans="2:5" x14ac:dyDescent="0.55000000000000004">
      <c r="B53" s="12"/>
      <c r="C53" s="12"/>
      <c r="D53" s="12"/>
      <c r="E53" s="12"/>
    </row>
    <row r="54" spans="2:5" x14ac:dyDescent="0.55000000000000004">
      <c r="B54" s="12"/>
      <c r="C54" s="12"/>
      <c r="D54" s="12"/>
      <c r="E54" s="12"/>
    </row>
    <row r="55" spans="2:5" x14ac:dyDescent="0.55000000000000004">
      <c r="B55" s="12"/>
      <c r="C55" s="12"/>
      <c r="D55" s="12"/>
      <c r="E55" s="12"/>
    </row>
    <row r="56" spans="2:5" x14ac:dyDescent="0.55000000000000004">
      <c r="B56" s="12"/>
      <c r="C56" s="12"/>
      <c r="D56" s="12"/>
      <c r="E56" s="12"/>
    </row>
    <row r="57" spans="2:5" x14ac:dyDescent="0.55000000000000004">
      <c r="B57" s="12"/>
      <c r="C57" s="12"/>
      <c r="D57" s="12"/>
      <c r="E57" s="12"/>
    </row>
    <row r="58" spans="2:5" x14ac:dyDescent="0.55000000000000004">
      <c r="B58" s="12"/>
      <c r="C58" s="12"/>
      <c r="D58" s="12"/>
      <c r="E58" s="12"/>
    </row>
    <row r="59" spans="2:5" x14ac:dyDescent="0.55000000000000004">
      <c r="B59" s="12"/>
      <c r="C59" s="12"/>
      <c r="D59" s="12"/>
      <c r="E59" s="12"/>
    </row>
    <row r="60" spans="2:5" x14ac:dyDescent="0.55000000000000004">
      <c r="B60" s="12"/>
      <c r="C60" s="12"/>
      <c r="D60" s="12"/>
      <c r="E60" s="12"/>
    </row>
    <row r="61" spans="2:5" x14ac:dyDescent="0.55000000000000004">
      <c r="B61" s="12"/>
      <c r="C61" s="12"/>
      <c r="D61" s="12"/>
      <c r="E61" s="12"/>
    </row>
    <row r="62" spans="2:5" x14ac:dyDescent="0.55000000000000004">
      <c r="B62" s="12"/>
      <c r="C62" s="12"/>
      <c r="D62" s="12"/>
      <c r="E62" s="12"/>
    </row>
    <row r="63" spans="2:5" x14ac:dyDescent="0.55000000000000004">
      <c r="B63" s="12"/>
      <c r="C63" s="12"/>
      <c r="D63" s="12"/>
      <c r="E63" s="12"/>
    </row>
    <row r="64" spans="2:5" x14ac:dyDescent="0.55000000000000004">
      <c r="B64" s="12"/>
      <c r="C64" s="12"/>
      <c r="D64" s="12"/>
      <c r="E64" s="12"/>
    </row>
    <row r="65" spans="2:5" x14ac:dyDescent="0.55000000000000004">
      <c r="B65" s="12"/>
      <c r="C65" s="12"/>
      <c r="D65" s="12"/>
      <c r="E65" s="12"/>
    </row>
    <row r="66" spans="2:5" x14ac:dyDescent="0.55000000000000004">
      <c r="B66" s="12"/>
      <c r="C66" s="12"/>
      <c r="D66" s="12"/>
      <c r="E66" s="12"/>
    </row>
    <row r="67" spans="2:5" x14ac:dyDescent="0.55000000000000004">
      <c r="B67" s="12"/>
      <c r="C67" s="12"/>
      <c r="D67" s="12"/>
      <c r="E67" s="12"/>
    </row>
    <row r="68" spans="2:5" x14ac:dyDescent="0.55000000000000004">
      <c r="B68" s="12"/>
      <c r="C68" s="12"/>
      <c r="D68" s="12"/>
      <c r="E68" s="12"/>
    </row>
    <row r="69" spans="2:5" x14ac:dyDescent="0.55000000000000004">
      <c r="B69" s="12"/>
      <c r="C69" s="12"/>
      <c r="D69" s="12"/>
      <c r="E69" s="12"/>
    </row>
    <row r="70" spans="2:5" x14ac:dyDescent="0.55000000000000004">
      <c r="B70" s="12"/>
      <c r="C70" s="12"/>
      <c r="D70" s="12"/>
      <c r="E70" s="12"/>
    </row>
    <row r="71" spans="2:5" x14ac:dyDescent="0.55000000000000004">
      <c r="B71" s="12"/>
      <c r="C71" s="12"/>
      <c r="D71" s="12"/>
      <c r="E71" s="12"/>
    </row>
    <row r="72" spans="2:5" x14ac:dyDescent="0.55000000000000004">
      <c r="B72" s="12"/>
      <c r="C72" s="12"/>
      <c r="D72" s="12"/>
      <c r="E72" s="12"/>
    </row>
    <row r="73" spans="2:5" x14ac:dyDescent="0.55000000000000004">
      <c r="B73" s="12"/>
      <c r="C73" s="12"/>
      <c r="D73" s="12"/>
      <c r="E73" s="12"/>
    </row>
    <row r="74" spans="2:5" x14ac:dyDescent="0.55000000000000004">
      <c r="B74" s="12"/>
      <c r="C74" s="12"/>
      <c r="D74" s="12"/>
      <c r="E74" s="12"/>
    </row>
    <row r="75" spans="2:5" x14ac:dyDescent="0.55000000000000004">
      <c r="B75" s="12"/>
      <c r="C75" s="12"/>
      <c r="D75" s="12"/>
      <c r="E75" s="12"/>
    </row>
    <row r="76" spans="2:5" x14ac:dyDescent="0.55000000000000004">
      <c r="B76" s="12"/>
      <c r="C76" s="12"/>
      <c r="D76" s="12"/>
      <c r="E76" s="12"/>
    </row>
    <row r="77" spans="2:5" x14ac:dyDescent="0.55000000000000004">
      <c r="B77" s="12"/>
      <c r="C77" s="12"/>
      <c r="D77" s="12"/>
      <c r="E77" s="12"/>
    </row>
    <row r="78" spans="2:5" x14ac:dyDescent="0.55000000000000004">
      <c r="B78" s="12"/>
      <c r="C78" s="12"/>
      <c r="D78" s="12"/>
      <c r="E78" s="12"/>
    </row>
    <row r="79" spans="2:5" x14ac:dyDescent="0.55000000000000004">
      <c r="B79" s="12"/>
      <c r="C79" s="12"/>
      <c r="D79" s="12"/>
      <c r="E79" s="12"/>
    </row>
    <row r="80" spans="2:5" x14ac:dyDescent="0.55000000000000004">
      <c r="B80" s="12"/>
      <c r="C80" s="12"/>
      <c r="D80" s="12"/>
      <c r="E80" s="12"/>
    </row>
    <row r="81" spans="2:5" x14ac:dyDescent="0.55000000000000004">
      <c r="B81" s="12"/>
      <c r="C81" s="12"/>
      <c r="D81" s="12"/>
      <c r="E81" s="12"/>
    </row>
    <row r="82" spans="2:5" x14ac:dyDescent="0.55000000000000004">
      <c r="B82" s="12"/>
      <c r="C82" s="12"/>
      <c r="D82" s="12"/>
      <c r="E82" s="12"/>
    </row>
    <row r="83" spans="2:5" x14ac:dyDescent="0.55000000000000004">
      <c r="B83" s="12"/>
      <c r="C83" s="12"/>
      <c r="D83" s="12"/>
      <c r="E83" s="12"/>
    </row>
    <row r="84" spans="2:5" x14ac:dyDescent="0.55000000000000004">
      <c r="B84" s="12"/>
      <c r="C84" s="12"/>
      <c r="D84" s="12"/>
      <c r="E84" s="12"/>
    </row>
    <row r="85" spans="2:5" x14ac:dyDescent="0.55000000000000004">
      <c r="B85" s="12"/>
      <c r="C85" s="12"/>
      <c r="D85" s="12"/>
      <c r="E85" s="12"/>
    </row>
    <row r="86" spans="2:5" x14ac:dyDescent="0.55000000000000004">
      <c r="B86" s="12"/>
      <c r="C86" s="12"/>
      <c r="D86" s="12"/>
      <c r="E86" s="12"/>
    </row>
    <row r="87" spans="2:5" x14ac:dyDescent="0.55000000000000004">
      <c r="B87" s="12"/>
      <c r="C87" s="12"/>
      <c r="D87" s="12"/>
      <c r="E87" s="12"/>
    </row>
    <row r="88" spans="2:5" x14ac:dyDescent="0.55000000000000004">
      <c r="B88" s="12"/>
      <c r="C88" s="12"/>
      <c r="D88" s="12"/>
      <c r="E88" s="12"/>
    </row>
    <row r="89" spans="2:5" x14ac:dyDescent="0.55000000000000004">
      <c r="B89" s="12"/>
      <c r="C89" s="12"/>
      <c r="D89" s="12"/>
      <c r="E89" s="12"/>
    </row>
    <row r="90" spans="2:5" x14ac:dyDescent="0.55000000000000004">
      <c r="B90" s="12"/>
      <c r="C90" s="12"/>
      <c r="D90" s="12"/>
      <c r="E90" s="12"/>
    </row>
    <row r="91" spans="2:5" x14ac:dyDescent="0.55000000000000004">
      <c r="B91" s="12"/>
      <c r="C91" s="12"/>
      <c r="D91" s="12"/>
      <c r="E91" s="12"/>
    </row>
    <row r="92" spans="2:5" x14ac:dyDescent="0.55000000000000004">
      <c r="B92" s="12"/>
      <c r="C92" s="12"/>
      <c r="D92" s="12"/>
      <c r="E92" s="12"/>
    </row>
    <row r="93" spans="2:5" x14ac:dyDescent="0.55000000000000004">
      <c r="B93" s="12"/>
      <c r="C93" s="12"/>
      <c r="D93" s="12"/>
      <c r="E93" s="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O25"/>
  <sheetViews>
    <sheetView zoomScaleNormal="100" workbookViewId="0">
      <selection activeCell="A4" sqref="A4"/>
    </sheetView>
  </sheetViews>
  <sheetFormatPr defaultRowHeight="14.4" x14ac:dyDescent="0.55000000000000004"/>
  <cols>
    <col min="1" max="1" width="34" customWidth="1"/>
    <col min="2" max="2" width="23.41796875" customWidth="1"/>
    <col min="3" max="3" width="3.578125" customWidth="1"/>
    <col min="4" max="4" width="17.41796875" customWidth="1"/>
    <col min="5" max="5" width="19" customWidth="1"/>
    <col min="6" max="6" width="15.26171875" customWidth="1"/>
    <col min="7" max="7" width="15" customWidth="1"/>
    <col min="8" max="8" width="14.68359375" customWidth="1"/>
    <col min="9" max="9" width="14.26171875" customWidth="1"/>
    <col min="10" max="10" width="14.41796875" customWidth="1"/>
  </cols>
  <sheetData>
    <row r="2" spans="1:15" x14ac:dyDescent="0.55000000000000004">
      <c r="A2" s="25" t="s">
        <v>56</v>
      </c>
    </row>
    <row r="3" spans="1:15" x14ac:dyDescent="0.55000000000000004">
      <c r="A3" s="25" t="s">
        <v>67</v>
      </c>
    </row>
    <row r="5" spans="1:15" x14ac:dyDescent="0.55000000000000004">
      <c r="A5" s="14"/>
      <c r="B5" s="24" t="s">
        <v>66</v>
      </c>
      <c r="C5" s="14"/>
      <c r="D5" s="24" t="s">
        <v>66</v>
      </c>
      <c r="E5" s="24" t="s">
        <v>68</v>
      </c>
      <c r="F5" s="14"/>
      <c r="G5" s="14"/>
      <c r="H5" s="14"/>
      <c r="I5" s="14"/>
      <c r="J5" s="23" t="s">
        <v>65</v>
      </c>
    </row>
    <row r="6" spans="1:15" x14ac:dyDescent="0.55000000000000004">
      <c r="A6" s="20"/>
      <c r="B6" s="23">
        <v>2013</v>
      </c>
      <c r="C6" s="23"/>
      <c r="D6" s="23">
        <v>2012</v>
      </c>
      <c r="E6" s="23" t="s">
        <v>64</v>
      </c>
      <c r="F6" s="23" t="s">
        <v>17</v>
      </c>
      <c r="G6" s="23" t="s">
        <v>60</v>
      </c>
      <c r="H6" s="23" t="s">
        <v>59</v>
      </c>
      <c r="I6" s="23" t="s">
        <v>58</v>
      </c>
      <c r="J6" s="23" t="s">
        <v>63</v>
      </c>
    </row>
    <row r="7" spans="1:15" ht="25" customHeight="1" x14ac:dyDescent="0.55000000000000004">
      <c r="A7" s="20" t="s">
        <v>17</v>
      </c>
      <c r="B7" s="26">
        <v>49000</v>
      </c>
      <c r="C7" s="22"/>
      <c r="D7" s="26">
        <v>28000</v>
      </c>
      <c r="E7" s="22">
        <f>B7-D7</f>
        <v>21000</v>
      </c>
      <c r="F7" s="27">
        <v>21000</v>
      </c>
      <c r="G7" s="20"/>
      <c r="H7" s="20"/>
      <c r="I7" s="20"/>
      <c r="J7" s="20"/>
      <c r="K7" s="4"/>
      <c r="L7" s="4"/>
      <c r="M7" s="4"/>
      <c r="N7" s="4"/>
      <c r="O7" s="4"/>
    </row>
    <row r="8" spans="1:15" ht="25" customHeight="1" x14ac:dyDescent="0.55000000000000004">
      <c r="A8" s="20" t="s">
        <v>18</v>
      </c>
      <c r="B8" s="21">
        <v>42000</v>
      </c>
      <c r="C8" s="21"/>
      <c r="D8" s="21">
        <v>50000</v>
      </c>
      <c r="E8" s="22">
        <f t="shared" ref="E8:E19" si="0">B8-D8</f>
        <v>-8000</v>
      </c>
      <c r="F8" s="20"/>
      <c r="G8" s="22">
        <f>-E8</f>
        <v>8000</v>
      </c>
      <c r="H8" s="20"/>
      <c r="I8" s="20"/>
      <c r="J8" s="22">
        <f>SUM(E8:I8)</f>
        <v>0</v>
      </c>
      <c r="K8" s="4"/>
      <c r="L8" s="4"/>
      <c r="M8" s="4"/>
      <c r="N8" s="4"/>
      <c r="O8" s="4"/>
    </row>
    <row r="9" spans="1:15" ht="25" customHeight="1" x14ac:dyDescent="0.55000000000000004">
      <c r="A9" s="20" t="s">
        <v>19</v>
      </c>
      <c r="B9" s="21">
        <v>107000</v>
      </c>
      <c r="C9" s="21"/>
      <c r="D9" s="21">
        <v>113000</v>
      </c>
      <c r="E9" s="22">
        <f t="shared" si="0"/>
        <v>-6000</v>
      </c>
      <c r="F9" s="20"/>
      <c r="G9" s="22">
        <f>-E9</f>
        <v>6000</v>
      </c>
      <c r="H9" s="20"/>
      <c r="I9" s="20"/>
      <c r="J9" s="22">
        <f t="shared" ref="J9:J19" si="1">SUM(E9:I9)</f>
        <v>0</v>
      </c>
      <c r="K9" s="4"/>
      <c r="L9" s="4"/>
      <c r="M9" s="4"/>
      <c r="N9" s="4"/>
      <c r="O9" s="4"/>
    </row>
    <row r="10" spans="1:15" ht="25" customHeight="1" x14ac:dyDescent="0.55000000000000004">
      <c r="A10" s="20" t="s">
        <v>20</v>
      </c>
      <c r="B10" s="21">
        <v>10000</v>
      </c>
      <c r="C10" s="21"/>
      <c r="D10" s="21">
        <v>13000</v>
      </c>
      <c r="E10" s="22">
        <f t="shared" si="0"/>
        <v>-3000</v>
      </c>
      <c r="F10" s="20"/>
      <c r="G10" s="22">
        <f>-E10</f>
        <v>3000</v>
      </c>
      <c r="H10" s="20"/>
      <c r="I10" s="20"/>
      <c r="J10" s="22">
        <f t="shared" si="1"/>
        <v>0</v>
      </c>
      <c r="K10" s="4"/>
      <c r="L10" s="4"/>
      <c r="M10" s="4"/>
      <c r="N10" s="4"/>
      <c r="O10" s="4"/>
    </row>
    <row r="11" spans="1:15" s="36" customFormat="1" ht="25" customHeight="1" x14ac:dyDescent="0.55000000000000004">
      <c r="A11" s="37" t="s">
        <v>62</v>
      </c>
      <c r="B11" s="38">
        <v>360000</v>
      </c>
      <c r="C11" s="38"/>
      <c r="D11" s="38">
        <v>222000</v>
      </c>
      <c r="E11" s="39">
        <f t="shared" si="0"/>
        <v>138000</v>
      </c>
      <c r="F11" s="37"/>
      <c r="G11" s="37"/>
      <c r="H11" s="39">
        <f>-'Data -  Artic '!K38</f>
        <v>-183000</v>
      </c>
      <c r="I11" s="37"/>
      <c r="J11" s="39">
        <f t="shared" si="1"/>
        <v>-45000</v>
      </c>
      <c r="K11" s="35"/>
      <c r="L11" s="35"/>
      <c r="M11" s="35"/>
      <c r="N11" s="35"/>
      <c r="O11" s="35"/>
    </row>
    <row r="12" spans="1:15" s="36" customFormat="1" ht="25" customHeight="1" x14ac:dyDescent="0.55000000000000004">
      <c r="A12" s="37" t="s">
        <v>89</v>
      </c>
      <c r="B12" s="38"/>
      <c r="C12" s="38"/>
      <c r="D12" s="38"/>
      <c r="E12" s="39"/>
      <c r="F12" s="37"/>
      <c r="G12" s="39">
        <v>-25000</v>
      </c>
      <c r="H12" s="39">
        <v>70000</v>
      </c>
      <c r="I12" s="37"/>
      <c r="J12" s="39">
        <f>G12+H12</f>
        <v>45000</v>
      </c>
      <c r="K12" s="35"/>
      <c r="L12" s="35"/>
      <c r="M12" s="35"/>
      <c r="N12" s="35"/>
      <c r="O12" s="35"/>
    </row>
    <row r="13" spans="1:15" ht="25" customHeight="1" x14ac:dyDescent="0.55000000000000004">
      <c r="A13" s="20" t="s">
        <v>22</v>
      </c>
      <c r="B13" s="21">
        <v>-78000</v>
      </c>
      <c r="C13" s="21"/>
      <c r="D13" s="21">
        <v>-56000</v>
      </c>
      <c r="E13" s="22">
        <f t="shared" si="0"/>
        <v>-22000</v>
      </c>
      <c r="F13" s="20"/>
      <c r="G13" s="22">
        <f>-E13</f>
        <v>22000</v>
      </c>
      <c r="H13" s="20"/>
      <c r="I13" s="20"/>
      <c r="J13" s="22">
        <f t="shared" si="1"/>
        <v>0</v>
      </c>
      <c r="K13" s="4"/>
      <c r="L13" s="4"/>
      <c r="M13" s="4"/>
      <c r="N13" s="4"/>
      <c r="O13" s="4"/>
    </row>
    <row r="14" spans="1:15" ht="25" customHeight="1" x14ac:dyDescent="0.55000000000000004">
      <c r="A14" s="20" t="s">
        <v>25</v>
      </c>
      <c r="B14" s="26">
        <v>-17000</v>
      </c>
      <c r="C14" s="22"/>
      <c r="D14" s="26">
        <v>-31000</v>
      </c>
      <c r="E14" s="22">
        <f t="shared" si="0"/>
        <v>14000</v>
      </c>
      <c r="F14" s="20"/>
      <c r="G14" s="22">
        <f>-E14</f>
        <v>-14000</v>
      </c>
      <c r="H14" s="20"/>
      <c r="I14" s="20"/>
      <c r="J14" s="22">
        <f t="shared" si="1"/>
        <v>0</v>
      </c>
      <c r="K14" s="4"/>
      <c r="L14" s="4"/>
      <c r="M14" s="4"/>
      <c r="N14" s="4"/>
      <c r="O14" s="4"/>
    </row>
    <row r="15" spans="1:15" ht="25" customHeight="1" x14ac:dyDescent="0.55000000000000004">
      <c r="A15" s="20" t="s">
        <v>26</v>
      </c>
      <c r="B15" s="21">
        <v>-6000</v>
      </c>
      <c r="C15" s="21"/>
      <c r="D15" s="21">
        <v>0</v>
      </c>
      <c r="E15" s="22">
        <f t="shared" si="0"/>
        <v>-6000</v>
      </c>
      <c r="F15" s="20"/>
      <c r="G15" s="22">
        <f>-E15</f>
        <v>6000</v>
      </c>
      <c r="H15" s="20"/>
      <c r="I15" s="20"/>
      <c r="J15" s="22">
        <f t="shared" si="1"/>
        <v>0</v>
      </c>
      <c r="K15" s="4"/>
      <c r="L15" s="4"/>
      <c r="M15" s="4"/>
      <c r="N15" s="4"/>
      <c r="O15" s="4"/>
    </row>
    <row r="16" spans="1:15" ht="25" customHeight="1" x14ac:dyDescent="0.55000000000000004">
      <c r="A16" s="20" t="s">
        <v>27</v>
      </c>
      <c r="B16" s="21">
        <v>-200000</v>
      </c>
      <c r="C16" s="21"/>
      <c r="D16" s="21">
        <v>0</v>
      </c>
      <c r="E16" s="22">
        <f t="shared" si="0"/>
        <v>-200000</v>
      </c>
      <c r="F16" s="20"/>
      <c r="G16" s="20"/>
      <c r="H16" s="20"/>
      <c r="I16" s="22">
        <f>-E16</f>
        <v>200000</v>
      </c>
      <c r="J16" s="22">
        <f t="shared" si="1"/>
        <v>0</v>
      </c>
      <c r="K16" s="4"/>
      <c r="L16" s="4"/>
      <c r="M16" s="4"/>
      <c r="N16" s="4"/>
      <c r="O16" s="4"/>
    </row>
    <row r="17" spans="1:15" ht="25" customHeight="1" x14ac:dyDescent="0.55000000000000004">
      <c r="A17" s="20" t="s">
        <v>28</v>
      </c>
      <c r="B17" s="21">
        <v>-245000</v>
      </c>
      <c r="C17" s="21"/>
      <c r="D17" s="21">
        <v>-245000</v>
      </c>
      <c r="E17" s="22">
        <f t="shared" si="0"/>
        <v>0</v>
      </c>
      <c r="F17" s="20"/>
      <c r="G17" s="20"/>
      <c r="H17" s="20"/>
      <c r="I17" s="20"/>
      <c r="J17" s="22">
        <f t="shared" si="1"/>
        <v>0</v>
      </c>
      <c r="K17" s="4"/>
      <c r="L17" s="4"/>
      <c r="M17" s="4"/>
      <c r="N17" s="4"/>
      <c r="O17" s="4"/>
    </row>
    <row r="18" spans="1:15" ht="25" customHeight="1" x14ac:dyDescent="0.55000000000000004">
      <c r="A18" s="20" t="s">
        <v>61</v>
      </c>
      <c r="B18" s="21">
        <v>30000</v>
      </c>
      <c r="C18" s="21"/>
      <c r="D18" s="21">
        <v>0</v>
      </c>
      <c r="E18" s="22">
        <f t="shared" si="0"/>
        <v>30000</v>
      </c>
      <c r="F18" s="20"/>
      <c r="G18" s="20"/>
      <c r="H18" s="20"/>
      <c r="I18" s="22">
        <f>-E18</f>
        <v>-30000</v>
      </c>
      <c r="J18" s="22">
        <f t="shared" si="1"/>
        <v>0</v>
      </c>
      <c r="K18" s="4"/>
      <c r="L18" s="4"/>
      <c r="M18" s="4"/>
      <c r="N18" s="4"/>
      <c r="O18" s="4"/>
    </row>
    <row r="19" spans="1:15" ht="25" customHeight="1" x14ac:dyDescent="0.55000000000000004">
      <c r="A19" s="20" t="s">
        <v>29</v>
      </c>
      <c r="B19" s="21">
        <v>-52000</v>
      </c>
      <c r="C19" s="21"/>
      <c r="D19" s="21">
        <v>-94000</v>
      </c>
      <c r="E19" s="22">
        <f t="shared" si="0"/>
        <v>42000</v>
      </c>
      <c r="F19" s="20"/>
      <c r="G19" s="20">
        <v>-42000</v>
      </c>
      <c r="H19" s="20"/>
      <c r="I19" s="20"/>
      <c r="J19" s="22">
        <f t="shared" si="1"/>
        <v>0</v>
      </c>
      <c r="K19" s="4"/>
      <c r="L19" s="4"/>
      <c r="M19" s="4"/>
      <c r="N19" s="4"/>
      <c r="O19" s="4"/>
    </row>
    <row r="20" spans="1:15" x14ac:dyDescent="0.55000000000000004">
      <c r="A20" s="4"/>
      <c r="B20" s="5">
        <f>SUM(B7:B19)</f>
        <v>0</v>
      </c>
      <c r="C20" s="4"/>
      <c r="D20" s="5">
        <f t="shared" ref="D20:J20" si="2">SUM(D7:D19)</f>
        <v>0</v>
      </c>
      <c r="E20" s="5">
        <f t="shared" si="2"/>
        <v>0</v>
      </c>
      <c r="F20" s="5">
        <f t="shared" si="2"/>
        <v>21000</v>
      </c>
      <c r="G20" s="5">
        <f t="shared" si="2"/>
        <v>-36000</v>
      </c>
      <c r="H20" s="5">
        <f t="shared" si="2"/>
        <v>-113000</v>
      </c>
      <c r="I20" s="5">
        <f t="shared" si="2"/>
        <v>170000</v>
      </c>
      <c r="J20" s="5">
        <f t="shared" si="2"/>
        <v>0</v>
      </c>
      <c r="K20" s="4"/>
      <c r="L20" s="4"/>
      <c r="M20" s="4"/>
      <c r="N20" s="4"/>
      <c r="O20" s="4"/>
    </row>
    <row r="22" spans="1:15" x14ac:dyDescent="0.55000000000000004">
      <c r="E22" s="19" t="s">
        <v>60</v>
      </c>
      <c r="F22" s="19">
        <f>G20</f>
        <v>-36000</v>
      </c>
      <c r="H22" s="28"/>
    </row>
    <row r="23" spans="1:15" x14ac:dyDescent="0.55000000000000004">
      <c r="E23" s="19" t="s">
        <v>59</v>
      </c>
      <c r="F23" s="19">
        <f>H20</f>
        <v>-113000</v>
      </c>
    </row>
    <row r="24" spans="1:15" x14ac:dyDescent="0.55000000000000004">
      <c r="E24" s="19" t="s">
        <v>58</v>
      </c>
      <c r="F24" s="19">
        <f>I20</f>
        <v>170000</v>
      </c>
    </row>
    <row r="25" spans="1:15" x14ac:dyDescent="0.55000000000000004">
      <c r="E25" s="19" t="s">
        <v>57</v>
      </c>
      <c r="F25" s="19">
        <f>SUM(F22:F24)</f>
        <v>21000</v>
      </c>
    </row>
  </sheetData>
  <pageMargins left="0.7" right="0.7" top="0.75" bottom="0.75" header="0.3" footer="0.3"/>
  <pageSetup scale="67" fitToHeight="0" orientation="landscape" horizontalDpi="4294967295" verticalDpi="4294967295" r:id="rId1"/>
  <colBreaks count="1" manualBreakCount="1">
    <brk id="11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tabSelected="1" workbookViewId="0">
      <selection activeCell="E3" sqref="E3"/>
    </sheetView>
  </sheetViews>
  <sheetFormatPr defaultRowHeight="14.4" x14ac:dyDescent="0.55000000000000004"/>
  <cols>
    <col min="1" max="1" width="6.15625" customWidth="1"/>
    <col min="2" max="2" width="61.41796875" customWidth="1"/>
    <col min="3" max="3" width="21.41796875" customWidth="1"/>
  </cols>
  <sheetData>
    <row r="1" spans="1:3" x14ac:dyDescent="0.55000000000000004">
      <c r="B1" s="18" t="s">
        <v>56</v>
      </c>
    </row>
    <row r="2" spans="1:3" x14ac:dyDescent="0.55000000000000004">
      <c r="B2" s="18" t="s">
        <v>55</v>
      </c>
    </row>
    <row r="3" spans="1:3" x14ac:dyDescent="0.55000000000000004">
      <c r="B3" s="18" t="s">
        <v>54</v>
      </c>
    </row>
    <row r="4" spans="1:3" ht="20.100000000000001" customHeight="1" x14ac:dyDescent="0.55000000000000004">
      <c r="A4" s="14"/>
      <c r="B4" s="14"/>
      <c r="C4" s="13"/>
    </row>
    <row r="5" spans="1:3" ht="20.100000000000001" customHeight="1" x14ac:dyDescent="0.55000000000000004">
      <c r="A5" s="14"/>
      <c r="B5" s="16" t="s">
        <v>53</v>
      </c>
      <c r="C5" s="13"/>
    </row>
    <row r="6" spans="1:3" ht="20.100000000000001" customHeight="1" x14ac:dyDescent="0.55000000000000004">
      <c r="A6" s="14"/>
      <c r="B6" s="13" t="s">
        <v>52</v>
      </c>
      <c r="C6" s="17">
        <f>'Data -  Artic '!E17</f>
        <v>-42000</v>
      </c>
    </row>
    <row r="7" spans="1:3" ht="20.100000000000001" customHeight="1" x14ac:dyDescent="0.55000000000000004">
      <c r="A7" s="14"/>
      <c r="B7" s="13" t="s">
        <v>51</v>
      </c>
      <c r="C7" s="13"/>
    </row>
    <row r="8" spans="1:3" ht="20.100000000000001" customHeight="1" x14ac:dyDescent="0.55000000000000004">
      <c r="A8" s="14"/>
      <c r="B8" s="13" t="s">
        <v>50</v>
      </c>
      <c r="C8" s="34">
        <f>'Artic Worksheet'!G13</f>
        <v>22000</v>
      </c>
    </row>
    <row r="9" spans="1:3" ht="20.100000000000001" customHeight="1" x14ac:dyDescent="0.55000000000000004">
      <c r="A9" s="14"/>
      <c r="B9" s="13" t="s">
        <v>49</v>
      </c>
      <c r="C9" s="17">
        <f>'Data -  Artic '!C15</f>
        <v>-25000</v>
      </c>
    </row>
    <row r="10" spans="1:3" ht="20.100000000000001" customHeight="1" x14ac:dyDescent="0.55000000000000004">
      <c r="A10" s="14"/>
      <c r="B10" s="13" t="s">
        <v>48</v>
      </c>
      <c r="C10" s="17">
        <f>'Artic Worksheet'!G8</f>
        <v>8000</v>
      </c>
    </row>
    <row r="11" spans="1:3" ht="20.100000000000001" customHeight="1" x14ac:dyDescent="0.55000000000000004">
      <c r="A11" s="14"/>
      <c r="B11" s="13" t="s">
        <v>47</v>
      </c>
      <c r="C11" s="17">
        <f>'Artic Worksheet'!G9</f>
        <v>6000</v>
      </c>
    </row>
    <row r="12" spans="1:3" ht="20.100000000000001" customHeight="1" x14ac:dyDescent="0.55000000000000004">
      <c r="A12" s="14"/>
      <c r="B12" s="13" t="s">
        <v>46</v>
      </c>
      <c r="C12" s="17">
        <f>'Artic Worksheet'!G10</f>
        <v>3000</v>
      </c>
    </row>
    <row r="13" spans="1:3" ht="20.100000000000001" customHeight="1" x14ac:dyDescent="0.55000000000000004">
      <c r="A13" s="14"/>
      <c r="B13" s="13" t="s">
        <v>45</v>
      </c>
      <c r="C13" s="17">
        <f>'Artic Worksheet'!G14</f>
        <v>-14000</v>
      </c>
    </row>
    <row r="14" spans="1:3" ht="20.100000000000001" customHeight="1" x14ac:dyDescent="0.55000000000000004">
      <c r="A14" s="14"/>
      <c r="B14" s="13" t="s">
        <v>44</v>
      </c>
      <c r="C14" s="17">
        <f>'Artic Worksheet'!G15</f>
        <v>6000</v>
      </c>
    </row>
    <row r="15" spans="1:3" ht="20.100000000000001" customHeight="1" x14ac:dyDescent="0.55000000000000004">
      <c r="A15" s="14"/>
      <c r="B15" s="16" t="s">
        <v>43</v>
      </c>
      <c r="C15" s="15">
        <f>SUM(C6:C14)</f>
        <v>-36000</v>
      </c>
    </row>
    <row r="16" spans="1:3" ht="20.100000000000001" customHeight="1" x14ac:dyDescent="0.55000000000000004">
      <c r="A16" s="14"/>
      <c r="B16" s="16" t="s">
        <v>42</v>
      </c>
      <c r="C16" s="17"/>
    </row>
    <row r="17" spans="1:3" ht="20.100000000000001" customHeight="1" x14ac:dyDescent="0.55000000000000004">
      <c r="A17" s="14"/>
      <c r="B17" s="13" t="s">
        <v>41</v>
      </c>
      <c r="C17" s="17">
        <f>'Artic Worksheet'!H11</f>
        <v>-183000</v>
      </c>
    </row>
    <row r="18" spans="1:3" ht="20.100000000000001" customHeight="1" x14ac:dyDescent="0.55000000000000004">
      <c r="A18" s="14"/>
      <c r="B18" s="13" t="s">
        <v>40</v>
      </c>
      <c r="C18" s="17">
        <f>'Artic Worksheet'!H12</f>
        <v>70000</v>
      </c>
    </row>
    <row r="19" spans="1:3" ht="20.100000000000001" customHeight="1" x14ac:dyDescent="0.55000000000000004">
      <c r="A19" s="14"/>
      <c r="B19" s="16" t="s">
        <v>39</v>
      </c>
      <c r="C19" s="15">
        <f>C17+C18</f>
        <v>-113000</v>
      </c>
    </row>
    <row r="20" spans="1:3" ht="20.100000000000001" customHeight="1" x14ac:dyDescent="0.55000000000000004">
      <c r="A20" s="14"/>
      <c r="B20" s="16" t="s">
        <v>38</v>
      </c>
      <c r="C20" s="17"/>
    </row>
    <row r="21" spans="1:3" ht="20.100000000000001" customHeight="1" x14ac:dyDescent="0.55000000000000004">
      <c r="A21" s="14"/>
      <c r="B21" s="13" t="s">
        <v>37</v>
      </c>
      <c r="C21" s="17">
        <f>'Artic Worksheet'!I16</f>
        <v>200000</v>
      </c>
    </row>
    <row r="22" spans="1:3" ht="20.100000000000001" customHeight="1" x14ac:dyDescent="0.55000000000000004">
      <c r="A22" s="14"/>
      <c r="B22" s="13" t="s">
        <v>36</v>
      </c>
      <c r="C22" s="17">
        <f>'Artic Worksheet'!I18</f>
        <v>-30000</v>
      </c>
    </row>
    <row r="23" spans="1:3" ht="20.100000000000001" customHeight="1" x14ac:dyDescent="0.55000000000000004">
      <c r="A23" s="14"/>
      <c r="B23" s="16" t="s">
        <v>35</v>
      </c>
      <c r="C23" s="15">
        <f>C21+C22</f>
        <v>170000</v>
      </c>
    </row>
    <row r="24" spans="1:3" ht="20.100000000000001" customHeight="1" x14ac:dyDescent="0.55000000000000004">
      <c r="A24" s="14"/>
      <c r="B24" s="13"/>
      <c r="C24" s="13"/>
    </row>
    <row r="25" spans="1:3" ht="20.100000000000001" customHeight="1" x14ac:dyDescent="0.55000000000000004">
      <c r="A25" s="14"/>
      <c r="B25" s="13" t="s">
        <v>34</v>
      </c>
      <c r="C25" s="17">
        <v>21000</v>
      </c>
    </row>
    <row r="26" spans="1:3" ht="20.100000000000001" customHeight="1" x14ac:dyDescent="0.55000000000000004">
      <c r="A26" s="14"/>
      <c r="B26" s="13" t="s">
        <v>33</v>
      </c>
      <c r="C26" s="17">
        <v>28000</v>
      </c>
    </row>
    <row r="27" spans="1:3" ht="20.100000000000001" customHeight="1" x14ac:dyDescent="0.55000000000000004">
      <c r="A27" s="14"/>
      <c r="B27" s="13" t="s">
        <v>32</v>
      </c>
      <c r="C27" s="17">
        <v>49000</v>
      </c>
    </row>
    <row r="28" spans="1:3" ht="20.100000000000001" customHeight="1" x14ac:dyDescent="0.55000000000000004">
      <c r="A28" s="14"/>
      <c r="B28" s="13"/>
      <c r="C28" s="1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-  Artic </vt:lpstr>
      <vt:lpstr>Artic Worksheet</vt:lpstr>
      <vt:lpstr>Artic Cash Flow Statement</vt:lpstr>
      <vt:lpstr>'Artic Worksheet'!Print_Area</vt:lpstr>
      <vt:lpstr>'Data -  Artic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Basilicato</dc:creator>
  <cp:lastModifiedBy>JONI</cp:lastModifiedBy>
  <dcterms:created xsi:type="dcterms:W3CDTF">2019-07-07T20:53:55Z</dcterms:created>
  <dcterms:modified xsi:type="dcterms:W3CDTF">2019-09-27T02:07:22Z</dcterms:modified>
</cp:coreProperties>
</file>