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2019-Acdemic\ACCT 203 DL\Homeworks\Chap.5\"/>
    </mc:Choice>
  </mc:AlternateContent>
  <xr:revisionPtr revIDLastSave="0" documentId="8_{CB9C8C77-6448-4395-A3B7-400FFAD9AFE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o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  <c r="P52" i="1"/>
  <c r="Q52" i="1"/>
  <c r="Q49" i="1"/>
  <c r="Q48" i="1"/>
  <c r="P48" i="1"/>
  <c r="P49" i="1"/>
  <c r="Q47" i="1"/>
  <c r="P47" i="1"/>
  <c r="N47" i="1"/>
  <c r="P45" i="1"/>
  <c r="Q45" i="1"/>
  <c r="Q44" i="1"/>
  <c r="P44" i="1"/>
  <c r="Q42" i="1"/>
  <c r="P42" i="1"/>
  <c r="N45" i="1"/>
  <c r="N44" i="1"/>
  <c r="Q35" i="1"/>
  <c r="Q34" i="1"/>
  <c r="Q33" i="1"/>
  <c r="Q36" i="1" s="1"/>
  <c r="Q37" i="1" s="1"/>
  <c r="Q31" i="1"/>
  <c r="P37" i="1"/>
  <c r="P36" i="1"/>
  <c r="P35" i="1"/>
  <c r="P34" i="1"/>
  <c r="P33" i="1"/>
  <c r="K53" i="1"/>
  <c r="J53" i="1"/>
  <c r="K36" i="1"/>
  <c r="K45" i="1" s="1"/>
  <c r="J36" i="1"/>
  <c r="J45" i="1" s="1"/>
  <c r="P31" i="1" s="1"/>
  <c r="K57" i="1"/>
  <c r="J57" i="1"/>
  <c r="M10" i="1"/>
  <c r="M9" i="1"/>
  <c r="M8" i="1"/>
  <c r="M7" i="1"/>
  <c r="N4" i="1"/>
  <c r="M11" i="1" l="1"/>
  <c r="N13" i="1" s="1"/>
  <c r="N15" i="1" s="1"/>
</calcChain>
</file>

<file path=xl/sharedStrings.xml><?xml version="1.0" encoding="utf-8"?>
<sst xmlns="http://schemas.openxmlformats.org/spreadsheetml/2006/main" count="90" uniqueCount="78">
  <si>
    <t>THE COCA-COLA COMPANY AND SUBSIDIARIES</t>
  </si>
  <si>
    <t>CONSOLIDATED STATEMENTS OF INCOME</t>
  </si>
  <si>
    <t>(In millions)</t>
  </si>
  <si>
    <t>NET OPERATING REVENUES</t>
  </si>
  <si>
    <t>Cost of goods sold</t>
  </si>
  <si>
    <t>GROSS PROFIT</t>
  </si>
  <si>
    <t>Selling,general and admininstrative expenses</t>
  </si>
  <si>
    <t>Other operating charges</t>
  </si>
  <si>
    <t>OPERATING INCOME</t>
  </si>
  <si>
    <t>Interest income</t>
  </si>
  <si>
    <t>Interest expense</t>
  </si>
  <si>
    <t>Other income(loss) -- net</t>
  </si>
  <si>
    <t>Equity income(loss) -- net</t>
  </si>
  <si>
    <t>INCOME BEFORE INCOME TAXES</t>
  </si>
  <si>
    <t>Income taxes</t>
  </si>
  <si>
    <t>CONSOLIDATED NET INCOME</t>
  </si>
  <si>
    <t>Net income</t>
  </si>
  <si>
    <t>Net effect of non-operating items:</t>
  </si>
  <si>
    <t>SUBTOTAL</t>
  </si>
  <si>
    <t>Adjusted for taxes</t>
  </si>
  <si>
    <t>NOPAT</t>
  </si>
  <si>
    <t>NOPAT
(2014)</t>
  </si>
  <si>
    <t>CONSOLIDATED BALANCE SHEETS</t>
  </si>
  <si>
    <t>Year ended December 31                                           2014                 2013</t>
  </si>
  <si>
    <t>ASSETS</t>
  </si>
  <si>
    <t>CURRENT 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</si>
  <si>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</si>
  <si>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</si>
  <si>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</si>
  <si>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</si>
  <si>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 of $331 and $61,respectively</t>
  </si>
  <si>
    <t>Inventories</t>
  </si>
  <si>
    <t>Assets held for sale</t>
  </si>
  <si>
    <t>TOTAL CURRENT ASSETS</t>
  </si>
  <si>
    <t>EQUITY METHOD INVESTMENTS</t>
  </si>
  <si>
    <t>OTHER INVESTMENTS</t>
  </si>
  <si>
    <t>OTHER ASSETS</t>
  </si>
  <si>
    <t>PROPERTY,PLANT AND EQUIPMENT -- NET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</si>
  <si>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</si>
  <si>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</si>
  <si>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</si>
  <si>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</si>
  <si>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</si>
  <si>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 AND QUITY</t>
  </si>
  <si>
    <t>CURRENT LIABILITIES</t>
  </si>
  <si>
    <t>Accounts payable and accrued expenses</t>
  </si>
  <si>
    <t>Loans and notes payable</t>
  </si>
  <si>
    <t>Current maturities of long-term debt</t>
  </si>
  <si>
    <t>Accrude income taxes</t>
  </si>
  <si>
    <t>Liabilities held for sale</t>
  </si>
  <si>
    <t>TOTAL CURRENT LIABILITIES</t>
  </si>
  <si>
    <t>LONG-TERM DEBT</t>
  </si>
  <si>
    <t>OTHER LIABILITIES</t>
  </si>
  <si>
    <t>DEFERRED INCOME TAXES</t>
  </si>
  <si>
    <t>TOTAL EQUITY</t>
  </si>
  <si>
    <t>TOTAL LIABILITIES AND EQUITY</t>
  </si>
  <si>
    <t>TOTAL LIABILITIES</t>
  </si>
  <si>
    <t>-</t>
  </si>
  <si>
    <t>Prepaid expenses and other assets</t>
  </si>
  <si>
    <t>Operating assets</t>
  </si>
  <si>
    <t>Total Assets</t>
  </si>
  <si>
    <t>Less non operating assets</t>
  </si>
  <si>
    <t>Other investments</t>
  </si>
  <si>
    <t>Year ended December 31                                                                                                  2014               2013</t>
  </si>
  <si>
    <t>Operating Liabilities</t>
  </si>
  <si>
    <t>Total Liabilities</t>
  </si>
  <si>
    <t>Less non operating liabilities</t>
  </si>
  <si>
    <t>Net operating assets(NOA)</t>
  </si>
  <si>
    <t>Average NOA</t>
  </si>
  <si>
    <t>Analyzing Core Operating Activities</t>
  </si>
  <si>
    <t>5. RNOA=NOPAT/Average NOA=7373/57757.5=12.77%</t>
  </si>
  <si>
    <t>6. NOPAT= $7373</t>
  </si>
  <si>
    <t>7.NOPM=NOPAT/Sales revenues=7373/45998=16.03%</t>
  </si>
  <si>
    <t>8.NOAT=Sales revenues/Average NOA=45998/57757.5=79.64%</t>
  </si>
  <si>
    <t>1.Current Ratio=Current assets/Current liabilities=1.02</t>
  </si>
  <si>
    <t>2.Quick Ratio=(Cash+Short-term securities+Account Receivable)/Current Liabilities=0.53</t>
  </si>
  <si>
    <t>3.Debt-to-equity=Total liabilities/Total stockholders' equity=2.01</t>
  </si>
  <si>
    <t>4.Times interest earned=EWIT/Interest Expense=(9325+483)/483=20.31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</si>
</sst>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0.00_);\(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7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0">
    <xf numFmtId="0" fontId="0" fillId="0" borderId="0" xfId="0"/>
    <xf numFmtId="0" fontId="0" fillId="0" borderId="0" xfId="0"/>
    <xf numFmtId="0" fontId="0" fillId="2" borderId="0" xfId="0" applyFill="1"/>
    <xf numFmtId="0" fontId="3" fillId="2" borderId="0" xfId="0" applyFont="1" applyFill="1"/>
    <xf numFmtId="165" fontId="0" fillId="2" borderId="0" xfId="1" applyNumberFormat="1" applyFont="1" applyFill="1"/>
    <xf numFmtId="0" fontId="0" fillId="2" borderId="0" xfId="0" applyFill="1"/>
    <xf numFmtId="37" fontId="0" fillId="2" borderId="0" xfId="0" applyNumberFormat="1" applyFill="1"/>
    <xf numFmtId="0" fontId="0" fillId="2" borderId="0" xfId="0" applyFill="1" applyBorder="1"/>
    <xf numFmtId="0" fontId="3" fillId="2" borderId="0" xfId="0" applyFont="1" applyFill="1" applyBorder="1"/>
    <xf numFmtId="0" fontId="4" fillId="3" borderId="1" xfId="2" applyFont="1" applyFill="1" applyAlignment="1">
      <alignment horizontal="center"/>
    </xf>
    <xf numFmtId="0" fontId="4" fillId="3" borderId="1" xfId="2" applyFont="1" applyFill="1"/>
    <xf numFmtId="0" fontId="0" fillId="4" borderId="0" xfId="0" applyFill="1"/>
    <xf numFmtId="0" fontId="0" fillId="4" borderId="0" xfId="0" applyFill="1"/>
    <xf numFmtId="0" fontId="5" fillId="5" borderId="1" xfId="2" applyFont="1" applyFill="1" applyAlignment="1">
      <alignment horizontal="center" vertical="center"/>
    </xf>
    <xf numFmtId="0" fontId="5" fillId="5" borderId="1" xfId="2" applyFont="1" applyFill="1" applyAlignment="1">
      <alignment horizontal="center" vertical="center" wrapText="1"/>
    </xf>
    <xf numFmtId="165" fontId="0" fillId="4" borderId="0" xfId="0" applyNumberFormat="1" applyFill="1"/>
    <xf numFmtId="37" fontId="0" fillId="4" borderId="0" xfId="0" applyNumberFormat="1" applyFill="1"/>
    <xf numFmtId="0" fontId="3" fillId="4" borderId="0" xfId="0" applyFont="1" applyFill="1"/>
    <xf numFmtId="0" fontId="3" fillId="4" borderId="0" xfId="0" applyFont="1" applyFill="1"/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/>
    <xf numFmtId="0" fontId="0" fillId="6" borderId="0" xfId="0" applyFill="1"/>
    <xf numFmtId="0" fontId="3" fillId="6" borderId="0" xfId="0" applyFont="1" applyFill="1"/>
    <xf numFmtId="165" fontId="0" fillId="6" borderId="0" xfId="1" applyNumberFormat="1" applyFont="1" applyFill="1"/>
    <xf numFmtId="37" fontId="0" fillId="6" borderId="0" xfId="0" applyNumberFormat="1" applyFill="1"/>
    <xf numFmtId="0" fontId="3" fillId="6" borderId="0" xfId="0" applyFont="1" applyFill="1"/>
    <xf numFmtId="0" fontId="7" fillId="6" borderId="0" xfId="0" applyFont="1" applyFill="1"/>
    <xf numFmtId="0" fontId="6" fillId="4" borderId="0" xfId="0" applyFont="1" applyFill="1"/>
    <xf numFmtId="0" fontId="0" fillId="7" borderId="0" xfId="0" applyFill="1"/>
    <xf numFmtId="165" fontId="0" fillId="7" borderId="0" xfId="0" applyNumberFormat="1" applyFill="1"/>
    <xf numFmtId="165" fontId="0" fillId="7" borderId="3" xfId="1" applyNumberFormat="1" applyFont="1" applyFill="1" applyBorder="1"/>
    <xf numFmtId="0" fontId="8" fillId="8" borderId="1" xfId="2" applyFont="1" applyFill="1"/>
    <xf numFmtId="0" fontId="8" fillId="8" borderId="1" xfId="2" applyFont="1" applyFill="1" applyAlignment="1">
      <alignment horizontal="center"/>
    </xf>
    <xf numFmtId="165" fontId="0" fillId="4" borderId="0" xfId="1" applyNumberFormat="1" applyFont="1" applyFill="1"/>
    <xf numFmtId="165" fontId="3" fillId="6" borderId="0" xfId="1" applyNumberFormat="1" applyFont="1" applyFill="1"/>
    <xf numFmtId="0" fontId="3" fillId="0" borderId="0" xfId="0" applyFont="1"/>
    <xf numFmtId="165" fontId="3" fillId="6" borderId="0" xfId="0" applyNumberFormat="1" applyFont="1" applyFill="1"/>
    <xf numFmtId="0" fontId="3" fillId="7" borderId="0" xfId="0" applyFont="1" applyFill="1"/>
    <xf numFmtId="165" fontId="3" fillId="7" borderId="0" xfId="0" applyNumberFormat="1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/>
    <xf numFmtId="165" fontId="3" fillId="4" borderId="0" xfId="0" applyNumberFormat="1" applyFont="1" applyFill="1"/>
    <xf numFmtId="165" fontId="3" fillId="2" borderId="0" xfId="1" applyNumberFormat="1" applyFont="1" applyFill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0" borderId="2" xfId="0" applyBorder="1"/>
    <xf numFmtId="167" fontId="0" fillId="0" borderId="0" xfId="0" applyNumberFormat="1" applyAlignment="1">
      <alignment horizontal="left"/>
    </xf>
    <xf numFmtId="44" fontId="3" fillId="0" borderId="0" xfId="0" applyNumberFormat="1" applyFon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A22" workbookViewId="0">
      <selection activeCell="M27" sqref="M27:R27"/>
    </sheetView>
  </sheetViews>
  <sheetFormatPr defaultRowHeight="14.4" x14ac:dyDescent="0.55000000000000004"/>
  <cols>
    <col min="1" max="1" width="3.9453125" customWidth="1"/>
    <col min="2" max="2" width="4.5234375" customWidth="1"/>
    <col min="5" max="5" width="2.7890625" customWidth="1"/>
    <col min="6" max="6" width="13.578125" customWidth="1"/>
    <col min="7" max="7" width="14.3671875" customWidth="1"/>
    <col min="9" max="9" width="4.15625" customWidth="1"/>
    <col min="10" max="10" width="12.20703125" customWidth="1"/>
    <col min="11" max="11" width="14.578125" customWidth="1"/>
    <col min="13" max="13" width="22.7890625" bestFit="1" customWidth="1"/>
    <col min="15" max="15" width="8.5234375" customWidth="1"/>
    <col min="16" max="16" width="29.1015625" customWidth="1"/>
    <col min="17" max="17" width="9.1015625" bestFit="1" customWidth="1"/>
  </cols>
  <sheetData>
    <row r="1" spans="1:14" x14ac:dyDescent="0.55000000000000004">
      <c r="A1" s="1"/>
      <c r="B1" s="1"/>
      <c r="C1" s="1"/>
      <c r="D1" s="1"/>
      <c r="E1" s="1"/>
      <c r="F1" s="1"/>
      <c r="G1" s="1"/>
    </row>
    <row r="2" spans="1:14" ht="17.100000000000001" thickBot="1" x14ac:dyDescent="0.7">
      <c r="A2" s="9" t="s">
        <v>0</v>
      </c>
      <c r="B2" s="9"/>
      <c r="C2" s="9"/>
      <c r="D2" s="9"/>
      <c r="E2" s="9"/>
      <c r="F2" s="9"/>
      <c r="G2" s="9"/>
      <c r="I2" s="14" t="s">
        <v>21</v>
      </c>
      <c r="J2" s="13"/>
      <c r="K2" s="13"/>
      <c r="L2" s="13"/>
      <c r="M2" s="13"/>
      <c r="N2" s="13"/>
    </row>
    <row r="3" spans="1:14" ht="17.399999999999999" thickTop="1" thickBot="1" x14ac:dyDescent="0.7">
      <c r="A3" s="9" t="s">
        <v>1</v>
      </c>
      <c r="B3" s="9"/>
      <c r="C3" s="9"/>
      <c r="D3" s="9"/>
      <c r="E3" s="9"/>
      <c r="F3" s="9"/>
      <c r="G3" s="9"/>
      <c r="I3" s="13"/>
      <c r="J3" s="13"/>
      <c r="K3" s="13"/>
      <c r="L3" s="13"/>
      <c r="M3" s="13"/>
      <c r="N3" s="13"/>
    </row>
    <row r="4" spans="1:14" ht="17.399999999999999" customHeight="1" thickTop="1" thickBot="1" x14ac:dyDescent="0.7">
      <c r="A4" s="10" t="s">
        <v>2</v>
      </c>
      <c r="B4" s="10"/>
      <c r="C4" s="10"/>
      <c r="D4" s="10"/>
      <c r="E4" s="10"/>
      <c r="F4" s="10"/>
      <c r="G4" s="10"/>
      <c r="I4" s="17" t="s">
        <v>16</v>
      </c>
      <c r="J4" s="11"/>
      <c r="K4" s="11"/>
      <c r="L4" s="11"/>
      <c r="M4" s="11"/>
      <c r="N4" s="15">
        <f>F19</f>
        <v>7124</v>
      </c>
    </row>
    <row r="5" spans="1:14" ht="17.399999999999999" thickTop="1" thickBot="1" x14ac:dyDescent="0.7">
      <c r="A5" s="10" t="s">
        <v>23</v>
      </c>
      <c r="B5" s="10"/>
      <c r="C5" s="10"/>
      <c r="D5" s="10"/>
      <c r="E5" s="10"/>
      <c r="F5" s="10"/>
      <c r="G5" s="10"/>
      <c r="I5" s="11"/>
      <c r="J5" s="11"/>
      <c r="K5" s="11"/>
      <c r="L5" s="11"/>
      <c r="M5" s="11"/>
      <c r="N5" s="11"/>
    </row>
    <row r="6" spans="1:14" ht="14.7" thickTop="1" x14ac:dyDescent="0.55000000000000004">
      <c r="A6" s="2"/>
      <c r="B6" s="2"/>
      <c r="C6" s="2"/>
      <c r="D6" s="2"/>
      <c r="E6" s="2"/>
      <c r="F6" s="2"/>
      <c r="G6" s="2"/>
      <c r="I6" s="18" t="s">
        <v>17</v>
      </c>
      <c r="J6" s="18"/>
      <c r="K6" s="18"/>
      <c r="L6" s="18"/>
      <c r="M6" s="11"/>
      <c r="N6" s="11"/>
    </row>
    <row r="7" spans="1:14" x14ac:dyDescent="0.55000000000000004">
      <c r="A7" s="3" t="s">
        <v>3</v>
      </c>
      <c r="B7" s="3"/>
      <c r="C7" s="3"/>
      <c r="D7" s="3"/>
      <c r="E7" s="3"/>
      <c r="F7" s="43">
        <v>45998</v>
      </c>
      <c r="G7" s="43">
        <v>46854</v>
      </c>
      <c r="I7" s="11"/>
      <c r="J7" s="12" t="s">
        <v>9</v>
      </c>
      <c r="K7" s="12"/>
      <c r="L7" s="12"/>
      <c r="M7" s="16">
        <f>F13</f>
        <v>594</v>
      </c>
      <c r="N7" s="11"/>
    </row>
    <row r="8" spans="1:14" x14ac:dyDescent="0.55000000000000004">
      <c r="A8" s="5" t="s">
        <v>4</v>
      </c>
      <c r="B8" s="5"/>
      <c r="C8" s="5"/>
      <c r="D8" s="5"/>
      <c r="E8" s="5"/>
      <c r="F8" s="6">
        <v>17889</v>
      </c>
      <c r="G8" s="6">
        <v>18421</v>
      </c>
      <c r="I8" s="11"/>
      <c r="J8" s="12" t="s">
        <v>10</v>
      </c>
      <c r="K8" s="12"/>
      <c r="L8" s="12"/>
      <c r="M8" s="16">
        <f>F14</f>
        <v>-483</v>
      </c>
      <c r="N8" s="11"/>
    </row>
    <row r="9" spans="1:14" x14ac:dyDescent="0.55000000000000004">
      <c r="A9" s="3" t="s">
        <v>5</v>
      </c>
      <c r="B9" s="3"/>
      <c r="C9" s="3"/>
      <c r="D9" s="3"/>
      <c r="E9" s="3"/>
      <c r="F9" s="4">
        <v>28109</v>
      </c>
      <c r="G9" s="4">
        <v>28433</v>
      </c>
      <c r="I9" s="11"/>
      <c r="J9" s="12" t="s">
        <v>12</v>
      </c>
      <c r="K9" s="12"/>
      <c r="L9" s="12"/>
      <c r="M9" s="16">
        <f>F15</f>
        <v>769</v>
      </c>
      <c r="N9" s="11"/>
    </row>
    <row r="10" spans="1:14" x14ac:dyDescent="0.55000000000000004">
      <c r="A10" s="7" t="s">
        <v>6</v>
      </c>
      <c r="B10" s="7"/>
      <c r="C10" s="7"/>
      <c r="D10" s="7"/>
      <c r="E10" s="7"/>
      <c r="F10" s="6">
        <v>17218</v>
      </c>
      <c r="G10" s="6">
        <v>17310</v>
      </c>
      <c r="I10" s="11"/>
      <c r="J10" s="12" t="s">
        <v>11</v>
      </c>
      <c r="K10" s="12"/>
      <c r="L10" s="12"/>
      <c r="M10" s="16">
        <f>F16</f>
        <v>-1263</v>
      </c>
      <c r="N10" s="11"/>
    </row>
    <row r="11" spans="1:14" x14ac:dyDescent="0.55000000000000004">
      <c r="A11" s="7" t="s">
        <v>7</v>
      </c>
      <c r="B11" s="7"/>
      <c r="C11" s="7"/>
      <c r="D11" s="7"/>
      <c r="E11" s="7"/>
      <c r="F11" s="6">
        <v>1183</v>
      </c>
      <c r="G11" s="6">
        <v>895</v>
      </c>
      <c r="I11" s="11"/>
      <c r="J11" s="17" t="s">
        <v>18</v>
      </c>
      <c r="K11" s="11"/>
      <c r="L11" s="11"/>
      <c r="M11" s="16">
        <f>SUM(M7:M10)</f>
        <v>-383</v>
      </c>
      <c r="N11" s="16"/>
    </row>
    <row r="12" spans="1:14" x14ac:dyDescent="0.55000000000000004">
      <c r="A12" s="8" t="s">
        <v>8</v>
      </c>
      <c r="B12" s="8"/>
      <c r="C12" s="8"/>
      <c r="D12" s="8"/>
      <c r="E12" s="8"/>
      <c r="F12" s="4">
        <v>9708</v>
      </c>
      <c r="G12" s="4">
        <v>10228</v>
      </c>
      <c r="I12" s="11"/>
      <c r="J12" s="11"/>
      <c r="K12" s="11"/>
      <c r="L12" s="11"/>
      <c r="M12" s="16"/>
      <c r="N12" s="11"/>
    </row>
    <row r="13" spans="1:14" x14ac:dyDescent="0.55000000000000004">
      <c r="A13" s="7" t="s">
        <v>9</v>
      </c>
      <c r="B13" s="7"/>
      <c r="C13" s="7"/>
      <c r="D13" s="7"/>
      <c r="E13" s="7"/>
      <c r="F13" s="6">
        <v>594</v>
      </c>
      <c r="G13" s="6">
        <v>534</v>
      </c>
      <c r="I13" s="17" t="s">
        <v>19</v>
      </c>
      <c r="J13" s="17"/>
      <c r="K13" s="11"/>
      <c r="L13" s="11"/>
      <c r="M13" s="11"/>
      <c r="N13" s="16">
        <f>M11*(1-0.35)</f>
        <v>-248.95000000000002</v>
      </c>
    </row>
    <row r="14" spans="1:14" x14ac:dyDescent="0.55000000000000004">
      <c r="A14" s="7" t="s">
        <v>10</v>
      </c>
      <c r="B14" s="7"/>
      <c r="C14" s="7"/>
      <c r="D14" s="7"/>
      <c r="E14" s="7"/>
      <c r="F14" s="6">
        <v>-483</v>
      </c>
      <c r="G14" s="6">
        <v>-463</v>
      </c>
      <c r="I14" s="11"/>
      <c r="J14" s="11"/>
      <c r="K14" s="11"/>
      <c r="L14" s="11"/>
      <c r="M14" s="11"/>
      <c r="N14" s="11"/>
    </row>
    <row r="15" spans="1:14" x14ac:dyDescent="0.55000000000000004">
      <c r="A15" s="7" t="s">
        <v>12</v>
      </c>
      <c r="B15" s="7"/>
      <c r="C15" s="7"/>
      <c r="D15" s="7"/>
      <c r="E15" s="7"/>
      <c r="F15" s="6">
        <v>769</v>
      </c>
      <c r="G15" s="6">
        <v>602</v>
      </c>
      <c r="I15" s="17" t="s">
        <v>20</v>
      </c>
      <c r="J15" s="17"/>
      <c r="K15" s="17"/>
      <c r="L15" s="17"/>
      <c r="M15" s="17"/>
      <c r="N15" s="42">
        <f>N4-N13</f>
        <v>7372.95</v>
      </c>
    </row>
    <row r="16" spans="1:14" x14ac:dyDescent="0.55000000000000004">
      <c r="A16" s="7" t="s">
        <v>11</v>
      </c>
      <c r="B16" s="7"/>
      <c r="C16" s="7"/>
      <c r="D16" s="7"/>
      <c r="E16" s="7"/>
      <c r="F16" s="6">
        <v>-1263</v>
      </c>
      <c r="G16" s="6">
        <v>576</v>
      </c>
    </row>
    <row r="17" spans="1:18" x14ac:dyDescent="0.55000000000000004">
      <c r="A17" s="8" t="s">
        <v>13</v>
      </c>
      <c r="B17" s="8"/>
      <c r="C17" s="8"/>
      <c r="D17" s="8"/>
      <c r="E17" s="8"/>
      <c r="F17" s="4">
        <v>9325</v>
      </c>
      <c r="G17" s="4">
        <v>11477</v>
      </c>
    </row>
    <row r="18" spans="1:18" x14ac:dyDescent="0.55000000000000004">
      <c r="A18" s="7" t="s">
        <v>14</v>
      </c>
      <c r="B18" s="7"/>
      <c r="C18" s="7"/>
      <c r="D18" s="7"/>
      <c r="E18" s="7"/>
      <c r="F18" s="6">
        <v>2201</v>
      </c>
      <c r="G18" s="6">
        <v>2851</v>
      </c>
      <c r="M18" s="39" t="s">
        <v>74</v>
      </c>
      <c r="N18" s="39"/>
      <c r="O18" s="39"/>
      <c r="P18" s="39"/>
      <c r="Q18" s="48"/>
    </row>
    <row r="19" spans="1:18" x14ac:dyDescent="0.55000000000000004">
      <c r="A19" s="8" t="s">
        <v>15</v>
      </c>
      <c r="B19" s="8"/>
      <c r="C19" s="8"/>
      <c r="D19" s="8"/>
      <c r="E19" s="8"/>
      <c r="F19" s="4">
        <v>7124</v>
      </c>
      <c r="G19" s="4">
        <v>8626</v>
      </c>
      <c r="M19" s="1" t="s">
        <v>75</v>
      </c>
      <c r="N19" s="1"/>
      <c r="O19" s="1"/>
      <c r="P19" s="1"/>
      <c r="Q19" s="48"/>
    </row>
    <row r="20" spans="1:18" x14ac:dyDescent="0.55000000000000004">
      <c r="M20" s="1" t="s">
        <v>76</v>
      </c>
      <c r="N20" s="1"/>
      <c r="O20" s="1"/>
      <c r="P20" s="1"/>
      <c r="Q20" s="48"/>
    </row>
    <row r="21" spans="1:18" ht="16.8" x14ac:dyDescent="0.65">
      <c r="A21" s="19" t="s">
        <v>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M21" s="1" t="s">
        <v>77</v>
      </c>
      <c r="N21" s="1"/>
      <c r="O21" s="1"/>
      <c r="P21" s="1"/>
      <c r="Q21" s="48"/>
    </row>
    <row r="22" spans="1:18" ht="16.8" x14ac:dyDescent="0.65">
      <c r="A22" s="19" t="s">
        <v>22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M22" s="47"/>
      <c r="N22" s="47"/>
      <c r="O22" s="47"/>
      <c r="P22" s="47"/>
      <c r="Q22" s="48"/>
    </row>
    <row r="23" spans="1:18" ht="16.8" x14ac:dyDescent="0.65">
      <c r="A23" s="20" t="s">
        <v>2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M23" s="45" t="s">
        <v>69</v>
      </c>
      <c r="N23" s="45"/>
      <c r="O23" s="45"/>
      <c r="P23" s="45"/>
      <c r="Q23" s="45"/>
      <c r="R23" s="45"/>
    </row>
    <row r="24" spans="1:18" ht="16.8" x14ac:dyDescent="0.65">
      <c r="A24" s="20" t="s">
        <v>63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M24" s="44" t="s">
        <v>70</v>
      </c>
      <c r="N24" s="44"/>
      <c r="O24" s="44"/>
      <c r="P24" s="44"/>
      <c r="Q24" s="44"/>
      <c r="R24" s="44"/>
    </row>
    <row r="25" spans="1:18" x14ac:dyDescent="0.55000000000000004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M25" s="44" t="s">
        <v>71</v>
      </c>
      <c r="N25" s="44"/>
      <c r="O25" s="44"/>
      <c r="P25" s="44"/>
      <c r="Q25" s="44"/>
      <c r="R25" s="44"/>
    </row>
    <row r="26" spans="1:18" x14ac:dyDescent="0.55000000000000004">
      <c r="A26" s="22" t="s">
        <v>24</v>
      </c>
      <c r="B26" s="22"/>
      <c r="C26" s="22"/>
      <c r="D26" s="22"/>
      <c r="E26" s="22"/>
      <c r="F26" s="23"/>
      <c r="G26" s="23"/>
      <c r="H26" s="21"/>
      <c r="I26" s="21"/>
      <c r="J26" s="21"/>
      <c r="K26" s="21"/>
      <c r="M26" s="44" t="s">
        <v>72</v>
      </c>
      <c r="N26" s="44"/>
      <c r="O26" s="44"/>
      <c r="P26" s="44"/>
      <c r="Q26" s="44"/>
      <c r="R26" s="44"/>
    </row>
    <row r="27" spans="1:18" ht="14.7" thickBot="1" x14ac:dyDescent="0.6">
      <c r="A27" s="21"/>
      <c r="B27" s="21" t="s">
        <v>25</v>
      </c>
      <c r="C27" s="21"/>
      <c r="D27" s="21"/>
      <c r="E27" s="21"/>
      <c r="F27" s="24"/>
      <c r="G27" s="24"/>
      <c r="H27" s="21"/>
      <c r="I27" s="21"/>
      <c r="J27" s="23"/>
      <c r="K27" s="23"/>
      <c r="M27" s="46" t="s">
        <v>73</v>
      </c>
      <c r="N27" s="46"/>
      <c r="O27" s="46"/>
      <c r="P27" s="46"/>
      <c r="Q27" s="46"/>
      <c r="R27" s="46"/>
    </row>
    <row r="28" spans="1:18" x14ac:dyDescent="0.55000000000000004">
      <c r="A28" s="21"/>
      <c r="B28" s="21"/>
      <c r="C28" s="21" t="s">
        <v>26</v>
      </c>
      <c r="D28" s="21"/>
      <c r="E28" s="21"/>
      <c r="F28" s="23"/>
      <c r="G28" s="23"/>
      <c r="H28" s="21"/>
      <c r="I28" s="21"/>
      <c r="J28" s="23">
        <v>8958</v>
      </c>
      <c r="K28" s="23">
        <v>10414</v>
      </c>
    </row>
    <row r="29" spans="1:18" ht="17.100000000000001" thickBot="1" x14ac:dyDescent="0.7">
      <c r="A29" s="11"/>
      <c r="B29" s="11"/>
      <c r="C29" s="27" t="s">
        <v>27</v>
      </c>
      <c r="D29" s="11"/>
      <c r="E29" s="11"/>
      <c r="F29" s="16"/>
      <c r="G29" s="16"/>
      <c r="H29" s="11"/>
      <c r="I29" s="11"/>
      <c r="J29" s="16">
        <v>9052</v>
      </c>
      <c r="K29" s="16">
        <v>6707</v>
      </c>
      <c r="M29" s="31" t="s">
        <v>59</v>
      </c>
      <c r="N29" s="31"/>
      <c r="O29" s="31"/>
      <c r="P29" s="32">
        <v>2014</v>
      </c>
      <c r="Q29" s="32">
        <v>2013</v>
      </c>
      <c r="R29" s="31"/>
    </row>
    <row r="30" spans="1:18" ht="14.7" thickTop="1" x14ac:dyDescent="0.55000000000000004">
      <c r="A30" s="21"/>
      <c r="B30" s="21" t="s">
        <v>28</v>
      </c>
      <c r="C30" s="21"/>
      <c r="D30" s="21"/>
      <c r="E30" s="21"/>
      <c r="F30" s="24"/>
      <c r="G30" s="24"/>
      <c r="H30" s="21"/>
      <c r="I30" s="21"/>
      <c r="J30" s="23">
        <v>18010</v>
      </c>
      <c r="K30" s="23">
        <v>17121</v>
      </c>
      <c r="M30" s="28"/>
      <c r="N30" s="28"/>
      <c r="O30" s="28"/>
      <c r="P30" s="28"/>
      <c r="Q30" s="28"/>
      <c r="R30" s="28"/>
    </row>
    <row r="31" spans="1:18" x14ac:dyDescent="0.55000000000000004">
      <c r="A31" s="11"/>
      <c r="B31" s="11"/>
      <c r="C31" s="27" t="s">
        <v>29</v>
      </c>
      <c r="D31" s="11"/>
      <c r="E31" s="11"/>
      <c r="F31" s="16"/>
      <c r="G31" s="16"/>
      <c r="H31" s="11"/>
      <c r="I31" s="11"/>
      <c r="J31" s="16">
        <v>3665</v>
      </c>
      <c r="K31" s="16">
        <v>3147</v>
      </c>
      <c r="M31" s="28" t="s">
        <v>60</v>
      </c>
      <c r="N31" s="28"/>
      <c r="O31" s="28"/>
      <c r="P31" s="29">
        <f>J45</f>
        <v>92023</v>
      </c>
      <c r="Q31" s="29">
        <f>K45</f>
        <v>90055</v>
      </c>
      <c r="R31" s="28"/>
    </row>
    <row r="32" spans="1:18" x14ac:dyDescent="0.55000000000000004">
      <c r="A32" s="21"/>
      <c r="B32" s="21"/>
      <c r="C32" s="21" t="s">
        <v>30</v>
      </c>
      <c r="D32" s="21"/>
      <c r="E32" s="21"/>
      <c r="F32" s="24"/>
      <c r="G32" s="24"/>
      <c r="H32" s="21"/>
      <c r="I32" s="21"/>
      <c r="J32" s="24">
        <v>4466</v>
      </c>
      <c r="K32" s="24">
        <v>4873</v>
      </c>
      <c r="M32" s="28" t="s">
        <v>61</v>
      </c>
      <c r="N32" s="28"/>
      <c r="O32" s="28"/>
      <c r="P32" s="28"/>
      <c r="Q32" s="28"/>
      <c r="R32" s="28"/>
    </row>
    <row r="33" spans="1:18" x14ac:dyDescent="0.55000000000000004">
      <c r="A33" s="21"/>
      <c r="B33" s="21"/>
      <c r="C33" s="21" t="s">
        <v>31</v>
      </c>
      <c r="D33" s="21"/>
      <c r="E33" s="21"/>
      <c r="F33" s="24"/>
      <c r="G33" s="24"/>
      <c r="H33" s="21"/>
      <c r="I33" s="21"/>
      <c r="J33" s="24">
        <v>3100</v>
      </c>
      <c r="K33" s="24">
        <v>3277</v>
      </c>
      <c r="M33" s="28"/>
      <c r="N33" s="11" t="s">
        <v>27</v>
      </c>
      <c r="O33" s="11"/>
      <c r="P33" s="16">
        <f>J29</f>
        <v>9052</v>
      </c>
      <c r="Q33" s="16">
        <f>K29</f>
        <v>6707</v>
      </c>
      <c r="R33" s="28"/>
    </row>
    <row r="34" spans="1:18" x14ac:dyDescent="0.55000000000000004">
      <c r="A34" s="21"/>
      <c r="B34" s="21"/>
      <c r="C34" s="21" t="s">
        <v>58</v>
      </c>
      <c r="D34" s="21"/>
      <c r="E34" s="21"/>
      <c r="F34" s="24"/>
      <c r="G34" s="24"/>
      <c r="H34" s="21"/>
      <c r="I34" s="21"/>
      <c r="J34" s="24">
        <v>3066</v>
      </c>
      <c r="K34" s="24">
        <v>2886</v>
      </c>
      <c r="M34" s="28"/>
      <c r="N34" s="11" t="s">
        <v>29</v>
      </c>
      <c r="O34" s="11"/>
      <c r="P34" s="16">
        <f>J31</f>
        <v>3665</v>
      </c>
      <c r="Q34" s="16">
        <f>K31</f>
        <v>3147</v>
      </c>
      <c r="R34" s="28"/>
    </row>
    <row r="35" spans="1:18" x14ac:dyDescent="0.55000000000000004">
      <c r="A35" s="21"/>
      <c r="B35" s="21"/>
      <c r="C35" s="21" t="s">
        <v>32</v>
      </c>
      <c r="D35" s="21"/>
      <c r="E35" s="21"/>
      <c r="F35" s="24"/>
      <c r="G35" s="24"/>
      <c r="H35" s="21"/>
      <c r="I35" s="21"/>
      <c r="J35" s="24">
        <v>679</v>
      </c>
      <c r="K35" s="24" t="s">
        <v>57</v>
      </c>
      <c r="M35" s="28"/>
      <c r="N35" s="11" t="s">
        <v>62</v>
      </c>
      <c r="O35" s="11"/>
      <c r="P35" s="16">
        <f>J38</f>
        <v>3678</v>
      </c>
      <c r="Q35" s="16">
        <f>K38</f>
        <v>1119</v>
      </c>
      <c r="R35" s="28"/>
    </row>
    <row r="36" spans="1:18" ht="14.7" thickBot="1" x14ac:dyDescent="0.6">
      <c r="A36" s="21"/>
      <c r="B36" s="25" t="s">
        <v>33</v>
      </c>
      <c r="C36" s="25"/>
      <c r="D36" s="25"/>
      <c r="E36" s="25"/>
      <c r="F36" s="34"/>
      <c r="G36" s="34"/>
      <c r="H36" s="25"/>
      <c r="I36" s="25"/>
      <c r="J36" s="34">
        <f>SUM(J30:J35)</f>
        <v>32986</v>
      </c>
      <c r="K36" s="34">
        <f>SUM(K30:K35)</f>
        <v>31304</v>
      </c>
      <c r="M36" s="28"/>
      <c r="N36" s="28"/>
      <c r="O36" s="28"/>
      <c r="P36" s="30">
        <f>SUM(P33:P35)</f>
        <v>16395</v>
      </c>
      <c r="Q36" s="30">
        <f>SUM(Q33:Q35)</f>
        <v>10973</v>
      </c>
      <c r="R36" s="28"/>
    </row>
    <row r="37" spans="1:18" x14ac:dyDescent="0.55000000000000004">
      <c r="A37" s="21"/>
      <c r="B37" s="26" t="s">
        <v>34</v>
      </c>
      <c r="C37" s="21"/>
      <c r="D37" s="21"/>
      <c r="E37" s="21"/>
      <c r="F37" s="24"/>
      <c r="G37" s="24"/>
      <c r="H37" s="21"/>
      <c r="I37" s="21"/>
      <c r="J37" s="24">
        <v>9947</v>
      </c>
      <c r="K37" s="24">
        <v>10393</v>
      </c>
      <c r="M37" s="37" t="s">
        <v>59</v>
      </c>
      <c r="N37" s="37"/>
      <c r="O37" s="37"/>
      <c r="P37" s="38">
        <f>P31-P36</f>
        <v>75628</v>
      </c>
      <c r="Q37" s="38">
        <f>Q31-Q36</f>
        <v>79082</v>
      </c>
      <c r="R37" s="28"/>
    </row>
    <row r="38" spans="1:18" x14ac:dyDescent="0.55000000000000004">
      <c r="A38" s="11"/>
      <c r="B38" s="11" t="s">
        <v>35</v>
      </c>
      <c r="C38" s="27"/>
      <c r="D38" s="11"/>
      <c r="E38" s="11"/>
      <c r="F38" s="16"/>
      <c r="G38" s="16"/>
      <c r="H38" s="11"/>
      <c r="I38" s="11"/>
      <c r="J38" s="16">
        <v>3678</v>
      </c>
      <c r="K38" s="16">
        <v>1119</v>
      </c>
    </row>
    <row r="39" spans="1:18" x14ac:dyDescent="0.55000000000000004">
      <c r="A39" s="21"/>
      <c r="B39" s="26" t="s">
        <v>36</v>
      </c>
      <c r="C39" s="21"/>
      <c r="D39" s="21"/>
      <c r="E39" s="21"/>
      <c r="F39" s="21"/>
      <c r="G39" s="21"/>
      <c r="H39" s="21"/>
      <c r="I39" s="21"/>
      <c r="J39" s="24">
        <v>4407</v>
      </c>
      <c r="K39" s="24">
        <v>4661</v>
      </c>
    </row>
    <row r="40" spans="1:18" ht="17.100000000000001" thickBot="1" x14ac:dyDescent="0.7">
      <c r="A40" s="21"/>
      <c r="B40" s="21" t="s">
        <v>37</v>
      </c>
      <c r="C40" s="21"/>
      <c r="D40" s="21"/>
      <c r="E40" s="21"/>
      <c r="F40" s="21"/>
      <c r="G40" s="21"/>
      <c r="H40" s="21"/>
      <c r="I40" s="21"/>
      <c r="J40" s="24">
        <v>14633</v>
      </c>
      <c r="K40" s="24">
        <v>14967</v>
      </c>
      <c r="M40" s="31" t="s">
        <v>64</v>
      </c>
      <c r="N40" s="31"/>
      <c r="O40" s="31"/>
      <c r="P40" s="32">
        <v>2014</v>
      </c>
      <c r="Q40" s="32">
        <v>2013</v>
      </c>
      <c r="R40" s="31"/>
    </row>
    <row r="41" spans="1:18" ht="14.7" thickTop="1" x14ac:dyDescent="0.55000000000000004">
      <c r="A41" s="21"/>
      <c r="B41" s="26" t="s">
        <v>38</v>
      </c>
      <c r="C41" s="21"/>
      <c r="D41" s="21"/>
      <c r="E41" s="21"/>
      <c r="F41" s="21"/>
      <c r="G41" s="21"/>
      <c r="H41" s="21"/>
      <c r="I41" s="21"/>
      <c r="J41" s="24">
        <v>6533</v>
      </c>
      <c r="K41" s="24">
        <v>6744</v>
      </c>
      <c r="M41" s="28"/>
      <c r="N41" s="28"/>
      <c r="O41" s="28"/>
      <c r="P41" s="28"/>
      <c r="Q41" s="28"/>
      <c r="R41" s="28"/>
    </row>
    <row r="42" spans="1:18" x14ac:dyDescent="0.55000000000000004">
      <c r="A42" s="21"/>
      <c r="B42" s="26" t="s">
        <v>39</v>
      </c>
      <c r="C42" s="21"/>
      <c r="D42" s="21"/>
      <c r="E42" s="21"/>
      <c r="F42" s="21"/>
      <c r="G42" s="21"/>
      <c r="H42" s="21"/>
      <c r="I42" s="21"/>
      <c r="J42" s="24">
        <v>6689</v>
      </c>
      <c r="K42" s="24">
        <v>7415</v>
      </c>
      <c r="M42" s="28" t="s">
        <v>65</v>
      </c>
      <c r="N42" s="28"/>
      <c r="O42" s="28"/>
      <c r="P42" s="29">
        <f>J57</f>
        <v>61462</v>
      </c>
      <c r="Q42" s="29">
        <f>K57</f>
        <v>56615</v>
      </c>
      <c r="R42" s="28"/>
    </row>
    <row r="43" spans="1:18" x14ac:dyDescent="0.55000000000000004">
      <c r="A43" s="21"/>
      <c r="B43" s="21" t="s">
        <v>40</v>
      </c>
      <c r="C43" s="21"/>
      <c r="D43" s="21"/>
      <c r="E43" s="21"/>
      <c r="F43" s="21"/>
      <c r="G43" s="21"/>
      <c r="H43" s="21"/>
      <c r="I43" s="21"/>
      <c r="J43" s="24">
        <v>12100</v>
      </c>
      <c r="K43" s="24">
        <v>12312</v>
      </c>
      <c r="M43" s="28" t="s">
        <v>66</v>
      </c>
      <c r="N43" s="28"/>
      <c r="O43" s="28"/>
      <c r="P43" s="28"/>
      <c r="Q43" s="28"/>
      <c r="R43" s="28"/>
    </row>
    <row r="44" spans="1:18" x14ac:dyDescent="0.55000000000000004">
      <c r="A44" s="21"/>
      <c r="B44" s="21" t="s">
        <v>41</v>
      </c>
      <c r="C44" s="21"/>
      <c r="D44" s="21"/>
      <c r="E44" s="21"/>
      <c r="F44" s="21"/>
      <c r="G44" s="21"/>
      <c r="H44" s="21"/>
      <c r="I44" s="21"/>
      <c r="J44" s="24">
        <v>1050</v>
      </c>
      <c r="K44" s="24">
        <v>1140</v>
      </c>
      <c r="M44" s="28"/>
      <c r="N44" s="11" t="str">
        <f>C49</f>
        <v>Loans and notes payable</v>
      </c>
      <c r="O44" s="11"/>
      <c r="P44" s="16">
        <f>J49</f>
        <v>19130</v>
      </c>
      <c r="Q44" s="16">
        <f>K49</f>
        <v>16901</v>
      </c>
      <c r="R44" s="28"/>
    </row>
    <row r="45" spans="1:18" x14ac:dyDescent="0.55000000000000004">
      <c r="A45" s="21"/>
      <c r="B45" s="25"/>
      <c r="C45" s="25" t="s">
        <v>42</v>
      </c>
      <c r="D45" s="25"/>
      <c r="E45" s="25"/>
      <c r="F45" s="25"/>
      <c r="G45" s="25"/>
      <c r="H45" s="25"/>
      <c r="I45" s="25"/>
      <c r="J45" s="36">
        <f>SUM(J36:J44)</f>
        <v>92023</v>
      </c>
      <c r="K45" s="36">
        <f>SUM(K36:K44)</f>
        <v>90055</v>
      </c>
      <c r="M45" s="28"/>
      <c r="N45" s="11" t="str">
        <f>C50</f>
        <v>Current maturities of long-term debt</v>
      </c>
      <c r="O45" s="11"/>
      <c r="P45" s="16">
        <f>J50</f>
        <v>3552</v>
      </c>
      <c r="Q45" s="16">
        <f>K50</f>
        <v>1024</v>
      </c>
      <c r="R45" s="28"/>
    </row>
    <row r="46" spans="1:18" x14ac:dyDescent="0.55000000000000004">
      <c r="A46" s="25" t="s">
        <v>43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M46" s="28"/>
      <c r="N46" s="11" t="s">
        <v>49</v>
      </c>
      <c r="O46" s="11"/>
      <c r="P46" s="16">
        <v>58</v>
      </c>
      <c r="Q46" s="16">
        <v>0</v>
      </c>
      <c r="R46" s="28"/>
    </row>
    <row r="47" spans="1:18" x14ac:dyDescent="0.55000000000000004">
      <c r="A47" s="21"/>
      <c r="B47" s="21" t="s">
        <v>44</v>
      </c>
      <c r="C47" s="21"/>
      <c r="D47" s="21"/>
      <c r="E47" s="21"/>
      <c r="F47" s="21"/>
      <c r="G47" s="21"/>
      <c r="H47" s="21"/>
      <c r="I47" s="21"/>
      <c r="J47" s="21"/>
      <c r="K47" s="21"/>
      <c r="M47" s="28"/>
      <c r="N47" s="11" t="str">
        <f>B54</f>
        <v>LONG-TERM DEBT</v>
      </c>
      <c r="O47" s="11"/>
      <c r="P47" s="16">
        <f>J54</f>
        <v>19063</v>
      </c>
      <c r="Q47" s="16">
        <f>K54</f>
        <v>19154</v>
      </c>
      <c r="R47" s="28"/>
    </row>
    <row r="48" spans="1:18" ht="14.7" thickBot="1" x14ac:dyDescent="0.6">
      <c r="A48" s="21"/>
      <c r="B48" s="21"/>
      <c r="C48" s="21" t="s">
        <v>45</v>
      </c>
      <c r="D48" s="21"/>
      <c r="E48" s="21"/>
      <c r="F48" s="21"/>
      <c r="G48" s="21"/>
      <c r="H48" s="21"/>
      <c r="I48" s="21"/>
      <c r="J48" s="24">
        <v>9234</v>
      </c>
      <c r="K48" s="24">
        <v>9577</v>
      </c>
      <c r="M48" s="28"/>
      <c r="N48" s="28"/>
      <c r="O48" s="28"/>
      <c r="P48" s="30">
        <f>SUM(P44:P47)</f>
        <v>41803</v>
      </c>
      <c r="Q48" s="30">
        <f>SUM(Q44:Q47)</f>
        <v>37079</v>
      </c>
      <c r="R48" s="28"/>
    </row>
    <row r="49" spans="1:18" x14ac:dyDescent="0.55000000000000004">
      <c r="A49" s="11"/>
      <c r="B49" s="11"/>
      <c r="C49" s="11" t="s">
        <v>46</v>
      </c>
      <c r="D49" s="11"/>
      <c r="E49" s="11"/>
      <c r="F49" s="11"/>
      <c r="G49" s="11"/>
      <c r="H49" s="11"/>
      <c r="I49" s="11"/>
      <c r="J49" s="16">
        <v>19130</v>
      </c>
      <c r="K49" s="16">
        <v>16901</v>
      </c>
      <c r="M49" s="37" t="s">
        <v>64</v>
      </c>
      <c r="N49" s="37"/>
      <c r="O49" s="37"/>
      <c r="P49" s="38">
        <f>P42-P48</f>
        <v>19659</v>
      </c>
      <c r="Q49" s="38">
        <f>Q42-Q48</f>
        <v>19536</v>
      </c>
      <c r="R49" s="28"/>
    </row>
    <row r="50" spans="1:18" x14ac:dyDescent="0.55000000000000004">
      <c r="A50" s="11"/>
      <c r="B50" s="11"/>
      <c r="C50" s="11" t="s">
        <v>47</v>
      </c>
      <c r="D50" s="11"/>
      <c r="E50" s="11"/>
      <c r="F50" s="11"/>
      <c r="G50" s="11"/>
      <c r="H50" s="11"/>
      <c r="I50" s="11"/>
      <c r="J50" s="16">
        <v>3552</v>
      </c>
      <c r="K50" s="16">
        <v>1024</v>
      </c>
    </row>
    <row r="51" spans="1:18" x14ac:dyDescent="0.55000000000000004">
      <c r="A51" s="21"/>
      <c r="B51" s="21"/>
      <c r="C51" s="21" t="s">
        <v>48</v>
      </c>
      <c r="D51" s="21"/>
      <c r="E51" s="21"/>
      <c r="F51" s="21"/>
      <c r="G51" s="21"/>
      <c r="H51" s="21"/>
      <c r="I51" s="21"/>
      <c r="J51" s="24">
        <v>400</v>
      </c>
      <c r="K51" s="24">
        <v>309</v>
      </c>
    </row>
    <row r="52" spans="1:18" x14ac:dyDescent="0.55000000000000004">
      <c r="A52" s="11"/>
      <c r="B52" s="11"/>
      <c r="C52" s="11" t="s">
        <v>49</v>
      </c>
      <c r="D52" s="11"/>
      <c r="E52" s="11"/>
      <c r="F52" s="11"/>
      <c r="G52" s="11"/>
      <c r="H52" s="11"/>
      <c r="I52" s="11"/>
      <c r="J52" s="16">
        <v>58</v>
      </c>
      <c r="K52" s="16" t="s">
        <v>57</v>
      </c>
      <c r="M52" s="40" t="s">
        <v>67</v>
      </c>
      <c r="N52" s="40"/>
      <c r="O52" s="40"/>
      <c r="P52" s="41">
        <f>P37-P49</f>
        <v>55969</v>
      </c>
      <c r="Q52" s="41">
        <f>Q37-Q49</f>
        <v>59546</v>
      </c>
    </row>
    <row r="53" spans="1:18" s="35" customFormat="1" x14ac:dyDescent="0.55000000000000004">
      <c r="A53" s="25"/>
      <c r="B53" s="25" t="s">
        <v>50</v>
      </c>
      <c r="C53" s="25"/>
      <c r="D53" s="25"/>
      <c r="E53" s="25"/>
      <c r="F53" s="25"/>
      <c r="G53" s="25"/>
      <c r="H53" s="25"/>
      <c r="I53" s="25"/>
      <c r="J53" s="34">
        <f>SUM(J48:J52)</f>
        <v>32374</v>
      </c>
      <c r="K53" s="34">
        <f>SUM(K48:K52)</f>
        <v>27811</v>
      </c>
      <c r="M53" s="40" t="s">
        <v>68</v>
      </c>
      <c r="N53" s="40"/>
      <c r="O53" s="40"/>
      <c r="P53" s="49">
        <f>(P52+Q52)/2</f>
        <v>57757.5</v>
      </c>
    </row>
    <row r="54" spans="1:18" x14ac:dyDescent="0.55000000000000004">
      <c r="A54" s="11"/>
      <c r="B54" s="11" t="s">
        <v>51</v>
      </c>
      <c r="C54" s="11"/>
      <c r="D54" s="11"/>
      <c r="E54" s="11"/>
      <c r="F54" s="11"/>
      <c r="G54" s="11"/>
      <c r="H54" s="11"/>
      <c r="I54" s="11"/>
      <c r="J54" s="33">
        <v>19063</v>
      </c>
      <c r="K54" s="33">
        <v>19154</v>
      </c>
    </row>
    <row r="55" spans="1:18" x14ac:dyDescent="0.55000000000000004">
      <c r="A55" s="21"/>
      <c r="B55" s="21" t="s">
        <v>52</v>
      </c>
      <c r="C55" s="21"/>
      <c r="D55" s="21"/>
      <c r="E55" s="21"/>
      <c r="F55" s="21"/>
      <c r="G55" s="21"/>
      <c r="H55" s="21"/>
      <c r="I55" s="21"/>
      <c r="J55" s="23">
        <v>4389</v>
      </c>
      <c r="K55" s="23">
        <v>3498</v>
      </c>
    </row>
    <row r="56" spans="1:18" x14ac:dyDescent="0.55000000000000004">
      <c r="A56" s="21"/>
      <c r="B56" s="21" t="s">
        <v>53</v>
      </c>
      <c r="C56" s="21"/>
      <c r="D56" s="21"/>
      <c r="E56" s="21"/>
      <c r="F56" s="21"/>
      <c r="G56" s="21"/>
      <c r="H56" s="21"/>
      <c r="I56" s="21"/>
      <c r="J56" s="23">
        <v>5636</v>
      </c>
      <c r="K56" s="23">
        <v>6152</v>
      </c>
    </row>
    <row r="57" spans="1:18" s="35" customFormat="1" x14ac:dyDescent="0.55000000000000004">
      <c r="A57" s="25"/>
      <c r="B57" s="25" t="s">
        <v>56</v>
      </c>
      <c r="C57" s="25"/>
      <c r="D57" s="25"/>
      <c r="E57" s="25"/>
      <c r="F57" s="25"/>
      <c r="G57" s="25"/>
      <c r="H57" s="25"/>
      <c r="I57" s="25"/>
      <c r="J57" s="34">
        <f>J59-J58</f>
        <v>61462</v>
      </c>
      <c r="K57" s="34">
        <f>K59-K58</f>
        <v>56615</v>
      </c>
    </row>
    <row r="58" spans="1:18" x14ac:dyDescent="0.55000000000000004">
      <c r="A58" s="21"/>
      <c r="B58" s="25" t="s">
        <v>54</v>
      </c>
      <c r="C58" s="25"/>
      <c r="D58" s="25"/>
      <c r="E58" s="25"/>
      <c r="F58" s="25"/>
      <c r="G58" s="25"/>
      <c r="H58" s="25"/>
      <c r="I58" s="25"/>
      <c r="J58" s="34">
        <v>30561</v>
      </c>
      <c r="K58" s="34">
        <v>33440</v>
      </c>
    </row>
    <row r="59" spans="1:18" x14ac:dyDescent="0.55000000000000004">
      <c r="A59" s="21"/>
      <c r="B59" s="21"/>
      <c r="C59" s="21" t="s">
        <v>55</v>
      </c>
      <c r="D59" s="21"/>
      <c r="E59" s="21"/>
      <c r="F59" s="21"/>
      <c r="G59" s="21"/>
      <c r="H59" s="21"/>
      <c r="I59" s="21"/>
      <c r="J59" s="23">
        <v>92023</v>
      </c>
      <c r="K59" s="23">
        <v>90055</v>
      </c>
    </row>
  </sheetData>
  <mergeCells count="41">
    <mergeCell ref="M21:P21"/>
    <mergeCell ref="M22:P22"/>
    <mergeCell ref="M18:P18"/>
    <mergeCell ref="M19:P19"/>
    <mergeCell ref="M20:P20"/>
    <mergeCell ref="M52:O52"/>
    <mergeCell ref="M53:O53"/>
    <mergeCell ref="M23:R23"/>
    <mergeCell ref="M24:R24"/>
    <mergeCell ref="M25:R25"/>
    <mergeCell ref="M26:R26"/>
    <mergeCell ref="M27:R27"/>
    <mergeCell ref="A21:K21"/>
    <mergeCell ref="A22:K22"/>
    <mergeCell ref="A23:K23"/>
    <mergeCell ref="A24:K24"/>
    <mergeCell ref="A26:E26"/>
    <mergeCell ref="I6:L6"/>
    <mergeCell ref="J7:L7"/>
    <mergeCell ref="J8:L8"/>
    <mergeCell ref="J9:L9"/>
    <mergeCell ref="J10:L10"/>
    <mergeCell ref="I2:N3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A13:E13"/>
    <mergeCell ref="A1:G1"/>
    <mergeCell ref="A2:G2"/>
    <mergeCell ref="A3:G3"/>
    <mergeCell ref="A4:G4"/>
    <mergeCell ref="A5:G5"/>
    <mergeCell ref="A7:E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JONI</cp:lastModifiedBy>
  <dcterms:created xsi:type="dcterms:W3CDTF">2015-06-05T18:17:20Z</dcterms:created>
  <dcterms:modified xsi:type="dcterms:W3CDTF">2019-10-07T05:20:56Z</dcterms:modified>
</cp:coreProperties>
</file>