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3E34FD71-F65A-C241-B283-66BEFA9CEBCD}" xr6:coauthVersionLast="47" xr6:coauthVersionMax="47" xr10:uidLastSave="{00000000-0000-0000-0000-000000000000}"/>
  <bookViews>
    <workbookView xWindow="-38400" yWindow="-3600" windowWidth="38400" windowHeight="21600" activeTab="1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ora2pg" sheetId="1" r:id="rId5"/>
    <sheet name="app2pg" sheetId="8" r:id="rId6"/>
    <sheet name="ods" sheetId="7" r:id="rId7"/>
    <sheet name="bi" sheetId="10" r:id="rId8"/>
    <sheet name="pg2mongo" sheetId="14" r:id="rId9"/>
  </sheets>
  <definedNames>
    <definedName name="_xlnm._FilterDatabase" localSheetId="5" hidden="1">app2pg!$A$1:$I$59</definedName>
    <definedName name="_xlnm._FilterDatabase" localSheetId="7" hidden="1">bi!$A$1:$I$62</definedName>
    <definedName name="_xlnm._FilterDatabase" localSheetId="6" hidden="1">ods!$A$1:$I$176</definedName>
    <definedName name="_xlnm._FilterDatabase" localSheetId="4" hidden="1">ora2pg!$A$1:$I$100</definedName>
    <definedName name="_xlnm._FilterDatabase" localSheetId="8" hidden="1">pg2mongo!$A$1:$I$74</definedName>
  </definedNames>
  <calcPr calcId="191029"/>
</workbook>
</file>

<file path=xl/calcChain.xml><?xml version="1.0" encoding="utf-8"?>
<calcChain xmlns="http://schemas.openxmlformats.org/spreadsheetml/2006/main">
  <c r="F41" i="4" l="1"/>
  <c r="F43" i="4" s="1"/>
  <c r="F40" i="4"/>
  <c r="C40" i="4" s="1"/>
  <c r="F39" i="4"/>
  <c r="C39" i="4" s="1"/>
  <c r="F38" i="4"/>
  <c r="F37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56" i="4"/>
  <c r="C57" i="4"/>
  <c r="C58" i="4"/>
  <c r="C35" i="4"/>
  <c r="C36" i="4"/>
  <c r="C37" i="4"/>
  <c r="C38" i="4"/>
  <c r="F7" i="4"/>
  <c r="F9" i="4" s="1"/>
  <c r="F11" i="4" s="1"/>
  <c r="F13" i="4" s="1"/>
  <c r="F15" i="4" s="1"/>
  <c r="F17" i="4" s="1"/>
  <c r="F19" i="4" s="1"/>
  <c r="F21" i="4" s="1"/>
  <c r="F23" i="4" s="1"/>
  <c r="F25" i="4" s="1"/>
  <c r="F27" i="4" s="1"/>
  <c r="F29" i="4" s="1"/>
  <c r="F31" i="4" s="1"/>
  <c r="F5" i="4"/>
  <c r="F4" i="4"/>
  <c r="F6" i="4" s="1"/>
  <c r="C3" i="4"/>
  <c r="C2" i="4"/>
  <c r="H36" i="14"/>
  <c r="H24" i="14"/>
  <c r="H54" i="14"/>
  <c r="H51" i="14"/>
  <c r="H48" i="14"/>
  <c r="H45" i="14"/>
  <c r="H42" i="14"/>
  <c r="H39" i="14"/>
  <c r="H33" i="14"/>
  <c r="H30" i="14"/>
  <c r="H27" i="14"/>
  <c r="H21" i="14"/>
  <c r="H18" i="14"/>
  <c r="H15" i="14"/>
  <c r="H12" i="14"/>
  <c r="H9" i="14"/>
  <c r="H6" i="14"/>
  <c r="H3" i="14"/>
  <c r="I6" i="14"/>
  <c r="I7" i="14"/>
  <c r="I9" i="14"/>
  <c r="I10" i="14"/>
  <c r="I12" i="14"/>
  <c r="I13" i="14"/>
  <c r="I15" i="14"/>
  <c r="I16" i="14"/>
  <c r="I18" i="14"/>
  <c r="I19" i="14"/>
  <c r="I21" i="14"/>
  <c r="I22" i="14"/>
  <c r="I24" i="14"/>
  <c r="I25" i="14"/>
  <c r="I27" i="14"/>
  <c r="I28" i="14"/>
  <c r="I30" i="14"/>
  <c r="I31" i="14"/>
  <c r="I33" i="14"/>
  <c r="I34" i="14"/>
  <c r="I36" i="14"/>
  <c r="I37" i="14"/>
  <c r="I39" i="14"/>
  <c r="I40" i="14"/>
  <c r="I42" i="14"/>
  <c r="I43" i="14"/>
  <c r="I45" i="14"/>
  <c r="I46" i="14"/>
  <c r="I48" i="14"/>
  <c r="I49" i="14"/>
  <c r="I51" i="14"/>
  <c r="I52" i="14"/>
  <c r="I54" i="14"/>
  <c r="I55" i="14"/>
  <c r="I4" i="14"/>
  <c r="I3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" i="14"/>
  <c r="H8" i="14"/>
  <c r="H11" i="14"/>
  <c r="H14" i="14"/>
  <c r="H17" i="14"/>
  <c r="H20" i="14"/>
  <c r="H23" i="14"/>
  <c r="H26" i="14"/>
  <c r="H29" i="14"/>
  <c r="H32" i="14"/>
  <c r="H35" i="14"/>
  <c r="H38" i="14"/>
  <c r="H41" i="14"/>
  <c r="H44" i="14"/>
  <c r="H47" i="14"/>
  <c r="H50" i="14"/>
  <c r="H53" i="14"/>
  <c r="H2" i="14"/>
  <c r="I52" i="10"/>
  <c r="I47" i="10"/>
  <c r="I42" i="10"/>
  <c r="I37" i="10"/>
  <c r="I33" i="10"/>
  <c r="I27" i="10"/>
  <c r="I22" i="10"/>
  <c r="I9" i="10"/>
  <c r="I4" i="10"/>
  <c r="H61" i="10"/>
  <c r="H60" i="10"/>
  <c r="H59" i="10"/>
  <c r="H58" i="10"/>
  <c r="H57" i="10"/>
  <c r="H56" i="10"/>
  <c r="H55" i="10"/>
  <c r="H54" i="10"/>
  <c r="H53" i="10"/>
  <c r="H50" i="10"/>
  <c r="H49" i="10"/>
  <c r="H48" i="10"/>
  <c r="H44" i="10"/>
  <c r="H43" i="10"/>
  <c r="H40" i="10"/>
  <c r="H39" i="10"/>
  <c r="H38" i="10"/>
  <c r="H35" i="10"/>
  <c r="H34" i="10"/>
  <c r="H30" i="10"/>
  <c r="H29" i="10"/>
  <c r="H31" i="10"/>
  <c r="H7" i="10"/>
  <c r="H6" i="10"/>
  <c r="H45" i="10"/>
  <c r="H28" i="10"/>
  <c r="H25" i="10"/>
  <c r="H24" i="10"/>
  <c r="H23" i="10"/>
  <c r="H20" i="10"/>
  <c r="H19" i="10"/>
  <c r="H18" i="10"/>
  <c r="H17" i="10"/>
  <c r="H16" i="10"/>
  <c r="H15" i="10"/>
  <c r="H14" i="10"/>
  <c r="H13" i="10"/>
  <c r="H12" i="10"/>
  <c r="H11" i="10"/>
  <c r="H10" i="10"/>
  <c r="H5" i="10"/>
  <c r="H51" i="10"/>
  <c r="H3" i="10"/>
  <c r="B46" i="10"/>
  <c r="B47" i="10" s="1"/>
  <c r="A46" i="10"/>
  <c r="A47" i="10" s="1"/>
  <c r="B41" i="10"/>
  <c r="B42" i="10" s="1"/>
  <c r="A41" i="10"/>
  <c r="A42" i="10" s="1"/>
  <c r="B36" i="10"/>
  <c r="B37" i="10" s="1"/>
  <c r="A36" i="10"/>
  <c r="A37" i="10" s="1"/>
  <c r="B32" i="10"/>
  <c r="B33" i="10" s="1"/>
  <c r="A32" i="10"/>
  <c r="A33" i="10" s="1"/>
  <c r="B26" i="10"/>
  <c r="H26" i="10" s="1"/>
  <c r="A26" i="10"/>
  <c r="A27" i="10" s="1"/>
  <c r="B21" i="10"/>
  <c r="B22" i="10" s="1"/>
  <c r="A21" i="10"/>
  <c r="A22" i="10" s="1"/>
  <c r="B8" i="10"/>
  <c r="B9" i="10" s="1"/>
  <c r="A8" i="10"/>
  <c r="A9" i="10" s="1"/>
  <c r="B4" i="10"/>
  <c r="A4" i="10"/>
  <c r="H2" i="10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I39" i="8"/>
  <c r="E39" i="8"/>
  <c r="E38" i="8"/>
  <c r="H38" i="8" s="1"/>
  <c r="H174" i="7"/>
  <c r="H2" i="7"/>
  <c r="I37" i="8"/>
  <c r="I35" i="8"/>
  <c r="I33" i="8"/>
  <c r="I31" i="8"/>
  <c r="I29" i="8"/>
  <c r="I27" i="8"/>
  <c r="I25" i="8"/>
  <c r="I23" i="8"/>
  <c r="I21" i="8"/>
  <c r="I19" i="8"/>
  <c r="I17" i="8"/>
  <c r="I15" i="8"/>
  <c r="I13" i="8"/>
  <c r="I11" i="8"/>
  <c r="I9" i="8"/>
  <c r="I7" i="8"/>
  <c r="I5" i="8"/>
  <c r="E37" i="8"/>
  <c r="E36" i="8"/>
  <c r="H36" i="8" s="1"/>
  <c r="E35" i="8"/>
  <c r="E34" i="8"/>
  <c r="H34" i="8" s="1"/>
  <c r="E33" i="8"/>
  <c r="E32" i="8"/>
  <c r="H32" i="8" s="1"/>
  <c r="E31" i="8"/>
  <c r="E30" i="8"/>
  <c r="H30" i="8" s="1"/>
  <c r="E29" i="8"/>
  <c r="E28" i="8"/>
  <c r="H28" i="8" s="1"/>
  <c r="E27" i="8"/>
  <c r="E26" i="8"/>
  <c r="H26" i="8" s="1"/>
  <c r="E25" i="8"/>
  <c r="E24" i="8"/>
  <c r="H24" i="8" s="1"/>
  <c r="E23" i="8"/>
  <c r="E22" i="8"/>
  <c r="H22" i="8" s="1"/>
  <c r="E21" i="8"/>
  <c r="E20" i="8"/>
  <c r="H20" i="8" s="1"/>
  <c r="E19" i="8"/>
  <c r="E18" i="8"/>
  <c r="H18" i="8" s="1"/>
  <c r="E17" i="8"/>
  <c r="E16" i="8"/>
  <c r="H16" i="8" s="1"/>
  <c r="E15" i="8"/>
  <c r="E14" i="8"/>
  <c r="H14" i="8" s="1"/>
  <c r="E13" i="8"/>
  <c r="E12" i="8"/>
  <c r="H12" i="8" s="1"/>
  <c r="E11" i="8"/>
  <c r="E10" i="8"/>
  <c r="H10" i="8" s="1"/>
  <c r="E9" i="8"/>
  <c r="E8" i="8"/>
  <c r="H8" i="8" s="1"/>
  <c r="E7" i="8"/>
  <c r="E6" i="8"/>
  <c r="H6" i="8" s="1"/>
  <c r="E5" i="8"/>
  <c r="E4" i="8"/>
  <c r="H4" i="8" s="1"/>
  <c r="I3" i="8"/>
  <c r="E3" i="8"/>
  <c r="E2" i="8"/>
  <c r="H2" i="8" s="1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5" i="7"/>
  <c r="H155" i="7"/>
  <c r="E154" i="7"/>
  <c r="H153" i="7"/>
  <c r="E153" i="7"/>
  <c r="E147" i="7"/>
  <c r="H146" i="7"/>
  <c r="E146" i="7"/>
  <c r="E140" i="7"/>
  <c r="H139" i="7"/>
  <c r="E139" i="7"/>
  <c r="E133" i="7"/>
  <c r="H132" i="7"/>
  <c r="E132" i="7"/>
  <c r="E126" i="7"/>
  <c r="H125" i="7"/>
  <c r="E125" i="7"/>
  <c r="E119" i="7"/>
  <c r="H118" i="7"/>
  <c r="E118" i="7"/>
  <c r="E114" i="7"/>
  <c r="H113" i="7"/>
  <c r="E113" i="7"/>
  <c r="E106" i="7"/>
  <c r="H105" i="7"/>
  <c r="E105" i="7"/>
  <c r="E98" i="7"/>
  <c r="H97" i="7"/>
  <c r="E97" i="7"/>
  <c r="E92" i="7"/>
  <c r="H91" i="7"/>
  <c r="E91" i="7"/>
  <c r="E85" i="7"/>
  <c r="H84" i="7"/>
  <c r="E84" i="7"/>
  <c r="E78" i="7"/>
  <c r="H77" i="7"/>
  <c r="E77" i="7"/>
  <c r="E71" i="7"/>
  <c r="H70" i="7"/>
  <c r="E70" i="7"/>
  <c r="E62" i="7"/>
  <c r="H61" i="7"/>
  <c r="E61" i="7"/>
  <c r="E55" i="7"/>
  <c r="H54" i="7"/>
  <c r="E54" i="7"/>
  <c r="E44" i="7"/>
  <c r="H43" i="7"/>
  <c r="E43" i="7"/>
  <c r="E38" i="7"/>
  <c r="H37" i="7"/>
  <c r="E37" i="7"/>
  <c r="H53" i="7"/>
  <c r="E31" i="7"/>
  <c r="H30" i="7"/>
  <c r="E30" i="7"/>
  <c r="E24" i="7"/>
  <c r="H23" i="7"/>
  <c r="E23" i="7"/>
  <c r="E16" i="7"/>
  <c r="E6" i="7"/>
  <c r="H152" i="7"/>
  <c r="H151" i="7"/>
  <c r="H150" i="7"/>
  <c r="H149" i="7"/>
  <c r="H148" i="7"/>
  <c r="H145" i="7"/>
  <c r="H144" i="7"/>
  <c r="H143" i="7"/>
  <c r="H142" i="7"/>
  <c r="H141" i="7"/>
  <c r="H138" i="7"/>
  <c r="H137" i="7"/>
  <c r="H136" i="7"/>
  <c r="H135" i="7"/>
  <c r="H134" i="7"/>
  <c r="H131" i="7"/>
  <c r="H130" i="7"/>
  <c r="H129" i="7"/>
  <c r="H128" i="7"/>
  <c r="H127" i="7"/>
  <c r="H124" i="7"/>
  <c r="H123" i="7"/>
  <c r="H122" i="7"/>
  <c r="H121" i="7"/>
  <c r="H120" i="7"/>
  <c r="H117" i="7"/>
  <c r="H116" i="7"/>
  <c r="H115" i="7"/>
  <c r="H112" i="7"/>
  <c r="H111" i="7"/>
  <c r="H110" i="7"/>
  <c r="H109" i="7"/>
  <c r="H108" i="7"/>
  <c r="H107" i="7"/>
  <c r="H104" i="7"/>
  <c r="H103" i="7"/>
  <c r="H102" i="7"/>
  <c r="H101" i="7"/>
  <c r="H100" i="7"/>
  <c r="H99" i="7"/>
  <c r="H96" i="7"/>
  <c r="H95" i="7"/>
  <c r="H94" i="7"/>
  <c r="H93" i="7"/>
  <c r="H90" i="7"/>
  <c r="H89" i="7"/>
  <c r="H88" i="7"/>
  <c r="H87" i="7"/>
  <c r="H86" i="7"/>
  <c r="H83" i="7"/>
  <c r="H82" i="7"/>
  <c r="H81" i="7"/>
  <c r="H80" i="7"/>
  <c r="H79" i="7"/>
  <c r="H76" i="7"/>
  <c r="H75" i="7"/>
  <c r="H74" i="7"/>
  <c r="H73" i="7"/>
  <c r="H72" i="7"/>
  <c r="H69" i="7"/>
  <c r="H68" i="7"/>
  <c r="H67" i="7"/>
  <c r="H66" i="7"/>
  <c r="H65" i="7"/>
  <c r="H64" i="7"/>
  <c r="H63" i="7"/>
  <c r="H60" i="7"/>
  <c r="H59" i="7"/>
  <c r="H58" i="7"/>
  <c r="H57" i="7"/>
  <c r="H56" i="7"/>
  <c r="H52" i="7"/>
  <c r="H51" i="7"/>
  <c r="H50" i="7"/>
  <c r="H49" i="7"/>
  <c r="H48" i="7"/>
  <c r="H47" i="7"/>
  <c r="H46" i="7"/>
  <c r="H45" i="7"/>
  <c r="H42" i="7"/>
  <c r="H41" i="7"/>
  <c r="H40" i="7"/>
  <c r="H39" i="7"/>
  <c r="H36" i="7"/>
  <c r="H35" i="7"/>
  <c r="H34" i="7"/>
  <c r="H33" i="7"/>
  <c r="H32" i="7"/>
  <c r="H29" i="7"/>
  <c r="H28" i="7"/>
  <c r="H27" i="7"/>
  <c r="H26" i="7"/>
  <c r="H25" i="7"/>
  <c r="H22" i="7"/>
  <c r="H21" i="7"/>
  <c r="H20" i="7"/>
  <c r="H19" i="7"/>
  <c r="H18" i="7"/>
  <c r="H17" i="7"/>
  <c r="H14" i="7"/>
  <c r="H13" i="7"/>
  <c r="H12" i="7"/>
  <c r="H11" i="7"/>
  <c r="H10" i="7"/>
  <c r="H9" i="7"/>
  <c r="H8" i="7"/>
  <c r="H7" i="7"/>
  <c r="E5" i="7"/>
  <c r="H5" i="7"/>
  <c r="H4" i="7"/>
  <c r="H3" i="7"/>
  <c r="E62" i="1"/>
  <c r="I63" i="1" s="1"/>
  <c r="H99" i="1"/>
  <c r="H98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E64" i="1"/>
  <c r="I65" i="1" s="1"/>
  <c r="E60" i="1"/>
  <c r="I61" i="1" s="1"/>
  <c r="E58" i="1"/>
  <c r="H58" i="1" s="1"/>
  <c r="E56" i="1"/>
  <c r="H56" i="1" s="1"/>
  <c r="E54" i="1"/>
  <c r="H54" i="1" s="1"/>
  <c r="E52" i="1"/>
  <c r="I53" i="1" s="1"/>
  <c r="E50" i="1"/>
  <c r="I51" i="1" s="1"/>
  <c r="E48" i="1"/>
  <c r="I49" i="1" s="1"/>
  <c r="E14" i="1"/>
  <c r="I15" i="1" s="1"/>
  <c r="E46" i="1"/>
  <c r="I47" i="1" s="1"/>
  <c r="E12" i="1"/>
  <c r="H12" i="1" s="1"/>
  <c r="E10" i="1"/>
  <c r="H10" i="1" s="1"/>
  <c r="E44" i="1"/>
  <c r="H44" i="1" s="1"/>
  <c r="E42" i="1"/>
  <c r="I43" i="1" s="1"/>
  <c r="E40" i="1"/>
  <c r="I41" i="1" s="1"/>
  <c r="E38" i="1"/>
  <c r="I39" i="1" s="1"/>
  <c r="E36" i="1"/>
  <c r="I37" i="1" s="1"/>
  <c r="E34" i="1"/>
  <c r="I35" i="1" s="1"/>
  <c r="E8" i="1"/>
  <c r="H8" i="1" s="1"/>
  <c r="E32" i="1"/>
  <c r="H32" i="1" s="1"/>
  <c r="E30" i="1"/>
  <c r="H30" i="1" s="1"/>
  <c r="E28" i="1"/>
  <c r="I29" i="1" s="1"/>
  <c r="E26" i="1"/>
  <c r="I27" i="1" s="1"/>
  <c r="E24" i="1"/>
  <c r="I25" i="1" s="1"/>
  <c r="E22" i="1"/>
  <c r="I23" i="1" s="1"/>
  <c r="E20" i="1"/>
  <c r="I21" i="1" s="1"/>
  <c r="E18" i="1"/>
  <c r="H18" i="1" s="1"/>
  <c r="E16" i="1"/>
  <c r="H16" i="1" s="1"/>
  <c r="E6" i="1"/>
  <c r="I7" i="1" s="1"/>
  <c r="I5" i="1"/>
  <c r="H4" i="1"/>
  <c r="E2" i="1"/>
  <c r="H2" i="1" s="1"/>
  <c r="F45" i="4" l="1"/>
  <c r="C43" i="4"/>
  <c r="C41" i="4"/>
  <c r="F42" i="4"/>
  <c r="F8" i="4"/>
  <c r="F10" i="4" s="1"/>
  <c r="F12" i="4" s="1"/>
  <c r="F14" i="4" s="1"/>
  <c r="F16" i="4" s="1"/>
  <c r="F18" i="4" s="1"/>
  <c r="F20" i="4" s="1"/>
  <c r="F22" i="4" s="1"/>
  <c r="F24" i="4" s="1"/>
  <c r="F26" i="4" s="1"/>
  <c r="F28" i="4" s="1"/>
  <c r="F30" i="4" s="1"/>
  <c r="F32" i="4" s="1"/>
  <c r="F34" i="4" s="1"/>
  <c r="C6" i="4"/>
  <c r="C5" i="4"/>
  <c r="C4" i="4"/>
  <c r="C7" i="4"/>
  <c r="H14" i="1"/>
  <c r="H21" i="10"/>
  <c r="H32" i="10"/>
  <c r="B27" i="10"/>
  <c r="H36" i="10"/>
  <c r="H46" i="10"/>
  <c r="H41" i="10"/>
  <c r="H8" i="10"/>
  <c r="H62" i="1"/>
  <c r="H48" i="1"/>
  <c r="I59" i="1"/>
  <c r="H22" i="1"/>
  <c r="H24" i="1"/>
  <c r="I9" i="1"/>
  <c r="I33" i="1"/>
  <c r="I57" i="1"/>
  <c r="H6" i="1"/>
  <c r="H15" i="7"/>
  <c r="E15" i="7"/>
  <c r="I3" i="1"/>
  <c r="H38" i="1"/>
  <c r="I13" i="1"/>
  <c r="H64" i="1"/>
  <c r="I11" i="1"/>
  <c r="I19" i="1"/>
  <c r="H36" i="1"/>
  <c r="I17" i="1"/>
  <c r="H34" i="1"/>
  <c r="I45" i="1"/>
  <c r="H46" i="1"/>
  <c r="I55" i="1"/>
  <c r="H60" i="1"/>
  <c r="H20" i="1"/>
  <c r="I31" i="1"/>
  <c r="H26" i="1"/>
  <c r="H40" i="1"/>
  <c r="H50" i="1"/>
  <c r="H28" i="1"/>
  <c r="H42" i="1"/>
  <c r="H52" i="1"/>
  <c r="C42" i="4" l="1"/>
  <c r="F44" i="4"/>
  <c r="F47" i="4"/>
  <c r="C45" i="4"/>
  <c r="C8" i="4"/>
  <c r="F46" i="4" l="1"/>
  <c r="C44" i="4"/>
  <c r="C47" i="4"/>
  <c r="F49" i="4"/>
  <c r="C9" i="4"/>
  <c r="C49" i="4" l="1"/>
  <c r="F51" i="4"/>
  <c r="C46" i="4"/>
  <c r="F48" i="4"/>
  <c r="C10" i="4"/>
  <c r="F50" i="4" l="1"/>
  <c r="C48" i="4"/>
  <c r="F53" i="4"/>
  <c r="C51" i="4"/>
  <c r="C11" i="4"/>
  <c r="C55" i="4" l="1"/>
  <c r="C53" i="4"/>
  <c r="F52" i="4"/>
  <c r="C50" i="4"/>
  <c r="C12" i="4"/>
  <c r="C54" i="4" l="1"/>
  <c r="C52" i="4"/>
  <c r="C13" i="4"/>
  <c r="C14" i="4" l="1"/>
  <c r="C15" i="4" l="1"/>
  <c r="C16" i="4" l="1"/>
  <c r="C17" i="4" l="1"/>
  <c r="C18" i="4" l="1"/>
  <c r="C19" i="4" l="1"/>
  <c r="C20" i="4" l="1"/>
  <c r="C21" i="4" l="1"/>
  <c r="C22" i="4" l="1"/>
  <c r="C23" i="4" l="1"/>
  <c r="C24" i="4" l="1"/>
  <c r="C25" i="4" l="1"/>
  <c r="C26" i="4" l="1"/>
  <c r="C27" i="4" l="1"/>
  <c r="C28" i="4" l="1"/>
  <c r="C29" i="4" l="1"/>
  <c r="C30" i="4" l="1"/>
  <c r="C31" i="4" l="1"/>
  <c r="C32" i="4" l="1"/>
  <c r="C34" i="4" l="1"/>
  <c r="C33" i="4"/>
</calcChain>
</file>

<file path=xl/sharedStrings.xml><?xml version="1.0" encoding="utf-8"?>
<sst xmlns="http://schemas.openxmlformats.org/spreadsheetml/2006/main" count="2275" uniqueCount="381">
  <si>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</si>
  <si>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</si>
  <si>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</si>
  <si>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</si>
  <si>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</si>
  <si>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</si>
  <si>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</si>
  <si>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v1.0.0</t>
  </si>
  <si>
    <r>
      <rPr>
        <b/>
        <sz val="11"/>
        <color theme="1"/>
        <rFont val="等线"/>
        <family val="4"/>
        <charset val="134"/>
        <scheme val="minor"/>
      </rP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</si>
  <si>
    <t>azkaban_url</t>
  </si>
  <si>
    <t>username</t>
  </si>
  <si>
    <t>password</t>
  </si>
  <si>
    <t>base_dir</t>
  </si>
  <si>
    <t>admin</t>
  </si>
  <si>
    <t>project_name</t>
  </si>
  <si>
    <t>project_desc</t>
  </si>
  <si>
    <t>ora2pg</t>
  </si>
  <si>
    <t>flow_name</t>
  </si>
  <si>
    <t>cron</t>
  </si>
  <si>
    <t>ORA2PG_JYDB_DELETEREC</t>
  </si>
  <si>
    <t>ORA2PG_CT_SYSTEMCONST</t>
  </si>
  <si>
    <t>ORA2PG_MF_ANNOUNCEMENT</t>
  </si>
  <si>
    <t>ORA2PG_MF_ASSETALLOCATION</t>
  </si>
  <si>
    <t>ORA2PG_MF_BALANCESHEETNEW</t>
  </si>
  <si>
    <t>ORA2PG_MF_BONDPORTIFOLIODETAIL</t>
  </si>
  <si>
    <t>ORA2PG_MF_DIVIDEND</t>
  </si>
  <si>
    <t>ORA2PG_MF_FUNDARCHIVES</t>
  </si>
  <si>
    <t>ORA2PG_MF_FUNDARCHIVESATTACH</t>
  </si>
  <si>
    <t>ORA2PG_MF_FUNDMANAGERNEW</t>
  </si>
  <si>
    <t>ORA2PG_MF_FUNDPORTIFOLIODETAIL</t>
  </si>
  <si>
    <t>ORA2PG_MF_INCOMESTATEMENTNEW</t>
  </si>
  <si>
    <t>ORA2PG_MF_INTERIMBULLETIN</t>
  </si>
  <si>
    <t>ORA2PG_MF_INTERIMBULLETIN_SE</t>
  </si>
  <si>
    <t>ORA2PG_MF_INVESTADVISOROUTLINE</t>
  </si>
  <si>
    <t>ORA2PG_MF_INVESTINDUSTRY</t>
  </si>
  <si>
    <t>ORA2PG_MF_ISSUEANDLISTING</t>
  </si>
  <si>
    <t>ORA2PG_MF_KEYSTOCKPORTFOLIO</t>
  </si>
  <si>
    <t>ORA2PG_MF_MAINFINANCIALINDEX</t>
  </si>
  <si>
    <t>ORA2PG_MF_MMYIELDPERFORMANCE</t>
  </si>
  <si>
    <t>ORA2PG_MF_NETVALUE</t>
  </si>
  <si>
    <t>ORA2PG_MF_NETVALUEPERFORMANCE</t>
  </si>
  <si>
    <t>ORA2PG_MF_NETVALUEPERFORMANCEHIS</t>
  </si>
  <si>
    <t>ORA2PG_MF_QDIIASSETALLOCATION</t>
  </si>
  <si>
    <t>ORA2PG_MF_QDIIPORTFOLIOCHANGE</t>
  </si>
  <si>
    <t>ORA2PG_MF_QDIIPORTFOLIODETAIL</t>
  </si>
  <si>
    <t>ORA2PG_MF_QDIIPORTFOLIOINDUSTRY</t>
  </si>
  <si>
    <t>ORA2PG_MF_STOCKPORTFOLIOCHANGE</t>
  </si>
  <si>
    <t>ORA2PG_MF_STOCKPORTFOLIODETAIL</t>
  </si>
  <si>
    <t>ORA2PG_MF_TRUSTEEOUTLINE</t>
  </si>
  <si>
    <t>ORA2PG_SECUMAIN</t>
  </si>
  <si>
    <t>ORA2PG_DONE</t>
  </si>
  <si>
    <t>ORA2PG_DELETE_RECORDS</t>
  </si>
  <si>
    <t>flow_desc</t>
  </si>
  <si>
    <t>flow_configs</t>
  </si>
  <si>
    <t>job_name</t>
  </si>
  <si>
    <t>job_comment</t>
  </si>
  <si>
    <t>type</t>
  </si>
  <si>
    <t>command</t>
  </si>
  <si>
    <t>dependOn</t>
  </si>
  <si>
    <t>flow_done</t>
  </si>
  <si>
    <t>su - pg -c "sh ${create_script} ora2pg ${azkaban.flow.flowid} ${dt}"</t>
  </si>
  <si>
    <t>ora2pg_ct_systemconst</t>
  </si>
  <si>
    <t>BIN=/home/pg/zhfd_script|flowPriority=50|check_script=/home/pg/zhfd_script/public/check_done_file.sh|create_script=/home/pg/zhfd_script/public/create_done_file.sh</t>
  </si>
  <si>
    <t>ora2pg_jydb_deleterec_done</t>
  </si>
  <si>
    <t>ora2pg_ct_systemconst_done</t>
  </si>
  <si>
    <t>ora2pg_mf_announcement_done</t>
  </si>
  <si>
    <t>ora2pg_mf_assetallocation_done</t>
  </si>
  <si>
    <t>ora2pg_mf_balancesheetnew_done</t>
  </si>
  <si>
    <t>ora2pg_mf_bondportifoliodetail_done</t>
  </si>
  <si>
    <t>ora2pg_mf_dividend_done</t>
  </si>
  <si>
    <t>ora2pg_mf_fundarchives_done</t>
  </si>
  <si>
    <t>ora2pg_mf_fundarchivesattach_done</t>
  </si>
  <si>
    <t>ora2pg_mf_fundmanagernew_done</t>
  </si>
  <si>
    <t>ora2pg_mf_fundportifoliodetail_done</t>
  </si>
  <si>
    <t>ora2pg_mf_incomestatementnew_done</t>
  </si>
  <si>
    <t>ora2pg_mf_interimbulletin_done</t>
  </si>
  <si>
    <t>ora2pg_mf_interimbulletin_se_done</t>
  </si>
  <si>
    <t>ora2pg_mf_investadvisoroutline_done</t>
  </si>
  <si>
    <t>ora2pg_mf_investindustry_done</t>
  </si>
  <si>
    <t>ora2pg_mf_issueandlisting_done</t>
  </si>
  <si>
    <t>ora2pg_mf_keystockportfolio_done</t>
  </si>
  <si>
    <t>ora2pg_mf_mainfinancialindex_done</t>
  </si>
  <si>
    <t>ora2pg_mf_mmyieldperformance_done</t>
  </si>
  <si>
    <t>ora2pg_mf_netvalue_done</t>
  </si>
  <si>
    <t>ora2pg_mf_netvalueperformance_done</t>
  </si>
  <si>
    <t>ora2pg_mf_netvalueperformancehis_done</t>
  </si>
  <si>
    <t>ora2pg_mf_qdiiassetallocation_done</t>
  </si>
  <si>
    <t>ora2pg_mf_qdiiportfoliochange_done</t>
  </si>
  <si>
    <t>ora2pg_mf_qdiiportfoliodetail_done</t>
  </si>
  <si>
    <t>ora2pg_mf_qdiiportfolioindustry_done</t>
  </si>
  <si>
    <t>ora2pg_mf_stockportfoliochange_done</t>
  </si>
  <si>
    <t>ora2pg_mf_stockportfoliodetail_done</t>
  </si>
  <si>
    <t>ora2pg_mf_trusteeoutline_done</t>
  </si>
  <si>
    <t>ora2pg_secumain_done</t>
  </si>
  <si>
    <t>ora2pg_sync_done</t>
  </si>
  <si>
    <t>ora2pg_jydb_deleterec_done|ora2pg_ct_systemconst_done|ora2pg_mf_announcement_done|ora2pg_mf_assetallocation_done|ora2pg_mf_balancesheetnew_done|ora2pg_mf_bondportifoliodetail_done|ora2pg_mf_dividend_done|ora2pg_mf_fundarchives_done|ora2pg_mf_fundarchivesattach_done|ora2pg_mf_fundmanagernew_done|ora2pg_mf_fundportifoliodetail_done|ora2pg_mf_incomestatementnew_done|ora2pg_mf_interimbulletin_done|ora2pg_mf_interimbulletin_se_done|ora2pg_mf_investadvisoroutline_done|ora2pg_mf_investindustry_done|ora2pg_mf_issueandlisting_done|ora2pg_mf_keystockportfolio_done|ora2pg_mf_mainfinancialindex_done|ora2pg_mf_mmyieldperformance_done|ora2pg_mf_netvalue_done|ora2pg_mf_netvalueperformance_done|ora2pg_mf_netvalueperformancehis_done|ora2pg_mf_qdiiassetallocation_done|ora2pg_mf_qdiiportfoliochange_done|ora2pg_mf_qdiiportfoliodetail_done|ora2pg_mf_qdiiportfolioindustry_done|ora2pg_mf_stockportfoliochange_done|ora2pg_mf_stockportfoliodetail_done|ora2pg_mf_trusteeoutline_done|ora2pg_secumain_done</t>
  </si>
  <si>
    <t>ora2pg_delete_records</t>
  </si>
  <si>
    <t>ora2pg_all_done</t>
  </si>
  <si>
    <t>https://192.168.31.36:18443/</t>
    <phoneticPr fontId="7" type="noConversion"/>
  </si>
  <si>
    <t>/Users/jing/jbf/jobs</t>
    <phoneticPr fontId="7" type="noConversion"/>
  </si>
  <si>
    <t>ORA2PG_MF_CHARGERATENEW</t>
    <phoneticPr fontId="7" type="noConversion"/>
  </si>
  <si>
    <t>ods</t>
    <phoneticPr fontId="7" type="noConversion"/>
  </si>
  <si>
    <t>ODS_GIL_NETVALUE_NEWEST</t>
  </si>
  <si>
    <t>ODS_GIL_FUND_ASSET_ALLOCATION_INFO</t>
  </si>
  <si>
    <t>ODS_GIL_INCOME_STATEMENT</t>
  </si>
  <si>
    <t>ODS_GIL_ANN_BUL</t>
  </si>
  <si>
    <t>ODS_GIL_FUND_BASE_INFO</t>
  </si>
  <si>
    <t>ODS_GIL_FUND_COMP_MANAGER_INFO</t>
  </si>
  <si>
    <t>ODS_GIL_BALANCE_SHEET</t>
  </si>
  <si>
    <t>ODS_GIL_NETVALUE_QUARTER</t>
  </si>
  <si>
    <t>ODS_GIL_FUND_BOND_PORTIFOLIO_INFO</t>
  </si>
  <si>
    <t>ODS_GIL_MAIN_FINANCIAL_INDEX</t>
  </si>
  <si>
    <t>ODS_GIL_NETVALUE_HIS</t>
  </si>
  <si>
    <t>ODS_GIL_NETVALUE</t>
  </si>
  <si>
    <t>ODS_GIL_DIVIDEND</t>
  </si>
  <si>
    <t>ODS_GIL_NETVALUE_YEAR</t>
  </si>
  <si>
    <t>ODS_GIL_FUND_STOCK_PORTIFOLIO_INFO</t>
  </si>
  <si>
    <t>ODS_GIL_FUND_FUND_PORTIFOLIO_INFO</t>
  </si>
  <si>
    <t>ODS_DONE</t>
    <phoneticPr fontId="7" type="noConversion"/>
  </si>
  <si>
    <t>ODS_GIL_CHARGE_RATE</t>
  </si>
  <si>
    <t>ora2pg_mf_chargeratenew</t>
    <phoneticPr fontId="7" type="noConversion"/>
  </si>
  <si>
    <t>ora2pg_secumain</t>
  </si>
  <si>
    <t>ora2pg_secumain</t>
    <phoneticPr fontId="7" type="noConversion"/>
  </si>
  <si>
    <t>BIN=/home/pg/zhfd_script|flowPriority=50|check_script=/home/pg/zhfd_script/public/check_done_file.sh|create_script=/home/pg/zhfd_script/public/create_done_file.sh|</t>
    <phoneticPr fontId="7" type="noConversion"/>
  </si>
  <si>
    <t>su - pg -c "sh ${create_script}  ${azkaban.flow.flowid} ${dt}"</t>
    <phoneticPr fontId="7" type="noConversion"/>
  </si>
  <si>
    <t>ora2pg_mf_fundarchives</t>
  </si>
  <si>
    <t>ora2pg_mf_investadvisoroutline</t>
  </si>
  <si>
    <t>ora2pg_mf_announcement</t>
  </si>
  <si>
    <t>ora2pg_mf_interimbulletin</t>
  </si>
  <si>
    <t>ora2pg_mf_interimbulletin_se</t>
  </si>
  <si>
    <t>ora2pg_mf_balancesheetnew</t>
  </si>
  <si>
    <t>ora2pg_mf_dividend</t>
  </si>
  <si>
    <t>ora2pg_mf_assetallocation</t>
  </si>
  <si>
    <t>ora2pg_mf_qdiiassetallocation</t>
  </si>
  <si>
    <t>ODS_GIL_FUND_AWN_STOCK_PORTIFOLIO_INFO</t>
  </si>
  <si>
    <t>ora2pg_mf_keystockportfolio</t>
  </si>
  <si>
    <t>ora2pg_mf_fundarchivesattach</t>
  </si>
  <si>
    <t>ora2pg_mf_trusteeoutline</t>
  </si>
  <si>
    <t>ora2pg_mf_issueandlisting</t>
  </si>
  <si>
    <t>ora2pg_mf_bondportifoliodetail</t>
  </si>
  <si>
    <t>ora2pg_mf_qdiiportfoliodetail</t>
  </si>
  <si>
    <t>ora2pg_mf_fundmanagernew</t>
  </si>
  <si>
    <t>ora2pg_mf_netvalueperformance</t>
  </si>
  <si>
    <t>ora2pg_mf_fundportifoliodetail</t>
  </si>
  <si>
    <t>ODS_GIL_FUND_INDUSTRY_PORTIFOLIO_INFO</t>
  </si>
  <si>
    <t>ora2pg_mf_investindustry</t>
  </si>
  <si>
    <t>ora2pg_mf_qdiiportfolioindustry</t>
  </si>
  <si>
    <t>ODS_GIL_FUND_SECU_PORTIFOLIO_CHANGE_INFO</t>
  </si>
  <si>
    <t>ora2pg_mf_stockportfoliochange</t>
  </si>
  <si>
    <t>ora2pg_mf_qdiiportfoliochange</t>
  </si>
  <si>
    <t>ora2pg_mf_stockportfoliodetail</t>
  </si>
  <si>
    <t>ora2pg_mf_incomestatementnew</t>
  </si>
  <si>
    <t>ora2pg_mf_mainfinancialindex</t>
  </si>
  <si>
    <t>ODS_GIL_MONEY_FUND_YIELD_PERFORMANCE</t>
  </si>
  <si>
    <t>ora2pg_mf_mmyieldperformance</t>
  </si>
  <si>
    <t>ora2pg_mf_netvalue</t>
  </si>
  <si>
    <t>ora2pg_mf_netvalueperformancehis</t>
  </si>
  <si>
    <t>ora2pg_mf_personalinfo</t>
    <phoneticPr fontId="7" type="noConversion"/>
  </si>
  <si>
    <t>ods_gil_netvalue_newest</t>
  </si>
  <si>
    <t>ods_gil_fund_asset_allocation_info</t>
  </si>
  <si>
    <t>ods_gil_fund_secu_portifolio_chang</t>
  </si>
  <si>
    <t>ods_gil_fund_industry_portifolio_i</t>
  </si>
  <si>
    <t>ods_gil_income_statement</t>
  </si>
  <si>
    <t>ods_gil_ann_bul</t>
  </si>
  <si>
    <t>ods_gil_fund_base_info</t>
  </si>
  <si>
    <t>ods_gil_fund_comp_manager_info</t>
  </si>
  <si>
    <t>ods_gil_balance_sheet</t>
  </si>
  <si>
    <t>ods_gil_netvalue_quarter</t>
  </si>
  <si>
    <t>ods_gil_fund_bond_portifolio_info</t>
  </si>
  <si>
    <t>ods_gil_main_financial_index</t>
  </si>
  <si>
    <t>ods_gil_money_fund_yield_performan</t>
  </si>
  <si>
    <t>ods_gil_netvalue_his</t>
  </si>
  <si>
    <t>ods_gil_netvalue</t>
  </si>
  <si>
    <t>ods_gil_dividend</t>
  </si>
  <si>
    <t>ods_gil_fund_awn_stock_portifolio_</t>
  </si>
  <si>
    <t>ods_gil_netvalue_year</t>
  </si>
  <si>
    <t>ods_gil_fund_stock_portifolio_info</t>
  </si>
  <si>
    <t>ods_gil_fund_fund_portifolio_info</t>
  </si>
  <si>
    <t>ods_done</t>
  </si>
  <si>
    <t>app2pg</t>
  </si>
  <si>
    <t>app2pg</t>
    <phoneticPr fontId="7" type="noConversion"/>
  </si>
  <si>
    <t>APP2PG_BUS_MANAGER</t>
  </si>
  <si>
    <t>APP2PG_PROD_FUND_INFO</t>
  </si>
  <si>
    <t>APP2PG_SALE_BEHAVIOR_LOG</t>
  </si>
  <si>
    <t>APP2PG_SALE_CUSTOMER</t>
  </si>
  <si>
    <t>APP2PG_SALE_FIXALLOT</t>
  </si>
  <si>
    <t>APP2PG_SALE_FIXALLOT_REQUEST</t>
  </si>
  <si>
    <t>APP2PG_SALE_INVITE</t>
  </si>
  <si>
    <t>APP2PG_SALE_ORDER</t>
  </si>
  <si>
    <t>APP2PG_SALE_USER_POSITION</t>
  </si>
  <si>
    <t>APP2PG_SYS_CHANNEL_POP</t>
  </si>
  <si>
    <t>APP2PG_SYS_CUST_BUS</t>
  </si>
  <si>
    <t>APP2PG_SYS_DICT_DATA</t>
  </si>
  <si>
    <t>APP2PG_SYS_MANAGE_BUSINESS</t>
  </si>
  <si>
    <t>APP2PG_SYS_REGION</t>
  </si>
  <si>
    <t>APP2PG_SYS_REGION_BUSINESS</t>
  </si>
  <si>
    <t>APP2PG_SYS_TEAM</t>
  </si>
  <si>
    <t>APP2PG_SYS_TEAM_BUSINESS</t>
  </si>
  <si>
    <t>APP2PG_SYS_TEAM_MANAGER</t>
  </si>
  <si>
    <t>APP2PG_BUS_MANAGER</t>
    <phoneticPr fontId="7" type="noConversion"/>
  </si>
  <si>
    <t>APP2PG_PROD_FUND_INFO</t>
    <phoneticPr fontId="7" type="noConversion"/>
  </si>
  <si>
    <t>APP2PG_SALE_BEHAVIOR_LOG</t>
    <phoneticPr fontId="7" type="noConversion"/>
  </si>
  <si>
    <t>APP2PG_SALE_CUSTOMER</t>
    <phoneticPr fontId="7" type="noConversion"/>
  </si>
  <si>
    <t>APP2PG_SALE_FIXALLOT</t>
    <phoneticPr fontId="7" type="noConversion"/>
  </si>
  <si>
    <t>APP2PG_SALE_FIXALLOT_REQUEST</t>
    <phoneticPr fontId="7" type="noConversion"/>
  </si>
  <si>
    <t>APP2PG_SALE_INVITE</t>
    <phoneticPr fontId="7" type="noConversion"/>
  </si>
  <si>
    <t>APP2PG_SALE_ORDER</t>
    <phoneticPr fontId="7" type="noConversion"/>
  </si>
  <si>
    <t>APP2PG_SALE_USER_POSITION</t>
    <phoneticPr fontId="7" type="noConversion"/>
  </si>
  <si>
    <t>APP2PG_SYS_CHANNEL_POP</t>
    <phoneticPr fontId="7" type="noConversion"/>
  </si>
  <si>
    <t>APP2PG_SYS_CUST_BUS</t>
    <phoneticPr fontId="7" type="noConversion"/>
  </si>
  <si>
    <t>APP2PG_SYS_DICT_DATA</t>
    <phoneticPr fontId="7" type="noConversion"/>
  </si>
  <si>
    <t>APP2PG_SYS_MANAGE_BUSINESS</t>
    <phoneticPr fontId="7" type="noConversion"/>
  </si>
  <si>
    <t>APP2PG_SYS_REGION</t>
    <phoneticPr fontId="7" type="noConversion"/>
  </si>
  <si>
    <t>APP2PG_SYS_REGION_BUSINESS</t>
    <phoneticPr fontId="7" type="noConversion"/>
  </si>
  <si>
    <t>APP2PG_SYS_TEAM</t>
    <phoneticPr fontId="7" type="noConversion"/>
  </si>
  <si>
    <t>APP2PG_SYS_TEAM_BUSINESS</t>
    <phoneticPr fontId="7" type="noConversion"/>
  </si>
  <si>
    <t>APP2PG_SYS_TEAM_MANAGER</t>
    <phoneticPr fontId="7" type="noConversion"/>
  </si>
  <si>
    <t>su - pg -c "sh ${create_script} app2pg ${azkaban.flow.flowid} ${dt}"</t>
    <phoneticPr fontId="7" type="noConversion"/>
  </si>
  <si>
    <t>ods_gil_charge_rate</t>
  </si>
  <si>
    <t>ods_gil_fund_awn_stock_portifolio_info</t>
  </si>
  <si>
    <t>ods_gil_fund_industry_portifolio_info</t>
  </si>
  <si>
    <t>ods_gil_fund_secu_portifolio_change_info</t>
  </si>
  <si>
    <t>ods_gil_money_fund_yield_performance</t>
  </si>
  <si>
    <t>ods_gil_netvalue_year</t>
    <phoneticPr fontId="7" type="noConversion"/>
  </si>
  <si>
    <t>ods_gil_charge_rate</t>
    <phoneticPr fontId="7" type="noConversion"/>
  </si>
  <si>
    <t>ora2pg_secumain|ora2pg_mf_chargeratenew|ora2pg_delete_records</t>
    <phoneticPr fontId="7" type="noConversion"/>
  </si>
  <si>
    <t>ora2pg_delete_records|ora2pg_mf_interimbulletin_se|ora2pg_mf_interimbulletin|ora2pg_ct_systemconst|ora2pg_mf_announcement|ora2pg_mf_investadvisoroutline|ora2pg_mf_fundarchives|ora2pg_secumain</t>
    <phoneticPr fontId="7" type="noConversion"/>
  </si>
  <si>
    <t>ora2pg_ct_systemconst|ora2pg_mf_balancesheetnew|ora2pg_mf_investadvisoroutline|ora2pg_mf_fundarchives|ora2pg_secumain|ora2pg_delete_records</t>
    <phoneticPr fontId="7" type="noConversion"/>
  </si>
  <si>
    <t>ora2pg_mf_dividend|ora2pg_mf_investadvisoroutline|ora2pg_mf_fundarchives|ora2pg_secumain|ora2pg_delete_records</t>
    <phoneticPr fontId="7" type="noConversion"/>
  </si>
  <si>
    <t>ora2pg_mf_qdiiassetallocation|ora2pg_ct_systemconst|ora2pg_mf_assetallocation|ora2pg_secumain|ora2pg_delete_records</t>
    <phoneticPr fontId="7" type="noConversion"/>
  </si>
  <si>
    <t>ora2pg_ct_systemconst|ora2pg_mf_keystockportfolio|ora2pg_secumain|ora2pg_delete_records</t>
    <phoneticPr fontId="7" type="noConversion"/>
  </si>
  <si>
    <t>ora2pg_mf_personalinfo|ora2pg_ct_systemconst|ora2pg_mf_issueandlisting|ora2pg_mf_trusteeoutline|ora2pg_mf_investadvisoroutline|ora2pg_mf_fundarchivesattach|ora2pg_mf_fundarchives|ora2pg_secumain|ora2pg_delete_records</t>
    <phoneticPr fontId="7" type="noConversion"/>
  </si>
  <si>
    <t>ora2pg_mf_qdiiportfoliodetail|ora2pg_ct_systemconst|ora2pg_mf_bondportifoliodetail|ora2pg_secumain|ora2pg_delete_records</t>
    <phoneticPr fontId="7" type="noConversion"/>
  </si>
  <si>
    <t>ora2pg_mf_netvalueperformance|ora2pg_ct_systemconst|ora2pg_mf_fundmanagernew|ora2pg_mf_investadvisoroutline|ora2pg_mf_fundarchives|ora2pg_secumain|ora2pg_delete_records</t>
    <phoneticPr fontId="7" type="noConversion"/>
  </si>
  <si>
    <t>ora2pg_mf_qdiiportfoliodetail|ora2pg_ct_systemconst|ora2pg_mf_fundportifoliodetail|ora2pg_secumain|ora2pg_delete_records</t>
    <phoneticPr fontId="7" type="noConversion"/>
  </si>
  <si>
    <t>ora2pg_mf_qdiiportfolioindustry|ora2pg_ct_systemconst|ora2pg_mf_investindustry|ora2pg_secumain|ora2pg_delete_records</t>
    <phoneticPr fontId="7" type="noConversion"/>
  </si>
  <si>
    <t>ora2pg_mf_qdiiportfoliochange|ora2pg_ct_systemconst|ora2pg_mf_stockportfoliochange|ora2pg_secumain|ora2pg_delete_records</t>
    <phoneticPr fontId="7" type="noConversion"/>
  </si>
  <si>
    <t>ora2pg_ct_systemconst|ora2pg_mf_stockportfoliodetail|ora2pg_secumain|ora2pg_delete_records</t>
    <phoneticPr fontId="7" type="noConversion"/>
  </si>
  <si>
    <t>ora2pg_mf_incomestatementnew|ora2pg_ct_systemconst|ora2pg_mf_investadvisoroutline|ora2pg_mf_fundarchives|ora2pg_secumain|ora2pg_delete_records</t>
    <phoneticPr fontId="7" type="noConversion"/>
  </si>
  <si>
    <t>ora2pg_ct_systemconst|ora2pg_mf_investadvisoroutline|ora2pg_mf_mainfinancialindex|ora2pg_mf_fundarchives|ora2pg_secumain|ora2pg_delete_records</t>
    <phoneticPr fontId="7" type="noConversion"/>
  </si>
  <si>
    <t>ora2pg_mf_mmyieldperformance|ora2pg_secumain|ora2pg_delete_records</t>
    <phoneticPr fontId="7" type="noConversion"/>
  </si>
  <si>
    <t>ora2pg_mf_netvalue|ora2pg_mf_investadvisoroutline|ora2pg_mf_fundarchives|ora2pg_secumain|ora2pg_delete_records</t>
    <phoneticPr fontId="7" type="noConversion"/>
  </si>
  <si>
    <t>ora2pg_mf_netvalueperformancehis|ora2pg_mf_investadvisoroutline|ora2pg_mf_fundarchives|ora2pg_secumain|ora2pg_delete_records</t>
    <phoneticPr fontId="7" type="noConversion"/>
  </si>
  <si>
    <t>ora2pg_mf_netvalueperformance|ora2pg_mf_investadvisoroutline|ora2pg_mf_fundarchives|ora2pg_secumain|ora2pg_delete_records</t>
    <phoneticPr fontId="7" type="noConversion"/>
  </si>
  <si>
    <t>ods_gil_fund_stock_portifolio_info|ods_gil_netvalue_year|ods_gil_fund_awn_stock_portifolio_|ods_gil_dividend|ods_gil_netvalue|ods_gil_netvalue_his|ods_gil_money_fund_yield_performan|ods_gil_main_financial_index|ods_gil_fund_bond_portifolio_info|ods_gil_netvalue_quarter|ods_gil_balance_sheet|ods_gil_fund_comp_manager_info|ods_gil_fund_base_info|ods_gil_ann_bul|ods_gil_income_statement|ods_gil_fund_industry_portifolio_i|ods_gil_fund_secu_portifolio_chang|ods_gil_fund_asset_allocation_info|ods_gil_netvalue_newest|ods_gil_charge_rate</t>
    <phoneticPr fontId="7" type="noConversion"/>
  </si>
  <si>
    <t>pg2mongo</t>
  </si>
  <si>
    <t>pg2mongo</t>
    <phoneticPr fontId="7" type="noConversion"/>
  </si>
  <si>
    <t>bi</t>
  </si>
  <si>
    <t>bi</t>
    <phoneticPr fontId="7" type="noConversion"/>
  </si>
  <si>
    <t>APP2PG_SYS_USER</t>
    <phoneticPr fontId="7" type="noConversion"/>
  </si>
  <si>
    <t>APP2PG_DONE</t>
    <phoneticPr fontId="7" type="noConversion"/>
  </si>
  <si>
    <t>app2pg_bus_manager</t>
  </si>
  <si>
    <t>app2pg_prod_fund_info</t>
  </si>
  <si>
    <t>app2pg_sale_behavior_log</t>
  </si>
  <si>
    <t>app2pg_sale_customer</t>
  </si>
  <si>
    <t>app2pg_sale_fixallot</t>
  </si>
  <si>
    <t>app2pg_sale_fixallot_request</t>
  </si>
  <si>
    <t>app2pg_sale_invite</t>
  </si>
  <si>
    <t>app2pg_sale_order</t>
  </si>
  <si>
    <t>app2pg_sale_user_position</t>
  </si>
  <si>
    <t>app2pg_sys_channel_pop</t>
  </si>
  <si>
    <t>app2pg_sys_cust_bus</t>
  </si>
  <si>
    <t>app2pg_sys_dict_data</t>
  </si>
  <si>
    <t>app2pg_sys_manage_business</t>
  </si>
  <si>
    <t>app2pg_sys_region</t>
  </si>
  <si>
    <t>app2pg_sys_region_business</t>
  </si>
  <si>
    <t>app2pg_sys_team</t>
  </si>
  <si>
    <t>app2pg_sys_team_business</t>
  </si>
  <si>
    <t>app2pg_sys_team_manager</t>
  </si>
  <si>
    <t>app2pg_sys_user</t>
  </si>
  <si>
    <t>app2pg_done</t>
    <phoneticPr fontId="7" type="noConversion"/>
  </si>
  <si>
    <t>app2pg_bus_manager|app2pg_prod_fund_info|app2pg_sale_behavior_log|app2pg_sale_customer|app2pg_sale_fixallot|app2pg_sale_fixallot_request|app2pg_sale_invite|app2pg_sale_order|app2pg_sale_user_position|app2pg_sys_channel_pop|app2pg_sys_cust_bus|app2pg_sys_dict_data|app2pg_sys_manage_business|app2pg_sys_region|app2pg_sys_region_business|app2pg_sys_team|app2pg_sys_team_business|app2pg_sys_team_manager|app2pg_sys_user</t>
    <phoneticPr fontId="7" type="noConversion"/>
  </si>
  <si>
    <t>BI_DONE</t>
  </si>
  <si>
    <t>BI_USER_BEHAVIOR_INFO</t>
  </si>
  <si>
    <t>BI_USER_HOLDING_INFO</t>
  </si>
  <si>
    <t>BI_USER_INFO</t>
  </si>
  <si>
    <t>BI_USER_ORDER_INFO</t>
  </si>
  <si>
    <t>BI_USER_PRD_ORD_HOLD_INFO</t>
  </si>
  <si>
    <t>bi_user_holding_info_done</t>
  </si>
  <si>
    <t>bi_user_order_info</t>
  </si>
  <si>
    <t>bi_user_prd_ord_hold_info</t>
  </si>
  <si>
    <t>bi_user_prd_ord_hold_info_done</t>
  </si>
  <si>
    <t>bi_user_behavior_info</t>
  </si>
  <si>
    <t>bi_user_holding_info</t>
  </si>
  <si>
    <t>bi_user_info</t>
  </si>
  <si>
    <t>rpt_behavior_trend_year</t>
  </si>
  <si>
    <t>rpt_oper_data</t>
  </si>
  <si>
    <t>rpt_reg_source</t>
  </si>
  <si>
    <t>rpt_sale_busi_data</t>
  </si>
  <si>
    <t>RPT_BEHAVIOR_TREND_YEAR</t>
  </si>
  <si>
    <t>RPT_OPER_DATA</t>
  </si>
  <si>
    <t>RPT_REG_SOURCE</t>
  </si>
  <si>
    <t>RPT_SALE_BUSI_DATA</t>
  </si>
  <si>
    <t>command</t>
    <phoneticPr fontId="7" type="noConversion"/>
  </si>
  <si>
    <t>bi_user_behavior_info_done</t>
  </si>
  <si>
    <t>bi_user_info_done</t>
  </si>
  <si>
    <t>bi_user_order_info_done</t>
  </si>
  <si>
    <t>rpt_behavior_trend_year_done</t>
  </si>
  <si>
    <t>rpt_oper_data_done</t>
  </si>
  <si>
    <t>rpt_reg_source_done</t>
  </si>
  <si>
    <t>rpt_sale_busi_data_done</t>
  </si>
  <si>
    <t>BI_DONE</t>
    <phoneticPr fontId="7" type="noConversion"/>
  </si>
  <si>
    <t>bi_done</t>
    <phoneticPr fontId="7" type="noConversion"/>
  </si>
  <si>
    <t>app2pg_sale_behavior_log</t>
    <phoneticPr fontId="7" type="noConversion"/>
  </si>
  <si>
    <t>app2pg_sale_customer|app2pg_sys_cust_bus|app2pg_bus_manager|app2pg_sys_team_manager|app2pg_sys_team|app2pg_sys_region|app2pg_sale_invite|app2pg_sale_behavior_log|app2pg_sale_order|app2pg_sale_fixallot_request|app2pg_sale_fixallot</t>
  </si>
  <si>
    <t>app2pg_sale_order|app2pg_sale_fixallot_request|app2pg_sale_fixallot</t>
  </si>
  <si>
    <t>app2pg_prod_fund_info|bi_user_order_info|bi_user_holding_info|ods_gil_fund_comp_manager_info</t>
  </si>
  <si>
    <t>bi_user_info|bi_user_order_info</t>
  </si>
  <si>
    <t>bi_user_info|bi_user_order_info|bi_user_holding_info</t>
  </si>
  <si>
    <t>bi_user_info|bi_user_holding_info|app2pg_sys_channel_pop</t>
  </si>
  <si>
    <t>bi_user_behavior_info|bi_user_holding_info|bi_user_info|bi_user_order_info|bi_user_prd_ord_hold_info|rpt_behavior_trend_year|rpt_oper_data|rpt_reg_source</t>
  </si>
  <si>
    <t>app2pg_sale_user_position|ods_gil_fund_base_info|ods_gil_netvalue_newest</t>
    <phoneticPr fontId="7" type="noConversion"/>
  </si>
  <si>
    <t>ASSETALLOCATION</t>
  </si>
  <si>
    <t>AWNSTOCK</t>
  </si>
  <si>
    <t>BONDPORTIFOLIO</t>
  </si>
  <si>
    <t>FUNDANNVIEW</t>
  </si>
  <si>
    <t>FUNDBAL</t>
  </si>
  <si>
    <t>FUNDBASE</t>
  </si>
  <si>
    <t>FUNDCOMP</t>
  </si>
  <si>
    <t>FUNDCOMPMGR</t>
  </si>
  <si>
    <t>FUNDDIV</t>
  </si>
  <si>
    <t>FUNDINC</t>
  </si>
  <si>
    <t>FUNDMAINFIN</t>
  </si>
  <si>
    <t>FUNDMANAGER</t>
  </si>
  <si>
    <t>FUNDMONEY</t>
  </si>
  <si>
    <t>FUNDNAV_NEWEST</t>
  </si>
  <si>
    <t>FUNDPORTIFOLIO</t>
  </si>
  <si>
    <t>INDUSTRYPORTIFOLIO</t>
  </si>
  <si>
    <t>SECUCHANGE</t>
  </si>
  <si>
    <t>STOCKPORTIFOLIO</t>
  </si>
  <si>
    <t>PG2MONGO_DONE</t>
  </si>
  <si>
    <t>assetallocation</t>
  </si>
  <si>
    <t>assetallocation_done</t>
  </si>
  <si>
    <t>awnstock</t>
  </si>
  <si>
    <t>awnstock_done</t>
  </si>
  <si>
    <t>bondportifolio</t>
  </si>
  <si>
    <t>bondportifolio_done</t>
  </si>
  <si>
    <t>fundannview</t>
  </si>
  <si>
    <t>fundannview_done</t>
  </si>
  <si>
    <t>fundbal</t>
  </si>
  <si>
    <t>fundbal_done</t>
  </si>
  <si>
    <t>fundbase</t>
  </si>
  <si>
    <t>fundbase_done</t>
  </si>
  <si>
    <t>fundcomp</t>
  </si>
  <si>
    <t>fundcomp_done</t>
  </si>
  <si>
    <t>fundcompmgr</t>
  </si>
  <si>
    <t>fundcompmgr_done</t>
  </si>
  <si>
    <t>funddiv</t>
  </si>
  <si>
    <t>funddiv_done</t>
  </si>
  <si>
    <t>fundinc</t>
  </si>
  <si>
    <t>fundinc_done</t>
  </si>
  <si>
    <t>fundmainfin</t>
  </si>
  <si>
    <t>fundmainfin_done</t>
  </si>
  <si>
    <t>fundmanager</t>
  </si>
  <si>
    <t>fundmanager_done</t>
  </si>
  <si>
    <t>fundmoney</t>
  </si>
  <si>
    <t>fundmoney_done</t>
  </si>
  <si>
    <t>fundnav_newest</t>
  </si>
  <si>
    <t>fundnav_newest_done</t>
  </si>
  <si>
    <t>fundportifolio</t>
  </si>
  <si>
    <t>fundportifolio_done</t>
  </si>
  <si>
    <t>industryportifolio</t>
  </si>
  <si>
    <t>industryportifolio_done</t>
  </si>
  <si>
    <t>secuchange</t>
  </si>
  <si>
    <t>secuchange_done</t>
  </si>
  <si>
    <t>stockportifolio</t>
  </si>
  <si>
    <t>stockportifolio_done</t>
  </si>
  <si>
    <t>pg2mongo_done</t>
    <phoneticPr fontId="7" type="noConversion"/>
  </si>
  <si>
    <t>assetallocation|awnstock|bondportifolio|fundannview|fundbal|fundbase|fundcomp|fundcompmgr|funddiv|fundinc|fundmainfin|fundmanager|fundmoney|fundnav_newest|fundportifolio|industryportifolio|secuchange|stockportifolio</t>
  </si>
  <si>
    <t>enable</t>
    <phoneticPr fontId="7" type="noConversion"/>
  </si>
  <si>
    <t>BI_USER_HOLDING_INFO</t>
    <phoneticPr fontId="7" type="noConversion"/>
  </si>
  <si>
    <t>flowPriority=50|sync_shell=/home/pg/tools/migration/gil/sync_data.sh</t>
    <phoneticPr fontId="7" type="noConversion"/>
  </si>
  <si>
    <t>flowPriority=50|sync_shell=/home/pg/tools/migration/app/ora2pg_fact.sh</t>
    <phoneticPr fontId="7" type="noConversion"/>
  </si>
  <si>
    <t>retries=3|retry.backoff=300000|flowPriority=50</t>
    <phoneticPr fontId="7" type="noConversion"/>
  </si>
  <si>
    <t>flowPriority=50</t>
    <phoneticPr fontId="7" type="noConversion"/>
  </si>
  <si>
    <t>retries=3|retry.backoff=300000|flowPriority=50|manager_script=/home/pg/zhfd_script/COMM_PG2MONGGO_IMPFILE.sh</t>
    <phoneticPr fontId="7" type="noConversion"/>
  </si>
  <si>
    <t>min</t>
    <phoneticPr fontId="7" type="noConversion"/>
  </si>
  <si>
    <t>hour</t>
    <phoneticPr fontId="7" type="noConversion"/>
  </si>
  <si>
    <t>second</t>
    <phoneticPr fontId="7" type="noConversion"/>
  </si>
  <si>
    <t>desc</t>
    <phoneticPr fontId="7" type="noConversion"/>
  </si>
  <si>
    <t>local devlop envrionment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</si>
</sst>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h:mm:ss;@"/>
  </numFmts>
  <fonts count="8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u/>
      <sz val="11"/>
      <color rgb="FF0000FF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/>
    <xf numFmtId="0" fontId="3" fillId="0" borderId="0" xfId="0" applyFont="1"/>
    <xf numFmtId="0" fontId="5" fillId="0" borderId="0" xfId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6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1" fillId="2" borderId="0" xfId="0" applyFont="1" applyFill="1" applyAlignment="1"/>
    <xf numFmtId="0" fontId="0" fillId="0" borderId="0" xfId="0" applyAlignment="1"/>
    <xf numFmtId="0" fontId="1" fillId="3" borderId="0" xfId="0" applyFont="1" applyFill="1"/>
    <xf numFmtId="187" fontId="3" fillId="0" borderId="0" xfId="0" quotePrefix="1" applyNumberFormat="1" applyFont="1" applyAlignment="1">
      <alignment horizontal="left"/>
    </xf>
    <xf numFmtId="0" fontId="4" fillId="3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92.168.31.36:18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H1" sqref="H1"/>
    </sheetView>
  </sheetViews>
  <sheetFormatPr baseColWidth="10" defaultColWidth="11" defaultRowHeight="15"/>
  <cols>
    <col min="1" max="1" width="11" style="12"/>
    <col min="2" max="2" width="8.1640625" style="13" customWidth="1"/>
    <col min="3" max="3" width="84.83203125" style="13" customWidth="1"/>
    <col min="4" max="16384" width="11" style="13"/>
  </cols>
  <sheetData>
    <row r="1" spans="1:4" ht="45" customHeight="1">
      <c r="A1" s="14" t="s">
        <v>0</v>
      </c>
      <c r="B1" s="25" t="s">
        <v>1</v>
      </c>
      <c r="C1" s="25"/>
      <c r="D1" s="26"/>
    </row>
    <row r="2" spans="1:4" ht="44" customHeight="1">
      <c r="A2" s="15" t="s">
        <v>2</v>
      </c>
      <c r="B2" s="27" t="s">
        <v>3</v>
      </c>
      <c r="C2" s="28"/>
      <c r="D2" s="29"/>
    </row>
    <row r="3" spans="1:4">
      <c r="A3" s="16"/>
      <c r="B3" s="17"/>
      <c r="C3" s="18"/>
    </row>
    <row r="4" spans="1:4" ht="16">
      <c r="A4" s="19"/>
      <c r="B4" s="20" t="s">
        <v>4</v>
      </c>
      <c r="C4" s="21" t="s">
        <v>5</v>
      </c>
      <c r="D4" s="22" t="s">
        <v>6</v>
      </c>
    </row>
    <row r="5" spans="1:4" ht="128">
      <c r="A5" s="19">
        <v>1</v>
      </c>
      <c r="B5" s="22" t="s">
        <v>7</v>
      </c>
      <c r="C5" s="23" t="s">
        <v>8</v>
      </c>
      <c r="D5" s="24">
        <v>44463</v>
      </c>
    </row>
    <row r="6" spans="1:4">
      <c r="A6" s="19"/>
      <c r="B6" s="22"/>
      <c r="C6" s="22"/>
      <c r="D6" s="22"/>
    </row>
    <row r="7" spans="1:4">
      <c r="A7" s="19"/>
      <c r="B7" s="22"/>
      <c r="C7" s="22"/>
      <c r="D7" s="22"/>
    </row>
    <row r="8" spans="1:4">
      <c r="A8" s="19"/>
      <c r="B8" s="22"/>
      <c r="C8" s="22"/>
      <c r="D8" s="22"/>
    </row>
    <row r="9" spans="1:4">
      <c r="A9" s="19"/>
      <c r="B9" s="22"/>
      <c r="C9" s="22"/>
      <c r="D9" s="22"/>
    </row>
    <row r="10" spans="1:4">
      <c r="A10" s="19"/>
      <c r="B10" s="22"/>
      <c r="C10" s="22"/>
      <c r="D10" s="22"/>
    </row>
  </sheetData>
  <mergeCells count="2">
    <mergeCell ref="B1:D1"/>
    <mergeCell ref="B2:D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tabSelected="1" zoomScale="133" zoomScaleNormal="133" workbookViewId="0">
      <selection activeCell="E5" sqref="E5"/>
    </sheetView>
  </sheetViews>
  <sheetFormatPr baseColWidth="10" defaultColWidth="8.83203125" defaultRowHeight="15"/>
  <cols>
    <col min="1" max="1" width="27.83203125" customWidth="1"/>
    <col min="2" max="2" width="12.5" customWidth="1"/>
    <col min="3" max="3" width="10.6640625" customWidth="1"/>
    <col min="4" max="4" width="18.5" customWidth="1"/>
    <col min="5" max="5" width="27.6640625" bestFit="1" customWidth="1"/>
  </cols>
  <sheetData>
    <row r="1" spans="1:5" ht="16">
      <c r="A1" s="9" t="s">
        <v>9</v>
      </c>
      <c r="B1" s="9" t="s">
        <v>10</v>
      </c>
      <c r="C1" s="9" t="s">
        <v>11</v>
      </c>
      <c r="D1" s="9" t="s">
        <v>12</v>
      </c>
      <c r="E1" s="36" t="s">
        <v>379</v>
      </c>
    </row>
    <row r="2" spans="1:5">
      <c r="A2" s="11" t="s">
        <v>98</v>
      </c>
      <c r="B2" s="3" t="s">
        <v>13</v>
      </c>
      <c r="C2" s="3" t="s">
        <v>13</v>
      </c>
      <c r="D2" s="10" t="s">
        <v>99</v>
      </c>
      <c r="E2" s="10" t="s">
        <v>380</v>
      </c>
    </row>
  </sheetData>
  <phoneticPr fontId="7" type="noConversion"/>
  <hyperlinks>
    <hyperlink ref="A2" r:id="rId1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="115" zoomScaleNormal="115" workbookViewId="0">
      <selection activeCell="B4" sqref="B4"/>
    </sheetView>
  </sheetViews>
  <sheetFormatPr baseColWidth="10" defaultColWidth="11.83203125" defaultRowHeight="15"/>
  <cols>
    <col min="1" max="1" width="14.83203125" customWidth="1"/>
    <col min="2" max="2" width="15.1640625" customWidth="1"/>
  </cols>
  <sheetData>
    <row r="1" spans="1:2" ht="16">
      <c r="A1" s="9" t="s">
        <v>14</v>
      </c>
      <c r="B1" s="9" t="s">
        <v>15</v>
      </c>
    </row>
    <row r="2" spans="1:2">
      <c r="A2" s="10" t="s">
        <v>16</v>
      </c>
      <c r="B2" s="10"/>
    </row>
    <row r="3" spans="1:2">
      <c r="A3" s="10" t="s">
        <v>101</v>
      </c>
    </row>
    <row r="4" spans="1:2">
      <c r="A4" s="10" t="s">
        <v>180</v>
      </c>
    </row>
    <row r="5" spans="1:2">
      <c r="A5" s="10" t="s">
        <v>246</v>
      </c>
    </row>
    <row r="6" spans="1:2">
      <c r="A6" s="10" t="s">
        <v>248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4"/>
  <sheetViews>
    <sheetView topLeftCell="A30" zoomScale="115" zoomScaleNormal="115" workbookViewId="0">
      <selection activeCell="G65" sqref="G65"/>
    </sheetView>
  </sheetViews>
  <sheetFormatPr baseColWidth="10" defaultColWidth="11" defaultRowHeight="15"/>
  <cols>
    <col min="1" max="1" width="12.6640625" customWidth="1"/>
    <col min="2" max="2" width="57.83203125" customWidth="1"/>
    <col min="3" max="3" width="17" customWidth="1"/>
  </cols>
  <sheetData>
    <row r="1" spans="1:7">
      <c r="A1" s="2" t="s">
        <v>14</v>
      </c>
      <c r="B1" s="2" t="s">
        <v>17</v>
      </c>
      <c r="C1" s="2" t="s">
        <v>18</v>
      </c>
      <c r="D1" s="34" t="s">
        <v>369</v>
      </c>
      <c r="E1" s="34" t="s">
        <v>377</v>
      </c>
      <c r="F1" s="34" t="s">
        <v>376</v>
      </c>
      <c r="G1" s="34" t="s">
        <v>378</v>
      </c>
    </row>
    <row r="2" spans="1:7">
      <c r="A2" s="1" t="s">
        <v>16</v>
      </c>
      <c r="B2" s="3" t="s">
        <v>19</v>
      </c>
      <c r="C2" s="35" t="str">
        <f>G2&amp;" "&amp;F2&amp;" "&amp;E2&amp;" ? * *"</f>
        <v>0 10 0 ? * *</v>
      </c>
      <c r="D2" t="b">
        <v>0</v>
      </c>
      <c r="E2">
        <v>0</v>
      </c>
      <c r="F2">
        <v>10</v>
      </c>
      <c r="G2">
        <v>0</v>
      </c>
    </row>
    <row r="3" spans="1:7">
      <c r="A3" s="1" t="s">
        <v>16</v>
      </c>
      <c r="B3" s="6" t="s">
        <v>20</v>
      </c>
      <c r="C3" s="35" t="str">
        <f t="shared" ref="C3:C66" si="0">G3&amp;" "&amp;F3&amp;" "&amp;E3&amp;" ? * *"</f>
        <v>0 10 0 ? * *</v>
      </c>
      <c r="D3" t="b">
        <v>0</v>
      </c>
      <c r="E3">
        <v>0</v>
      </c>
      <c r="F3">
        <v>10</v>
      </c>
      <c r="G3">
        <v>0</v>
      </c>
    </row>
    <row r="4" spans="1:7">
      <c r="A4" s="1" t="s">
        <v>16</v>
      </c>
      <c r="B4" t="s">
        <v>21</v>
      </c>
      <c r="C4" s="35" t="str">
        <f t="shared" si="0"/>
        <v>0 11 0 ? * *</v>
      </c>
      <c r="D4" t="b">
        <v>0</v>
      </c>
      <c r="E4">
        <v>0</v>
      </c>
      <c r="F4">
        <f>F2+1</f>
        <v>11</v>
      </c>
      <c r="G4">
        <v>0</v>
      </c>
    </row>
    <row r="5" spans="1:7">
      <c r="A5" s="1" t="s">
        <v>16</v>
      </c>
      <c r="B5" t="s">
        <v>22</v>
      </c>
      <c r="C5" s="35" t="str">
        <f t="shared" si="0"/>
        <v>0 11 0 ? * *</v>
      </c>
      <c r="D5" t="b">
        <v>0</v>
      </c>
      <c r="E5">
        <v>0</v>
      </c>
      <c r="F5">
        <f>F3+1</f>
        <v>11</v>
      </c>
      <c r="G5">
        <v>0</v>
      </c>
    </row>
    <row r="6" spans="1:7">
      <c r="A6" s="1" t="s">
        <v>16</v>
      </c>
      <c r="B6" t="s">
        <v>23</v>
      </c>
      <c r="C6" s="35" t="str">
        <f t="shared" si="0"/>
        <v>0 12 0 ? * *</v>
      </c>
      <c r="D6" t="b">
        <v>0</v>
      </c>
      <c r="E6">
        <v>0</v>
      </c>
      <c r="F6">
        <f t="shared" ref="F6:F34" si="1">F4+1</f>
        <v>12</v>
      </c>
      <c r="G6">
        <v>0</v>
      </c>
    </row>
    <row r="7" spans="1:7">
      <c r="A7" s="1" t="s">
        <v>16</v>
      </c>
      <c r="B7" t="s">
        <v>24</v>
      </c>
      <c r="C7" s="35" t="str">
        <f t="shared" si="0"/>
        <v>0 12 0 ? * *</v>
      </c>
      <c r="D7" t="b">
        <v>0</v>
      </c>
      <c r="E7">
        <v>0</v>
      </c>
      <c r="F7">
        <f t="shared" si="1"/>
        <v>12</v>
      </c>
      <c r="G7">
        <v>0</v>
      </c>
    </row>
    <row r="8" spans="1:7">
      <c r="A8" s="1" t="s">
        <v>16</v>
      </c>
      <c r="B8" t="s">
        <v>25</v>
      </c>
      <c r="C8" s="35" t="str">
        <f t="shared" si="0"/>
        <v>0 13 0 ? * *</v>
      </c>
      <c r="D8" t="b">
        <v>0</v>
      </c>
      <c r="E8">
        <v>0</v>
      </c>
      <c r="F8">
        <f t="shared" si="1"/>
        <v>13</v>
      </c>
      <c r="G8">
        <v>0</v>
      </c>
    </row>
    <row r="9" spans="1:7">
      <c r="A9" s="1" t="s">
        <v>16</v>
      </c>
      <c r="B9" t="s">
        <v>26</v>
      </c>
      <c r="C9" s="35" t="str">
        <f t="shared" si="0"/>
        <v>0 13 0 ? * *</v>
      </c>
      <c r="D9" t="b">
        <v>0</v>
      </c>
      <c r="E9">
        <v>0</v>
      </c>
      <c r="F9">
        <f t="shared" si="1"/>
        <v>13</v>
      </c>
      <c r="G9">
        <v>0</v>
      </c>
    </row>
    <row r="10" spans="1:7">
      <c r="A10" s="1" t="s">
        <v>16</v>
      </c>
      <c r="B10" t="s">
        <v>27</v>
      </c>
      <c r="C10" s="35" t="str">
        <f t="shared" si="0"/>
        <v>0 14 0 ? * *</v>
      </c>
      <c r="D10" t="b">
        <v>0</v>
      </c>
      <c r="E10">
        <v>0</v>
      </c>
      <c r="F10">
        <f t="shared" si="1"/>
        <v>14</v>
      </c>
      <c r="G10">
        <v>0</v>
      </c>
    </row>
    <row r="11" spans="1:7">
      <c r="A11" s="1" t="s">
        <v>16</v>
      </c>
      <c r="B11" t="s">
        <v>28</v>
      </c>
      <c r="C11" s="35" t="str">
        <f t="shared" si="0"/>
        <v>0 14 0 ? * *</v>
      </c>
      <c r="D11" t="b">
        <v>0</v>
      </c>
      <c r="E11">
        <v>0</v>
      </c>
      <c r="F11">
        <f t="shared" si="1"/>
        <v>14</v>
      </c>
      <c r="G11">
        <v>0</v>
      </c>
    </row>
    <row r="12" spans="1:7">
      <c r="A12" s="1" t="s">
        <v>16</v>
      </c>
      <c r="B12" t="s">
        <v>29</v>
      </c>
      <c r="C12" s="35" t="str">
        <f t="shared" si="0"/>
        <v>0 15 0 ? * *</v>
      </c>
      <c r="D12" t="b">
        <v>0</v>
      </c>
      <c r="E12">
        <v>0</v>
      </c>
      <c r="F12">
        <f t="shared" si="1"/>
        <v>15</v>
      </c>
      <c r="G12">
        <v>0</v>
      </c>
    </row>
    <row r="13" spans="1:7">
      <c r="A13" s="1" t="s">
        <v>16</v>
      </c>
      <c r="B13" t="s">
        <v>30</v>
      </c>
      <c r="C13" s="35" t="str">
        <f t="shared" si="0"/>
        <v>0 15 0 ? * *</v>
      </c>
      <c r="D13" t="b">
        <v>0</v>
      </c>
      <c r="E13">
        <v>0</v>
      </c>
      <c r="F13">
        <f t="shared" si="1"/>
        <v>15</v>
      </c>
      <c r="G13">
        <v>0</v>
      </c>
    </row>
    <row r="14" spans="1:7">
      <c r="A14" s="1" t="s">
        <v>16</v>
      </c>
      <c r="B14" t="s">
        <v>31</v>
      </c>
      <c r="C14" s="35" t="str">
        <f t="shared" si="0"/>
        <v>0 16 0 ? * *</v>
      </c>
      <c r="D14" t="b">
        <v>0</v>
      </c>
      <c r="E14">
        <v>0</v>
      </c>
      <c r="F14">
        <f t="shared" si="1"/>
        <v>16</v>
      </c>
      <c r="G14">
        <v>0</v>
      </c>
    </row>
    <row r="15" spans="1:7">
      <c r="A15" s="1" t="s">
        <v>16</v>
      </c>
      <c r="B15" t="s">
        <v>32</v>
      </c>
      <c r="C15" s="35" t="str">
        <f t="shared" si="0"/>
        <v>0 16 0 ? * *</v>
      </c>
      <c r="D15" t="b">
        <v>0</v>
      </c>
      <c r="E15">
        <v>0</v>
      </c>
      <c r="F15">
        <f t="shared" si="1"/>
        <v>16</v>
      </c>
      <c r="G15">
        <v>0</v>
      </c>
    </row>
    <row r="16" spans="1:7">
      <c r="A16" s="1" t="s">
        <v>16</v>
      </c>
      <c r="B16" t="s">
        <v>33</v>
      </c>
      <c r="C16" s="35" t="str">
        <f t="shared" si="0"/>
        <v>0 17 0 ? * *</v>
      </c>
      <c r="D16" t="b">
        <v>0</v>
      </c>
      <c r="E16">
        <v>0</v>
      </c>
      <c r="F16">
        <f t="shared" si="1"/>
        <v>17</v>
      </c>
      <c r="G16">
        <v>0</v>
      </c>
    </row>
    <row r="17" spans="1:7">
      <c r="A17" s="1" t="s">
        <v>16</v>
      </c>
      <c r="B17" t="s">
        <v>34</v>
      </c>
      <c r="C17" s="35" t="str">
        <f t="shared" si="0"/>
        <v>0 17 0 ? * *</v>
      </c>
      <c r="D17" t="b">
        <v>0</v>
      </c>
      <c r="E17">
        <v>0</v>
      </c>
      <c r="F17">
        <f t="shared" si="1"/>
        <v>17</v>
      </c>
      <c r="G17">
        <v>0</v>
      </c>
    </row>
    <row r="18" spans="1:7">
      <c r="A18" s="1" t="s">
        <v>16</v>
      </c>
      <c r="B18" t="s">
        <v>35</v>
      </c>
      <c r="C18" s="35" t="str">
        <f t="shared" si="0"/>
        <v>0 18 0 ? * *</v>
      </c>
      <c r="D18" t="b">
        <v>0</v>
      </c>
      <c r="E18">
        <v>0</v>
      </c>
      <c r="F18">
        <f t="shared" si="1"/>
        <v>18</v>
      </c>
      <c r="G18">
        <v>0</v>
      </c>
    </row>
    <row r="19" spans="1:7">
      <c r="A19" s="1" t="s">
        <v>16</v>
      </c>
      <c r="B19" t="s">
        <v>36</v>
      </c>
      <c r="C19" s="35" t="str">
        <f t="shared" si="0"/>
        <v>0 18 0 ? * *</v>
      </c>
      <c r="D19" t="b">
        <v>0</v>
      </c>
      <c r="E19">
        <v>0</v>
      </c>
      <c r="F19">
        <f t="shared" si="1"/>
        <v>18</v>
      </c>
      <c r="G19">
        <v>0</v>
      </c>
    </row>
    <row r="20" spans="1:7">
      <c r="A20" s="1" t="s">
        <v>16</v>
      </c>
      <c r="B20" t="s">
        <v>37</v>
      </c>
      <c r="C20" s="35" t="str">
        <f t="shared" si="0"/>
        <v>0 19 0 ? * *</v>
      </c>
      <c r="D20" t="b">
        <v>0</v>
      </c>
      <c r="E20">
        <v>0</v>
      </c>
      <c r="F20">
        <f t="shared" si="1"/>
        <v>19</v>
      </c>
      <c r="G20">
        <v>0</v>
      </c>
    </row>
    <row r="21" spans="1:7">
      <c r="A21" s="1" t="s">
        <v>16</v>
      </c>
      <c r="B21" t="s">
        <v>38</v>
      </c>
      <c r="C21" s="35" t="str">
        <f t="shared" si="0"/>
        <v>0 19 0 ? * *</v>
      </c>
      <c r="D21" t="b">
        <v>0</v>
      </c>
      <c r="E21">
        <v>0</v>
      </c>
      <c r="F21">
        <f t="shared" si="1"/>
        <v>19</v>
      </c>
      <c r="G21">
        <v>0</v>
      </c>
    </row>
    <row r="22" spans="1:7">
      <c r="A22" s="8" t="s">
        <v>16</v>
      </c>
      <c r="B22" t="s">
        <v>39</v>
      </c>
      <c r="C22" s="35" t="str">
        <f t="shared" si="0"/>
        <v>0 20 0 ? * *</v>
      </c>
      <c r="D22" t="b">
        <v>0</v>
      </c>
      <c r="E22">
        <v>0</v>
      </c>
      <c r="F22">
        <f t="shared" si="1"/>
        <v>20</v>
      </c>
      <c r="G22">
        <v>0</v>
      </c>
    </row>
    <row r="23" spans="1:7">
      <c r="A23" s="1" t="s">
        <v>16</v>
      </c>
      <c r="B23" t="s">
        <v>40</v>
      </c>
      <c r="C23" s="35" t="str">
        <f t="shared" si="0"/>
        <v>0 20 0 ? * *</v>
      </c>
      <c r="D23" t="b">
        <v>0</v>
      </c>
      <c r="E23">
        <v>0</v>
      </c>
      <c r="F23">
        <f t="shared" si="1"/>
        <v>20</v>
      </c>
      <c r="G23">
        <v>0</v>
      </c>
    </row>
    <row r="24" spans="1:7">
      <c r="A24" s="1" t="s">
        <v>16</v>
      </c>
      <c r="B24" t="s">
        <v>41</v>
      </c>
      <c r="C24" s="35" t="str">
        <f t="shared" si="0"/>
        <v>0 21 0 ? * *</v>
      </c>
      <c r="D24" t="b">
        <v>0</v>
      </c>
      <c r="E24">
        <v>0</v>
      </c>
      <c r="F24">
        <f t="shared" si="1"/>
        <v>21</v>
      </c>
      <c r="G24">
        <v>0</v>
      </c>
    </row>
    <row r="25" spans="1:7">
      <c r="A25" s="1" t="s">
        <v>16</v>
      </c>
      <c r="B25" t="s">
        <v>42</v>
      </c>
      <c r="C25" s="35" t="str">
        <f t="shared" si="0"/>
        <v>0 21 0 ? * *</v>
      </c>
      <c r="D25" t="b">
        <v>0</v>
      </c>
      <c r="E25">
        <v>0</v>
      </c>
      <c r="F25">
        <f t="shared" si="1"/>
        <v>21</v>
      </c>
      <c r="G25">
        <v>0</v>
      </c>
    </row>
    <row r="26" spans="1:7">
      <c r="A26" s="1" t="s">
        <v>16</v>
      </c>
      <c r="B26" t="s">
        <v>43</v>
      </c>
      <c r="C26" s="35" t="str">
        <f t="shared" si="0"/>
        <v>0 22 0 ? * *</v>
      </c>
      <c r="D26" t="b">
        <v>0</v>
      </c>
      <c r="E26">
        <v>0</v>
      </c>
      <c r="F26">
        <f t="shared" si="1"/>
        <v>22</v>
      </c>
      <c r="G26">
        <v>0</v>
      </c>
    </row>
    <row r="27" spans="1:7">
      <c r="A27" s="1" t="s">
        <v>16</v>
      </c>
      <c r="B27" t="s">
        <v>44</v>
      </c>
      <c r="C27" s="35" t="str">
        <f t="shared" si="0"/>
        <v>0 22 0 ? * *</v>
      </c>
      <c r="D27" t="b">
        <v>0</v>
      </c>
      <c r="E27">
        <v>0</v>
      </c>
      <c r="F27">
        <f t="shared" si="1"/>
        <v>22</v>
      </c>
      <c r="G27">
        <v>0</v>
      </c>
    </row>
    <row r="28" spans="1:7">
      <c r="A28" s="1" t="s">
        <v>16</v>
      </c>
      <c r="B28" t="s">
        <v>45</v>
      </c>
      <c r="C28" s="35" t="str">
        <f t="shared" si="0"/>
        <v>0 23 0 ? * *</v>
      </c>
      <c r="D28" t="b">
        <v>0</v>
      </c>
      <c r="E28">
        <v>0</v>
      </c>
      <c r="F28">
        <f t="shared" si="1"/>
        <v>23</v>
      </c>
      <c r="G28">
        <v>0</v>
      </c>
    </row>
    <row r="29" spans="1:7">
      <c r="A29" s="1" t="s">
        <v>16</v>
      </c>
      <c r="B29" t="s">
        <v>46</v>
      </c>
      <c r="C29" s="35" t="str">
        <f t="shared" si="0"/>
        <v>0 23 0 ? * *</v>
      </c>
      <c r="D29" t="b">
        <v>0</v>
      </c>
      <c r="E29">
        <v>0</v>
      </c>
      <c r="F29">
        <f t="shared" si="1"/>
        <v>23</v>
      </c>
      <c r="G29">
        <v>0</v>
      </c>
    </row>
    <row r="30" spans="1:7">
      <c r="A30" s="1" t="s">
        <v>16</v>
      </c>
      <c r="B30" t="s">
        <v>47</v>
      </c>
      <c r="C30" s="35" t="str">
        <f t="shared" si="0"/>
        <v>0 24 0 ? * *</v>
      </c>
      <c r="D30" t="b">
        <v>0</v>
      </c>
      <c r="E30">
        <v>0</v>
      </c>
      <c r="F30">
        <f t="shared" si="1"/>
        <v>24</v>
      </c>
      <c r="G30">
        <v>0</v>
      </c>
    </row>
    <row r="31" spans="1:7">
      <c r="A31" s="1" t="s">
        <v>16</v>
      </c>
      <c r="B31" t="s">
        <v>48</v>
      </c>
      <c r="C31" s="35" t="str">
        <f t="shared" si="0"/>
        <v>0 24 0 ? * *</v>
      </c>
      <c r="D31" t="b">
        <v>0</v>
      </c>
      <c r="E31">
        <v>0</v>
      </c>
      <c r="F31">
        <f t="shared" si="1"/>
        <v>24</v>
      </c>
      <c r="G31">
        <v>0</v>
      </c>
    </row>
    <row r="32" spans="1:7">
      <c r="A32" s="1" t="s">
        <v>16</v>
      </c>
      <c r="B32" t="s">
        <v>49</v>
      </c>
      <c r="C32" s="35" t="str">
        <f t="shared" si="0"/>
        <v>0 25 0 ? * *</v>
      </c>
      <c r="D32" t="b">
        <v>0</v>
      </c>
      <c r="E32">
        <v>0</v>
      </c>
      <c r="F32">
        <f t="shared" si="1"/>
        <v>25</v>
      </c>
      <c r="G32">
        <v>0</v>
      </c>
    </row>
    <row r="33" spans="1:7">
      <c r="A33" s="1" t="s">
        <v>16</v>
      </c>
      <c r="B33" s="7" t="s">
        <v>50</v>
      </c>
      <c r="C33" s="35" t="str">
        <f t="shared" si="0"/>
        <v>0 10 0 ? * *</v>
      </c>
      <c r="D33" t="b">
        <v>0</v>
      </c>
      <c r="E33">
        <v>0</v>
      </c>
      <c r="F33">
        <v>10</v>
      </c>
      <c r="G33">
        <v>0</v>
      </c>
    </row>
    <row r="34" spans="1:7">
      <c r="A34" s="1" t="s">
        <v>16</v>
      </c>
      <c r="B34" s="7" t="s">
        <v>51</v>
      </c>
      <c r="C34" s="35" t="str">
        <f t="shared" si="0"/>
        <v>0 26 0 ? * *</v>
      </c>
      <c r="D34" t="b">
        <v>0</v>
      </c>
      <c r="E34">
        <v>0</v>
      </c>
      <c r="F34">
        <f t="shared" si="1"/>
        <v>26</v>
      </c>
      <c r="G34">
        <v>0</v>
      </c>
    </row>
    <row r="35" spans="1:7">
      <c r="A35" s="6" t="s">
        <v>180</v>
      </c>
      <c r="B35" s="8" t="s">
        <v>199</v>
      </c>
      <c r="C35" s="35" t="str">
        <f t="shared" si="0"/>
        <v>0 10 0 ? * *</v>
      </c>
      <c r="D35" t="b">
        <v>0</v>
      </c>
      <c r="E35">
        <v>0</v>
      </c>
      <c r="F35">
        <v>10</v>
      </c>
      <c r="G35">
        <v>0</v>
      </c>
    </row>
    <row r="36" spans="1:7">
      <c r="A36" s="6" t="s">
        <v>180</v>
      </c>
      <c r="B36" s="8" t="s">
        <v>200</v>
      </c>
      <c r="C36" s="35" t="str">
        <f t="shared" si="0"/>
        <v>0 10 0 ? * *</v>
      </c>
      <c r="D36" t="b">
        <v>0</v>
      </c>
      <c r="E36">
        <v>0</v>
      </c>
      <c r="F36">
        <v>10</v>
      </c>
      <c r="G36">
        <v>0</v>
      </c>
    </row>
    <row r="37" spans="1:7">
      <c r="A37" s="6" t="s">
        <v>179</v>
      </c>
      <c r="B37" s="8" t="s">
        <v>201</v>
      </c>
      <c r="C37" s="35" t="str">
        <f t="shared" si="0"/>
        <v>0 11 0 ? * *</v>
      </c>
      <c r="D37" t="b">
        <v>0</v>
      </c>
      <c r="E37">
        <v>0</v>
      </c>
      <c r="F37">
        <f>F35+1</f>
        <v>11</v>
      </c>
      <c r="G37">
        <v>0</v>
      </c>
    </row>
    <row r="38" spans="1:7">
      <c r="A38" s="6" t="s">
        <v>179</v>
      </c>
      <c r="B38" s="8" t="s">
        <v>202</v>
      </c>
      <c r="C38" s="35" t="str">
        <f t="shared" si="0"/>
        <v>0 11 0 ? * *</v>
      </c>
      <c r="D38" t="b">
        <v>0</v>
      </c>
      <c r="E38">
        <v>0</v>
      </c>
      <c r="F38">
        <f>F36+1</f>
        <v>11</v>
      </c>
      <c r="G38">
        <v>0</v>
      </c>
    </row>
    <row r="39" spans="1:7">
      <c r="A39" s="6" t="s">
        <v>179</v>
      </c>
      <c r="B39" s="8" t="s">
        <v>203</v>
      </c>
      <c r="C39" s="35" t="str">
        <f t="shared" si="0"/>
        <v>0 12 0 ? * *</v>
      </c>
      <c r="D39" t="b">
        <v>0</v>
      </c>
      <c r="E39">
        <v>0</v>
      </c>
      <c r="F39">
        <f t="shared" ref="F39:F55" si="2">F37+1</f>
        <v>12</v>
      </c>
      <c r="G39">
        <v>0</v>
      </c>
    </row>
    <row r="40" spans="1:7">
      <c r="A40" s="6" t="s">
        <v>179</v>
      </c>
      <c r="B40" s="8" t="s">
        <v>204</v>
      </c>
      <c r="C40" s="35" t="str">
        <f t="shared" si="0"/>
        <v>0 12 0 ? * *</v>
      </c>
      <c r="D40" t="b">
        <v>0</v>
      </c>
      <c r="E40">
        <v>0</v>
      </c>
      <c r="F40">
        <f t="shared" si="2"/>
        <v>12</v>
      </c>
      <c r="G40">
        <v>0</v>
      </c>
    </row>
    <row r="41" spans="1:7">
      <c r="A41" s="6" t="s">
        <v>179</v>
      </c>
      <c r="B41" s="8" t="s">
        <v>205</v>
      </c>
      <c r="C41" s="35" t="str">
        <f t="shared" si="0"/>
        <v>0 13 0 ? * *</v>
      </c>
      <c r="D41" t="b">
        <v>0</v>
      </c>
      <c r="E41">
        <v>0</v>
      </c>
      <c r="F41">
        <f t="shared" si="2"/>
        <v>13</v>
      </c>
      <c r="G41">
        <v>0</v>
      </c>
    </row>
    <row r="42" spans="1:7">
      <c r="A42" s="6" t="s">
        <v>179</v>
      </c>
      <c r="B42" s="8" t="s">
        <v>206</v>
      </c>
      <c r="C42" s="35" t="str">
        <f t="shared" si="0"/>
        <v>0 13 0 ? * *</v>
      </c>
      <c r="D42" t="b">
        <v>0</v>
      </c>
      <c r="E42">
        <v>0</v>
      </c>
      <c r="F42">
        <f t="shared" si="2"/>
        <v>13</v>
      </c>
      <c r="G42">
        <v>0</v>
      </c>
    </row>
    <row r="43" spans="1:7">
      <c r="A43" s="6" t="s">
        <v>179</v>
      </c>
      <c r="B43" s="8" t="s">
        <v>207</v>
      </c>
      <c r="C43" s="35" t="str">
        <f t="shared" si="0"/>
        <v>0 14 0 ? * *</v>
      </c>
      <c r="D43" t="b">
        <v>0</v>
      </c>
      <c r="E43">
        <v>0</v>
      </c>
      <c r="F43">
        <f t="shared" si="2"/>
        <v>14</v>
      </c>
      <c r="G43">
        <v>0</v>
      </c>
    </row>
    <row r="44" spans="1:7">
      <c r="A44" s="6" t="s">
        <v>179</v>
      </c>
      <c r="B44" s="8" t="s">
        <v>208</v>
      </c>
      <c r="C44" s="35" t="str">
        <f t="shared" si="0"/>
        <v>0 14 0 ? * *</v>
      </c>
      <c r="D44" t="b">
        <v>0</v>
      </c>
      <c r="E44">
        <v>0</v>
      </c>
      <c r="F44">
        <f t="shared" si="2"/>
        <v>14</v>
      </c>
      <c r="G44">
        <v>0</v>
      </c>
    </row>
    <row r="45" spans="1:7">
      <c r="A45" s="6" t="s">
        <v>179</v>
      </c>
      <c r="B45" s="8" t="s">
        <v>209</v>
      </c>
      <c r="C45" s="35" t="str">
        <f t="shared" si="0"/>
        <v>0 15 0 ? * *</v>
      </c>
      <c r="D45" t="b">
        <v>0</v>
      </c>
      <c r="E45">
        <v>0</v>
      </c>
      <c r="F45">
        <f t="shared" si="2"/>
        <v>15</v>
      </c>
      <c r="G45">
        <v>0</v>
      </c>
    </row>
    <row r="46" spans="1:7">
      <c r="A46" s="6" t="s">
        <v>179</v>
      </c>
      <c r="B46" s="8" t="s">
        <v>210</v>
      </c>
      <c r="C46" s="35" t="str">
        <f t="shared" si="0"/>
        <v>0 15 0 ? * *</v>
      </c>
      <c r="D46" t="b">
        <v>0</v>
      </c>
      <c r="E46">
        <v>0</v>
      </c>
      <c r="F46">
        <f t="shared" si="2"/>
        <v>15</v>
      </c>
      <c r="G46">
        <v>0</v>
      </c>
    </row>
    <row r="47" spans="1:7">
      <c r="A47" s="6" t="s">
        <v>179</v>
      </c>
      <c r="B47" s="8" t="s">
        <v>211</v>
      </c>
      <c r="C47" s="35" t="str">
        <f t="shared" si="0"/>
        <v>0 16 0 ? * *</v>
      </c>
      <c r="D47" t="b">
        <v>0</v>
      </c>
      <c r="E47">
        <v>0</v>
      </c>
      <c r="F47">
        <f t="shared" si="2"/>
        <v>16</v>
      </c>
      <c r="G47">
        <v>0</v>
      </c>
    </row>
    <row r="48" spans="1:7">
      <c r="A48" s="6" t="s">
        <v>179</v>
      </c>
      <c r="B48" s="8" t="s">
        <v>212</v>
      </c>
      <c r="C48" s="35" t="str">
        <f t="shared" si="0"/>
        <v>0 16 0 ? * *</v>
      </c>
      <c r="D48" t="b">
        <v>0</v>
      </c>
      <c r="E48">
        <v>0</v>
      </c>
      <c r="F48">
        <f t="shared" si="2"/>
        <v>16</v>
      </c>
      <c r="G48">
        <v>0</v>
      </c>
    </row>
    <row r="49" spans="1:7">
      <c r="A49" s="6" t="s">
        <v>179</v>
      </c>
      <c r="B49" s="8" t="s">
        <v>213</v>
      </c>
      <c r="C49" s="35" t="str">
        <f t="shared" si="0"/>
        <v>0 17 0 ? * *</v>
      </c>
      <c r="D49" t="b">
        <v>0</v>
      </c>
      <c r="E49">
        <v>0</v>
      </c>
      <c r="F49">
        <f t="shared" si="2"/>
        <v>17</v>
      </c>
      <c r="G49">
        <v>0</v>
      </c>
    </row>
    <row r="50" spans="1:7">
      <c r="A50" s="6" t="s">
        <v>179</v>
      </c>
      <c r="B50" s="8" t="s">
        <v>214</v>
      </c>
      <c r="C50" s="35" t="str">
        <f t="shared" si="0"/>
        <v>0 17 0 ? * *</v>
      </c>
      <c r="D50" t="b">
        <v>0</v>
      </c>
      <c r="E50">
        <v>0</v>
      </c>
      <c r="F50">
        <f t="shared" si="2"/>
        <v>17</v>
      </c>
      <c r="G50">
        <v>0</v>
      </c>
    </row>
    <row r="51" spans="1:7">
      <c r="A51" s="6" t="s">
        <v>179</v>
      </c>
      <c r="B51" s="8" t="s">
        <v>215</v>
      </c>
      <c r="C51" s="35" t="str">
        <f t="shared" si="0"/>
        <v>0 18 0 ? * *</v>
      </c>
      <c r="D51" t="b">
        <v>0</v>
      </c>
      <c r="E51">
        <v>0</v>
      </c>
      <c r="F51">
        <f t="shared" si="2"/>
        <v>18</v>
      </c>
      <c r="G51">
        <v>0</v>
      </c>
    </row>
    <row r="52" spans="1:7">
      <c r="A52" s="6" t="s">
        <v>179</v>
      </c>
      <c r="B52" s="8" t="s">
        <v>216</v>
      </c>
      <c r="C52" s="35" t="str">
        <f t="shared" si="0"/>
        <v>0 18 0 ? * *</v>
      </c>
      <c r="D52" t="b">
        <v>0</v>
      </c>
      <c r="E52">
        <v>0</v>
      </c>
      <c r="F52">
        <f t="shared" si="2"/>
        <v>18</v>
      </c>
      <c r="G52">
        <v>0</v>
      </c>
    </row>
    <row r="53" spans="1:7">
      <c r="A53" s="8" t="s">
        <v>180</v>
      </c>
      <c r="B53" s="8" t="s">
        <v>249</v>
      </c>
      <c r="C53" s="35" t="str">
        <f t="shared" si="0"/>
        <v>0 19 0 ? * *</v>
      </c>
      <c r="D53" t="b">
        <v>0</v>
      </c>
      <c r="E53">
        <v>0</v>
      </c>
      <c r="F53">
        <f t="shared" si="2"/>
        <v>19</v>
      </c>
      <c r="G53">
        <v>0</v>
      </c>
    </row>
    <row r="54" spans="1:7">
      <c r="A54" s="6" t="s">
        <v>101</v>
      </c>
      <c r="B54" s="6" t="s">
        <v>119</v>
      </c>
      <c r="C54" s="35" t="str">
        <f t="shared" si="0"/>
        <v>0 30 0 ? * *</v>
      </c>
      <c r="D54" t="b">
        <v>0</v>
      </c>
      <c r="E54">
        <v>0</v>
      </c>
      <c r="F54">
        <v>30</v>
      </c>
      <c r="G54">
        <v>0</v>
      </c>
    </row>
    <row r="55" spans="1:7">
      <c r="A55" s="6" t="s">
        <v>101</v>
      </c>
      <c r="B55" t="s">
        <v>105</v>
      </c>
      <c r="C55" s="35" t="str">
        <f t="shared" si="0"/>
        <v>0 31 0 ? * *</v>
      </c>
      <c r="D55" t="b">
        <v>0</v>
      </c>
      <c r="E55">
        <v>0</v>
      </c>
      <c r="F55">
        <v>31</v>
      </c>
      <c r="G55">
        <v>0</v>
      </c>
    </row>
    <row r="56" spans="1:7">
      <c r="A56" s="6" t="s">
        <v>101</v>
      </c>
      <c r="B56" t="s">
        <v>108</v>
      </c>
      <c r="C56" s="35" t="str">
        <f t="shared" si="0"/>
        <v>0 32 0 ? * *</v>
      </c>
      <c r="D56" t="b">
        <v>0</v>
      </c>
      <c r="E56">
        <v>0</v>
      </c>
      <c r="F56">
        <v>32</v>
      </c>
      <c r="G56">
        <v>0</v>
      </c>
    </row>
    <row r="57" spans="1:7">
      <c r="A57" s="6" t="s">
        <v>101</v>
      </c>
      <c r="B57" t="s">
        <v>114</v>
      </c>
      <c r="C57" s="35" t="str">
        <f t="shared" si="0"/>
        <v>0 33 0 ? * *</v>
      </c>
      <c r="D57" t="b">
        <v>0</v>
      </c>
      <c r="E57">
        <v>0</v>
      </c>
      <c r="F57">
        <v>33</v>
      </c>
      <c r="G57">
        <v>0</v>
      </c>
    </row>
    <row r="58" spans="1:7">
      <c r="A58" s="6" t="s">
        <v>101</v>
      </c>
      <c r="B58" t="s">
        <v>103</v>
      </c>
      <c r="C58" s="35" t="str">
        <f t="shared" si="0"/>
        <v>0 34 0 ? * *</v>
      </c>
      <c r="D58" t="b">
        <v>0</v>
      </c>
      <c r="E58">
        <v>0</v>
      </c>
      <c r="F58">
        <v>34</v>
      </c>
      <c r="G58">
        <v>0</v>
      </c>
    </row>
    <row r="59" spans="1:7">
      <c r="A59" s="6" t="s">
        <v>101</v>
      </c>
      <c r="B59" t="s">
        <v>134</v>
      </c>
      <c r="C59" s="35" t="str">
        <f t="shared" si="0"/>
        <v>0 35 0 ? * *</v>
      </c>
      <c r="D59" t="b">
        <v>0</v>
      </c>
      <c r="E59">
        <v>0</v>
      </c>
      <c r="F59">
        <v>35</v>
      </c>
      <c r="G59">
        <v>0</v>
      </c>
    </row>
    <row r="60" spans="1:7">
      <c r="A60" s="6" t="s">
        <v>101</v>
      </c>
      <c r="B60" t="s">
        <v>106</v>
      </c>
      <c r="C60" s="35" t="str">
        <f t="shared" si="0"/>
        <v>0 36 0 ? * *</v>
      </c>
      <c r="D60" t="b">
        <v>0</v>
      </c>
      <c r="E60">
        <v>0</v>
      </c>
      <c r="F60">
        <v>36</v>
      </c>
      <c r="G60">
        <v>0</v>
      </c>
    </row>
    <row r="61" spans="1:7">
      <c r="A61" s="6" t="s">
        <v>101</v>
      </c>
      <c r="B61" t="s">
        <v>110</v>
      </c>
      <c r="C61" s="35" t="str">
        <f t="shared" si="0"/>
        <v>0 37 0 ? * *</v>
      </c>
      <c r="D61" t="b">
        <v>0</v>
      </c>
      <c r="E61">
        <v>0</v>
      </c>
      <c r="F61">
        <v>37</v>
      </c>
      <c r="G61">
        <v>0</v>
      </c>
    </row>
    <row r="62" spans="1:7">
      <c r="A62" s="6" t="s">
        <v>101</v>
      </c>
      <c r="B62" t="s">
        <v>107</v>
      </c>
      <c r="C62" s="35" t="str">
        <f t="shared" si="0"/>
        <v>0 38 0 ? * *</v>
      </c>
      <c r="D62" t="b">
        <v>0</v>
      </c>
      <c r="E62">
        <v>0</v>
      </c>
      <c r="F62">
        <v>38</v>
      </c>
      <c r="G62">
        <v>0</v>
      </c>
    </row>
    <row r="63" spans="1:7">
      <c r="A63" s="6" t="s">
        <v>101</v>
      </c>
      <c r="B63" t="s">
        <v>117</v>
      </c>
      <c r="C63" s="35" t="str">
        <f t="shared" si="0"/>
        <v>0 39 0 ? * *</v>
      </c>
      <c r="D63" t="b">
        <v>0</v>
      </c>
      <c r="E63">
        <v>0</v>
      </c>
      <c r="F63">
        <v>39</v>
      </c>
      <c r="G63">
        <v>0</v>
      </c>
    </row>
    <row r="64" spans="1:7">
      <c r="A64" s="6" t="s">
        <v>101</v>
      </c>
      <c r="B64" t="s">
        <v>144</v>
      </c>
      <c r="C64" s="35" t="str">
        <f t="shared" si="0"/>
        <v>0 40 0 ? * *</v>
      </c>
      <c r="D64" t="b">
        <v>0</v>
      </c>
      <c r="E64">
        <v>0</v>
      </c>
      <c r="F64">
        <v>40</v>
      </c>
      <c r="G64">
        <v>0</v>
      </c>
    </row>
    <row r="65" spans="1:7">
      <c r="A65" s="6" t="s">
        <v>101</v>
      </c>
      <c r="B65" t="s">
        <v>147</v>
      </c>
      <c r="C65" s="35" t="str">
        <f t="shared" si="0"/>
        <v>0 41 0 ? * *</v>
      </c>
      <c r="D65" t="b">
        <v>0</v>
      </c>
      <c r="E65">
        <v>0</v>
      </c>
      <c r="F65">
        <v>41</v>
      </c>
      <c r="G65">
        <v>0</v>
      </c>
    </row>
    <row r="66" spans="1:7">
      <c r="A66" s="6" t="s">
        <v>101</v>
      </c>
      <c r="B66" t="s">
        <v>116</v>
      </c>
      <c r="C66" s="35" t="str">
        <f t="shared" si="0"/>
        <v>0 42 0 ? * *</v>
      </c>
      <c r="D66" t="b">
        <v>0</v>
      </c>
      <c r="E66">
        <v>0</v>
      </c>
      <c r="F66">
        <v>42</v>
      </c>
      <c r="G66">
        <v>0</v>
      </c>
    </row>
    <row r="67" spans="1:7">
      <c r="A67" s="6" t="s">
        <v>101</v>
      </c>
      <c r="B67" t="s">
        <v>104</v>
      </c>
      <c r="C67" s="35" t="str">
        <f t="shared" ref="C67:C104" si="3">G67&amp;" "&amp;F67&amp;" "&amp;E67&amp;" ? * *"</f>
        <v>0 43 0 ? * *</v>
      </c>
      <c r="D67" t="b">
        <v>0</v>
      </c>
      <c r="E67">
        <v>0</v>
      </c>
      <c r="F67">
        <v>43</v>
      </c>
      <c r="G67">
        <v>0</v>
      </c>
    </row>
    <row r="68" spans="1:7">
      <c r="A68" s="6" t="s">
        <v>101</v>
      </c>
      <c r="B68" t="s">
        <v>111</v>
      </c>
      <c r="C68" s="35" t="str">
        <f t="shared" si="3"/>
        <v>0 44 0 ? * *</v>
      </c>
      <c r="D68" t="b">
        <v>0</v>
      </c>
      <c r="E68">
        <v>0</v>
      </c>
      <c r="F68">
        <v>44</v>
      </c>
      <c r="G68">
        <v>0</v>
      </c>
    </row>
    <row r="69" spans="1:7">
      <c r="A69" s="6" t="s">
        <v>101</v>
      </c>
      <c r="B69" t="s">
        <v>153</v>
      </c>
      <c r="C69" s="35" t="str">
        <f t="shared" si="3"/>
        <v>0 45 0 ? * *</v>
      </c>
      <c r="D69" t="b">
        <v>0</v>
      </c>
      <c r="E69">
        <v>0</v>
      </c>
      <c r="F69">
        <v>45</v>
      </c>
      <c r="G69">
        <v>0</v>
      </c>
    </row>
    <row r="70" spans="1:7">
      <c r="A70" s="6" t="s">
        <v>101</v>
      </c>
      <c r="B70" t="s">
        <v>113</v>
      </c>
      <c r="C70" s="35" t="str">
        <f t="shared" si="3"/>
        <v>0 46 0 ? * *</v>
      </c>
      <c r="D70" t="b">
        <v>0</v>
      </c>
      <c r="E70">
        <v>0</v>
      </c>
      <c r="F70">
        <v>46</v>
      </c>
      <c r="G70">
        <v>0</v>
      </c>
    </row>
    <row r="71" spans="1:7">
      <c r="A71" s="6" t="s">
        <v>101</v>
      </c>
      <c r="B71" t="s">
        <v>112</v>
      </c>
      <c r="C71" s="35" t="str">
        <f t="shared" si="3"/>
        <v>0 47 0 ? * *</v>
      </c>
      <c r="D71" t="b">
        <v>0</v>
      </c>
      <c r="E71">
        <v>0</v>
      </c>
      <c r="F71">
        <v>47</v>
      </c>
      <c r="G71">
        <v>0</v>
      </c>
    </row>
    <row r="72" spans="1:7">
      <c r="A72" s="6" t="s">
        <v>101</v>
      </c>
      <c r="B72" t="s">
        <v>102</v>
      </c>
      <c r="C72" s="35" t="str">
        <f t="shared" si="3"/>
        <v>0 48 0 ? * *</v>
      </c>
      <c r="D72" t="b">
        <v>0</v>
      </c>
      <c r="E72">
        <v>0</v>
      </c>
      <c r="F72">
        <v>48</v>
      </c>
      <c r="G72">
        <v>0</v>
      </c>
    </row>
    <row r="73" spans="1:7">
      <c r="A73" s="6" t="s">
        <v>101</v>
      </c>
      <c r="B73" t="s">
        <v>109</v>
      </c>
      <c r="C73" s="35" t="str">
        <f t="shared" si="3"/>
        <v>0 49 0 ? * *</v>
      </c>
      <c r="D73" t="b">
        <v>0</v>
      </c>
      <c r="E73">
        <v>0</v>
      </c>
      <c r="F73">
        <v>49</v>
      </c>
      <c r="G73">
        <v>0</v>
      </c>
    </row>
    <row r="74" spans="1:7">
      <c r="A74" s="6" t="s">
        <v>101</v>
      </c>
      <c r="B74" t="s">
        <v>115</v>
      </c>
      <c r="C74" s="35" t="str">
        <f t="shared" si="3"/>
        <v>0 50 0 ? * *</v>
      </c>
      <c r="D74" t="b">
        <v>0</v>
      </c>
      <c r="E74">
        <v>0</v>
      </c>
      <c r="F74">
        <v>50</v>
      </c>
      <c r="G74">
        <v>0</v>
      </c>
    </row>
    <row r="75" spans="1:7">
      <c r="A75" s="6" t="s">
        <v>101</v>
      </c>
      <c r="B75" s="6" t="s">
        <v>118</v>
      </c>
      <c r="C75" s="35" t="str">
        <f t="shared" si="3"/>
        <v>0 30 0 ? * *</v>
      </c>
      <c r="D75" t="b">
        <v>0</v>
      </c>
      <c r="E75">
        <v>0</v>
      </c>
      <c r="F75">
        <v>30</v>
      </c>
      <c r="G75">
        <v>0</v>
      </c>
    </row>
    <row r="76" spans="1:7">
      <c r="A76" s="8" t="s">
        <v>248</v>
      </c>
      <c r="B76" t="s">
        <v>273</v>
      </c>
      <c r="C76" s="35" t="str">
        <f t="shared" si="3"/>
        <v>0 30 0 ? * *</v>
      </c>
      <c r="D76" t="b">
        <v>0</v>
      </c>
      <c r="E76">
        <v>0</v>
      </c>
      <c r="F76">
        <v>30</v>
      </c>
      <c r="G76">
        <v>0</v>
      </c>
    </row>
    <row r="77" spans="1:7">
      <c r="A77" s="8" t="s">
        <v>248</v>
      </c>
      <c r="B77" s="10" t="s">
        <v>370</v>
      </c>
      <c r="C77" s="35" t="str">
        <f t="shared" si="3"/>
        <v>0 32 0 ? * *</v>
      </c>
      <c r="D77" t="b">
        <v>0</v>
      </c>
      <c r="E77">
        <v>0</v>
      </c>
      <c r="F77">
        <v>32</v>
      </c>
      <c r="G77">
        <v>0</v>
      </c>
    </row>
    <row r="78" spans="1:7">
      <c r="A78" s="8" t="s">
        <v>248</v>
      </c>
      <c r="B78" t="s">
        <v>275</v>
      </c>
      <c r="C78" s="35" t="str">
        <f t="shared" si="3"/>
        <v>0 34 0 ? * *</v>
      </c>
      <c r="D78" t="b">
        <v>0</v>
      </c>
      <c r="E78">
        <v>0</v>
      </c>
      <c r="F78">
        <v>34</v>
      </c>
      <c r="G78">
        <v>0</v>
      </c>
    </row>
    <row r="79" spans="1:7">
      <c r="A79" s="8" t="s">
        <v>248</v>
      </c>
      <c r="B79" t="s">
        <v>276</v>
      </c>
      <c r="C79" s="35" t="str">
        <f t="shared" si="3"/>
        <v>0 36 0 ? * *</v>
      </c>
      <c r="D79" t="b">
        <v>0</v>
      </c>
      <c r="E79">
        <v>0</v>
      </c>
      <c r="F79">
        <v>36</v>
      </c>
      <c r="G79">
        <v>0</v>
      </c>
    </row>
    <row r="80" spans="1:7">
      <c r="A80" s="8" t="s">
        <v>248</v>
      </c>
      <c r="B80" t="s">
        <v>277</v>
      </c>
      <c r="C80" s="35" t="str">
        <f t="shared" si="3"/>
        <v>0 38 0 ? * *</v>
      </c>
      <c r="D80" t="b">
        <v>0</v>
      </c>
      <c r="E80">
        <v>0</v>
      </c>
      <c r="F80">
        <v>38</v>
      </c>
      <c r="G80">
        <v>0</v>
      </c>
    </row>
    <row r="81" spans="1:7">
      <c r="A81" s="8" t="s">
        <v>248</v>
      </c>
      <c r="B81" t="s">
        <v>289</v>
      </c>
      <c r="C81" s="35" t="str">
        <f t="shared" si="3"/>
        <v>0 40 0 ? * *</v>
      </c>
      <c r="D81" t="b">
        <v>0</v>
      </c>
      <c r="E81">
        <v>0</v>
      </c>
      <c r="F81">
        <v>40</v>
      </c>
      <c r="G81">
        <v>0</v>
      </c>
    </row>
    <row r="82" spans="1:7">
      <c r="A82" s="8" t="s">
        <v>248</v>
      </c>
      <c r="B82" t="s">
        <v>290</v>
      </c>
      <c r="C82" s="35" t="str">
        <f t="shared" si="3"/>
        <v>0 42 0 ? * *</v>
      </c>
      <c r="D82" t="b">
        <v>0</v>
      </c>
      <c r="E82">
        <v>0</v>
      </c>
      <c r="F82">
        <v>42</v>
      </c>
      <c r="G82">
        <v>0</v>
      </c>
    </row>
    <row r="83" spans="1:7">
      <c r="A83" s="8" t="s">
        <v>248</v>
      </c>
      <c r="B83" t="s">
        <v>291</v>
      </c>
      <c r="C83" s="35" t="str">
        <f t="shared" si="3"/>
        <v>0 44 0 ? * *</v>
      </c>
      <c r="D83" t="b">
        <v>0</v>
      </c>
      <c r="E83">
        <v>0</v>
      </c>
      <c r="F83">
        <v>44</v>
      </c>
      <c r="G83">
        <v>0</v>
      </c>
    </row>
    <row r="84" spans="1:7">
      <c r="A84" s="8" t="s">
        <v>248</v>
      </c>
      <c r="B84" t="s">
        <v>292</v>
      </c>
      <c r="C84" s="35" t="str">
        <f t="shared" si="3"/>
        <v>0 46 0 ? * *</v>
      </c>
      <c r="D84" t="b">
        <v>0</v>
      </c>
      <c r="E84">
        <v>0</v>
      </c>
      <c r="F84">
        <v>46</v>
      </c>
      <c r="G84">
        <v>0</v>
      </c>
    </row>
    <row r="85" spans="1:7">
      <c r="A85" s="8" t="s">
        <v>248</v>
      </c>
      <c r="B85" s="31" t="s">
        <v>272</v>
      </c>
      <c r="C85" s="35" t="str">
        <f t="shared" si="3"/>
        <v>0 30 0 ? * *</v>
      </c>
      <c r="D85" t="b">
        <v>0</v>
      </c>
      <c r="E85">
        <v>0</v>
      </c>
      <c r="F85">
        <v>30</v>
      </c>
      <c r="G85">
        <v>0</v>
      </c>
    </row>
    <row r="86" spans="1:7">
      <c r="A86" s="8" t="s">
        <v>246</v>
      </c>
      <c r="B86" t="s">
        <v>312</v>
      </c>
      <c r="C86" s="35" t="str">
        <f t="shared" si="3"/>
        <v>0 40 0 ? * *</v>
      </c>
      <c r="D86" t="b">
        <v>0</v>
      </c>
      <c r="E86">
        <v>0</v>
      </c>
      <c r="F86">
        <v>40</v>
      </c>
      <c r="G86">
        <v>0</v>
      </c>
    </row>
    <row r="87" spans="1:7">
      <c r="A87" s="8" t="s">
        <v>246</v>
      </c>
      <c r="B87" t="s">
        <v>313</v>
      </c>
      <c r="C87" s="35" t="str">
        <f t="shared" si="3"/>
        <v>0 41 0 ? * *</v>
      </c>
      <c r="D87" t="b">
        <v>0</v>
      </c>
      <c r="E87">
        <v>0</v>
      </c>
      <c r="F87">
        <v>41</v>
      </c>
      <c r="G87">
        <v>0</v>
      </c>
    </row>
    <row r="88" spans="1:7">
      <c r="A88" s="8" t="s">
        <v>246</v>
      </c>
      <c r="B88" t="s">
        <v>314</v>
      </c>
      <c r="C88" s="35" t="str">
        <f t="shared" si="3"/>
        <v>0 42 0 ? * *</v>
      </c>
      <c r="D88" t="b">
        <v>0</v>
      </c>
      <c r="E88">
        <v>0</v>
      </c>
      <c r="F88">
        <v>42</v>
      </c>
      <c r="G88">
        <v>0</v>
      </c>
    </row>
    <row r="89" spans="1:7">
      <c r="A89" s="8" t="s">
        <v>246</v>
      </c>
      <c r="B89" t="s">
        <v>315</v>
      </c>
      <c r="C89" s="35" t="str">
        <f t="shared" si="3"/>
        <v>0 43 0 ? * *</v>
      </c>
      <c r="D89" t="b">
        <v>0</v>
      </c>
      <c r="E89">
        <v>0</v>
      </c>
      <c r="F89">
        <v>43</v>
      </c>
      <c r="G89">
        <v>0</v>
      </c>
    </row>
    <row r="90" spans="1:7">
      <c r="A90" s="8" t="s">
        <v>246</v>
      </c>
      <c r="B90" t="s">
        <v>316</v>
      </c>
      <c r="C90" s="35" t="str">
        <f t="shared" si="3"/>
        <v>0 44 0 ? * *</v>
      </c>
      <c r="D90" t="b">
        <v>0</v>
      </c>
      <c r="E90">
        <v>0</v>
      </c>
      <c r="F90">
        <v>44</v>
      </c>
      <c r="G90">
        <v>0</v>
      </c>
    </row>
    <row r="91" spans="1:7">
      <c r="A91" s="8" t="s">
        <v>246</v>
      </c>
      <c r="B91" t="s">
        <v>317</v>
      </c>
      <c r="C91" s="35" t="str">
        <f t="shared" si="3"/>
        <v>0 45 0 ? * *</v>
      </c>
      <c r="D91" t="b">
        <v>0</v>
      </c>
      <c r="E91">
        <v>0</v>
      </c>
      <c r="F91">
        <v>45</v>
      </c>
      <c r="G91">
        <v>0</v>
      </c>
    </row>
    <row r="92" spans="1:7">
      <c r="A92" s="8" t="s">
        <v>246</v>
      </c>
      <c r="B92" t="s">
        <v>318</v>
      </c>
      <c r="C92" s="35" t="str">
        <f t="shared" si="3"/>
        <v>0 46 0 ? * *</v>
      </c>
      <c r="D92" t="b">
        <v>0</v>
      </c>
      <c r="E92">
        <v>0</v>
      </c>
      <c r="F92">
        <v>46</v>
      </c>
      <c r="G92">
        <v>0</v>
      </c>
    </row>
    <row r="93" spans="1:7">
      <c r="A93" s="8" t="s">
        <v>246</v>
      </c>
      <c r="B93" t="s">
        <v>319</v>
      </c>
      <c r="C93" s="35" t="str">
        <f t="shared" si="3"/>
        <v>0 47 0 ? * *</v>
      </c>
      <c r="D93" t="b">
        <v>0</v>
      </c>
      <c r="E93">
        <v>0</v>
      </c>
      <c r="F93">
        <v>47</v>
      </c>
      <c r="G93">
        <v>0</v>
      </c>
    </row>
    <row r="94" spans="1:7">
      <c r="A94" s="8" t="s">
        <v>246</v>
      </c>
      <c r="B94" t="s">
        <v>320</v>
      </c>
      <c r="C94" s="35" t="str">
        <f t="shared" si="3"/>
        <v>0 48 0 ? * *</v>
      </c>
      <c r="D94" t="b">
        <v>0</v>
      </c>
      <c r="E94">
        <v>0</v>
      </c>
      <c r="F94">
        <v>48</v>
      </c>
      <c r="G94">
        <v>0</v>
      </c>
    </row>
    <row r="95" spans="1:7">
      <c r="A95" s="8" t="s">
        <v>246</v>
      </c>
      <c r="B95" t="s">
        <v>321</v>
      </c>
      <c r="C95" s="35" t="str">
        <f t="shared" si="3"/>
        <v>0 49 0 ? * *</v>
      </c>
      <c r="D95" t="b">
        <v>0</v>
      </c>
      <c r="E95">
        <v>0</v>
      </c>
      <c r="F95">
        <v>49</v>
      </c>
      <c r="G95">
        <v>0</v>
      </c>
    </row>
    <row r="96" spans="1:7">
      <c r="A96" s="8" t="s">
        <v>246</v>
      </c>
      <c r="B96" t="s">
        <v>322</v>
      </c>
      <c r="C96" s="35" t="str">
        <f t="shared" si="3"/>
        <v>0 50 0 ? * *</v>
      </c>
      <c r="D96" t="b">
        <v>0</v>
      </c>
      <c r="E96">
        <v>0</v>
      </c>
      <c r="F96">
        <v>50</v>
      </c>
      <c r="G96">
        <v>0</v>
      </c>
    </row>
    <row r="97" spans="1:7">
      <c r="A97" s="8" t="s">
        <v>246</v>
      </c>
      <c r="B97" t="s">
        <v>323</v>
      </c>
      <c r="C97" s="35" t="str">
        <f t="shared" si="3"/>
        <v>0 51 0 ? * *</v>
      </c>
      <c r="D97" t="b">
        <v>0</v>
      </c>
      <c r="E97">
        <v>0</v>
      </c>
      <c r="F97">
        <v>51</v>
      </c>
      <c r="G97">
        <v>0</v>
      </c>
    </row>
    <row r="98" spans="1:7">
      <c r="A98" s="8" t="s">
        <v>246</v>
      </c>
      <c r="B98" t="s">
        <v>324</v>
      </c>
      <c r="C98" s="35" t="str">
        <f t="shared" si="3"/>
        <v>0 52 0 ? * *</v>
      </c>
      <c r="D98" t="b">
        <v>0</v>
      </c>
      <c r="E98">
        <v>0</v>
      </c>
      <c r="F98">
        <v>52</v>
      </c>
      <c r="G98">
        <v>0</v>
      </c>
    </row>
    <row r="99" spans="1:7">
      <c r="A99" s="8" t="s">
        <v>246</v>
      </c>
      <c r="B99" t="s">
        <v>325</v>
      </c>
      <c r="C99" s="35" t="str">
        <f t="shared" si="3"/>
        <v>0 53 0 ? * *</v>
      </c>
      <c r="D99" t="b">
        <v>0</v>
      </c>
      <c r="E99">
        <v>0</v>
      </c>
      <c r="F99">
        <v>53</v>
      </c>
      <c r="G99">
        <v>0</v>
      </c>
    </row>
    <row r="100" spans="1:7">
      <c r="A100" s="8" t="s">
        <v>246</v>
      </c>
      <c r="B100" t="s">
        <v>326</v>
      </c>
      <c r="C100" s="35" t="str">
        <f t="shared" si="3"/>
        <v>0 54 0 ? * *</v>
      </c>
      <c r="D100" t="b">
        <v>0</v>
      </c>
      <c r="E100">
        <v>0</v>
      </c>
      <c r="F100">
        <v>54</v>
      </c>
      <c r="G100">
        <v>0</v>
      </c>
    </row>
    <row r="101" spans="1:7">
      <c r="A101" s="8" t="s">
        <v>246</v>
      </c>
      <c r="B101" t="s">
        <v>327</v>
      </c>
      <c r="C101" s="35" t="str">
        <f t="shared" si="3"/>
        <v>0 55 0 ? * *</v>
      </c>
      <c r="D101" t="b">
        <v>0</v>
      </c>
      <c r="E101">
        <v>0</v>
      </c>
      <c r="F101">
        <v>55</v>
      </c>
      <c r="G101">
        <v>0</v>
      </c>
    </row>
    <row r="102" spans="1:7">
      <c r="A102" s="8" t="s">
        <v>246</v>
      </c>
      <c r="B102" t="s">
        <v>328</v>
      </c>
      <c r="C102" s="35" t="str">
        <f t="shared" si="3"/>
        <v>0 56 0 ? * *</v>
      </c>
      <c r="D102" t="b">
        <v>0</v>
      </c>
      <c r="E102">
        <v>0</v>
      </c>
      <c r="F102">
        <v>56</v>
      </c>
      <c r="G102">
        <v>0</v>
      </c>
    </row>
    <row r="103" spans="1:7">
      <c r="A103" s="8" t="s">
        <v>246</v>
      </c>
      <c r="B103" t="s">
        <v>329</v>
      </c>
      <c r="C103" s="35" t="str">
        <f t="shared" si="3"/>
        <v>0 57 0 ? * *</v>
      </c>
      <c r="D103" t="b">
        <v>0</v>
      </c>
      <c r="E103">
        <v>0</v>
      </c>
      <c r="F103">
        <v>57</v>
      </c>
      <c r="G103">
        <v>0</v>
      </c>
    </row>
    <row r="104" spans="1:7">
      <c r="A104" s="8" t="s">
        <v>246</v>
      </c>
      <c r="B104" t="s">
        <v>330</v>
      </c>
      <c r="C104" s="35" t="str">
        <f t="shared" si="3"/>
        <v>0 40 0 ? * *</v>
      </c>
      <c r="D104" t="b">
        <v>0</v>
      </c>
      <c r="E104">
        <v>0</v>
      </c>
      <c r="F104">
        <v>40</v>
      </c>
      <c r="G104">
        <v>0</v>
      </c>
    </row>
  </sheetData>
  <phoneticPr fontId="7" type="noConversion"/>
  <dataValidations count="1">
    <dataValidation type="list" allowBlank="1" showInputMessage="1" showErrorMessage="1" sqref="D2:D104" xr:uid="{BBD1179D-9E1E-374E-9962-FB2922D23B0D}">
      <formula1>"True,False"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"/>
  <sheetViews>
    <sheetView zoomScale="115" zoomScaleNormal="115" workbookViewId="0">
      <selection activeCell="B38" sqref="B38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44.3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55.83203125" customWidth="1"/>
  </cols>
  <sheetData>
    <row r="1" spans="1:9">
      <c r="A1" s="2" t="s">
        <v>14</v>
      </c>
      <c r="B1" s="2" t="s">
        <v>17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</row>
    <row r="2" spans="1:9">
      <c r="A2" s="1" t="s">
        <v>16</v>
      </c>
      <c r="B2" s="3" t="s">
        <v>19</v>
      </c>
      <c r="D2" s="30" t="s">
        <v>371</v>
      </c>
      <c r="E2" t="str">
        <f>LOWER(B2)</f>
        <v>ora2pg_jydb_deleterec</v>
      </c>
      <c r="G2" s="5" t="s">
        <v>57</v>
      </c>
      <c r="H2" s="5" t="str">
        <f>"sh ${sync_shell} "&amp;MID(E2,8,LEN(E2)-7)&amp;" ${dt}"</f>
        <v>sh ${sync_shell} jydb_deleterec ${dt}</v>
      </c>
    </row>
    <row r="3" spans="1:9">
      <c r="A3" s="1" t="s">
        <v>16</v>
      </c>
      <c r="B3" s="3" t="s">
        <v>19</v>
      </c>
      <c r="D3" s="4"/>
      <c r="E3" s="5" t="s">
        <v>59</v>
      </c>
      <c r="G3" s="5" t="s">
        <v>57</v>
      </c>
      <c r="H3" s="5" t="s">
        <v>60</v>
      </c>
      <c r="I3" s="5" t="str">
        <f>E2</f>
        <v>ora2pg_jydb_deleterec</v>
      </c>
    </row>
    <row r="4" spans="1:9" s="1" customFormat="1">
      <c r="A4" s="1" t="s">
        <v>16</v>
      </c>
      <c r="B4" s="6" t="s">
        <v>20</v>
      </c>
      <c r="D4" s="30" t="s">
        <v>371</v>
      </c>
      <c r="E4" s="5" t="s">
        <v>61</v>
      </c>
      <c r="F4" s="5"/>
      <c r="G4" s="5" t="s">
        <v>57</v>
      </c>
      <c r="H4" s="5" t="str">
        <f t="shared" ref="H4" si="0">"sh ${sync_shell} "&amp;MID(E4,8,LEN(E4)-7)&amp;" ${dt}"</f>
        <v>sh ${sync_shell} ct_systemconst ${dt}</v>
      </c>
      <c r="I4" s="5"/>
    </row>
    <row r="5" spans="1:9">
      <c r="A5" s="1" t="s">
        <v>16</v>
      </c>
      <c r="B5" s="6" t="s">
        <v>20</v>
      </c>
      <c r="C5" s="1"/>
      <c r="D5" s="4"/>
      <c r="E5" s="5" t="s">
        <v>59</v>
      </c>
      <c r="F5" s="5"/>
      <c r="G5" s="5" t="s">
        <v>57</v>
      </c>
      <c r="H5" s="5" t="s">
        <v>60</v>
      </c>
      <c r="I5" s="5" t="str">
        <f>E4</f>
        <v>ora2pg_ct_systemconst</v>
      </c>
    </row>
    <row r="6" spans="1:9">
      <c r="A6" s="1" t="s">
        <v>16</v>
      </c>
      <c r="B6" t="s">
        <v>21</v>
      </c>
      <c r="D6" s="30" t="s">
        <v>371</v>
      </c>
      <c r="E6" t="str">
        <f t="shared" ref="E6" si="1">LOWER(B6)</f>
        <v>ora2pg_mf_announcement</v>
      </c>
      <c r="G6" s="5" t="s">
        <v>57</v>
      </c>
      <c r="H6" s="5" t="str">
        <f>"sh ${sync_shell} "&amp;MID(E6,8,LEN(E6)-7)&amp;" ${dt} incr"</f>
        <v>sh ${sync_shell} mf_announcement ${dt} incr</v>
      </c>
    </row>
    <row r="7" spans="1:9">
      <c r="A7" s="1" t="s">
        <v>16</v>
      </c>
      <c r="B7" t="s">
        <v>21</v>
      </c>
      <c r="D7" s="4"/>
      <c r="E7" s="5" t="s">
        <v>59</v>
      </c>
      <c r="G7" s="5" t="s">
        <v>57</v>
      </c>
      <c r="H7" s="5" t="s">
        <v>60</v>
      </c>
      <c r="I7" s="5" t="str">
        <f t="shared" ref="I7" si="2">E6</f>
        <v>ora2pg_mf_announcement</v>
      </c>
    </row>
    <row r="8" spans="1:9">
      <c r="A8" s="1" t="s">
        <v>16</v>
      </c>
      <c r="B8" t="s">
        <v>31</v>
      </c>
      <c r="D8" s="30" t="s">
        <v>371</v>
      </c>
      <c r="E8" t="str">
        <f t="shared" ref="E8" si="3">LOWER(B8)</f>
        <v>ora2pg_mf_interimbulletin</v>
      </c>
      <c r="G8" s="5" t="s">
        <v>57</v>
      </c>
      <c r="H8" s="5" t="str">
        <f t="shared" ref="H8:H15" si="4">"sh ${sync_shell} "&amp;MID(E8,8,LEN(E8)-7)&amp;" ${dt} incr"</f>
        <v>sh ${sync_shell} mf_interimbulletin ${dt} incr</v>
      </c>
    </row>
    <row r="9" spans="1:9">
      <c r="A9" s="1" t="s">
        <v>16</v>
      </c>
      <c r="B9" t="s">
        <v>31</v>
      </c>
      <c r="D9" s="4"/>
      <c r="E9" s="5" t="s">
        <v>59</v>
      </c>
      <c r="G9" s="5" t="s">
        <v>57</v>
      </c>
      <c r="H9" s="5" t="s">
        <v>60</v>
      </c>
      <c r="I9" s="5" t="str">
        <f t="shared" ref="I9" si="5">E8</f>
        <v>ora2pg_mf_interimbulletin</v>
      </c>
    </row>
    <row r="10" spans="1:9">
      <c r="A10" s="1" t="s">
        <v>16</v>
      </c>
      <c r="B10" t="s">
        <v>38</v>
      </c>
      <c r="D10" s="30" t="s">
        <v>371</v>
      </c>
      <c r="E10" t="str">
        <f t="shared" ref="E10" si="6">LOWER(B10)</f>
        <v>ora2pg_mf_mmyieldperformance</v>
      </c>
      <c r="G10" s="5" t="s">
        <v>57</v>
      </c>
      <c r="H10" s="5" t="str">
        <f t="shared" ref="H10:H15" si="7">"sh ${sync_shell} "&amp;MID(E10,8,LEN(E10)-7)&amp;" ${dt} incr"</f>
        <v>sh ${sync_shell} mf_mmyieldperformance ${dt} incr</v>
      </c>
    </row>
    <row r="11" spans="1:9">
      <c r="A11" s="1" t="s">
        <v>16</v>
      </c>
      <c r="B11" t="s">
        <v>38</v>
      </c>
      <c r="D11" s="4"/>
      <c r="E11" s="5" t="s">
        <v>59</v>
      </c>
      <c r="G11" s="5" t="s">
        <v>57</v>
      </c>
      <c r="H11" s="5" t="s">
        <v>60</v>
      </c>
      <c r="I11" s="5" t="str">
        <f t="shared" ref="I11" si="8">E10</f>
        <v>ora2pg_mf_mmyieldperformance</v>
      </c>
    </row>
    <row r="12" spans="1:9">
      <c r="A12" s="1" t="s">
        <v>16</v>
      </c>
      <c r="B12" t="s">
        <v>39</v>
      </c>
      <c r="D12" s="30" t="s">
        <v>371</v>
      </c>
      <c r="E12" t="str">
        <f t="shared" ref="E12" si="9">LOWER(B12)</f>
        <v>ora2pg_mf_netvalue</v>
      </c>
      <c r="G12" s="5" t="s">
        <v>57</v>
      </c>
      <c r="H12" s="5" t="str">
        <f t="shared" ref="H12:H15" si="10">"sh ${sync_shell} "&amp;MID(E12,8,LEN(E12)-7)&amp;" ${dt} incr"</f>
        <v>sh ${sync_shell} mf_netvalue ${dt} incr</v>
      </c>
    </row>
    <row r="13" spans="1:9">
      <c r="A13" s="1" t="s">
        <v>16</v>
      </c>
      <c r="B13" t="s">
        <v>39</v>
      </c>
      <c r="D13" s="4"/>
      <c r="E13" s="5" t="s">
        <v>59</v>
      </c>
      <c r="G13" s="5" t="s">
        <v>57</v>
      </c>
      <c r="H13" s="5" t="s">
        <v>60</v>
      </c>
      <c r="I13" s="5" t="str">
        <f t="shared" ref="I13" si="11">E12</f>
        <v>ora2pg_mf_netvalue</v>
      </c>
    </row>
    <row r="14" spans="1:9">
      <c r="A14" s="1" t="s">
        <v>16</v>
      </c>
      <c r="B14" t="s">
        <v>41</v>
      </c>
      <c r="D14" s="30" t="s">
        <v>371</v>
      </c>
      <c r="E14" t="str">
        <f t="shared" ref="E14" si="12">LOWER(B14)</f>
        <v>ora2pg_mf_netvalueperformancehis</v>
      </c>
      <c r="G14" s="5" t="s">
        <v>57</v>
      </c>
      <c r="H14" s="5" t="str">
        <f t="shared" ref="H14:H15" si="13">"sh ${sync_shell} "&amp;MID(E14,8,LEN(E14)-7)&amp;" ${dt} incr"</f>
        <v>sh ${sync_shell} mf_netvalueperformancehis ${dt} incr</v>
      </c>
    </row>
    <row r="15" spans="1:9">
      <c r="A15" s="1" t="s">
        <v>16</v>
      </c>
      <c r="B15" t="s">
        <v>41</v>
      </c>
      <c r="D15" s="4"/>
      <c r="E15" s="5" t="s">
        <v>59</v>
      </c>
      <c r="G15" s="5" t="s">
        <v>57</v>
      </c>
      <c r="H15" s="5" t="s">
        <v>60</v>
      </c>
      <c r="I15" s="5" t="str">
        <f t="shared" ref="I15" si="14">E14</f>
        <v>ora2pg_mf_netvalueperformancehis</v>
      </c>
    </row>
    <row r="16" spans="1:9">
      <c r="A16" s="1" t="s">
        <v>16</v>
      </c>
      <c r="B16" t="s">
        <v>22</v>
      </c>
      <c r="D16" s="30" t="s">
        <v>371</v>
      </c>
      <c r="E16" t="str">
        <f t="shared" ref="E16" si="15">LOWER(B16)</f>
        <v>ora2pg_mf_assetallocation</v>
      </c>
      <c r="G16" s="5" t="s">
        <v>57</v>
      </c>
      <c r="H16" s="5" t="str">
        <f t="shared" ref="H16" si="16">"sh ${sync_shell} "&amp;MID(E16,8,LEN(E16)-7)&amp;" ${dt}"</f>
        <v>sh ${sync_shell} mf_assetallocation ${dt}</v>
      </c>
    </row>
    <row r="17" spans="1:9">
      <c r="A17" s="1" t="s">
        <v>16</v>
      </c>
      <c r="B17" t="s">
        <v>22</v>
      </c>
      <c r="D17" s="4"/>
      <c r="E17" s="5" t="s">
        <v>59</v>
      </c>
      <c r="G17" s="5" t="s">
        <v>57</v>
      </c>
      <c r="H17" s="5" t="s">
        <v>60</v>
      </c>
      <c r="I17" s="5" t="str">
        <f t="shared" ref="I17" si="17">E16</f>
        <v>ora2pg_mf_assetallocation</v>
      </c>
    </row>
    <row r="18" spans="1:9">
      <c r="A18" s="1" t="s">
        <v>16</v>
      </c>
      <c r="B18" t="s">
        <v>23</v>
      </c>
      <c r="D18" s="30" t="s">
        <v>371</v>
      </c>
      <c r="E18" t="str">
        <f t="shared" ref="E18" si="18">LOWER(B18)</f>
        <v>ora2pg_mf_balancesheetnew</v>
      </c>
      <c r="G18" s="5" t="s">
        <v>57</v>
      </c>
      <c r="H18" s="5" t="str">
        <f t="shared" ref="H18" si="19">"sh ${sync_shell} "&amp;MID(E18,8,LEN(E18)-7)&amp;" ${dt}"</f>
        <v>sh ${sync_shell} mf_balancesheetnew ${dt}</v>
      </c>
    </row>
    <row r="19" spans="1:9">
      <c r="A19" s="1" t="s">
        <v>16</v>
      </c>
      <c r="B19" t="s">
        <v>23</v>
      </c>
      <c r="D19" s="4"/>
      <c r="E19" s="5" t="s">
        <v>59</v>
      </c>
      <c r="G19" s="5" t="s">
        <v>57</v>
      </c>
      <c r="H19" s="5" t="s">
        <v>60</v>
      </c>
      <c r="I19" s="5" t="str">
        <f t="shared" ref="I19" si="20">E18</f>
        <v>ora2pg_mf_balancesheetnew</v>
      </c>
    </row>
    <row r="20" spans="1:9">
      <c r="A20" s="1" t="s">
        <v>16</v>
      </c>
      <c r="B20" t="s">
        <v>24</v>
      </c>
      <c r="D20" s="30" t="s">
        <v>371</v>
      </c>
      <c r="E20" t="str">
        <f t="shared" ref="E20" si="21">LOWER(B20)</f>
        <v>ora2pg_mf_bondportifoliodetail</v>
      </c>
      <c r="G20" s="5" t="s">
        <v>57</v>
      </c>
      <c r="H20" s="5" t="str">
        <f t="shared" ref="H20" si="22">"sh ${sync_shell} "&amp;MID(E20,8,LEN(E20)-7)&amp;" ${dt}"</f>
        <v>sh ${sync_shell} mf_bondportifoliodetail ${dt}</v>
      </c>
    </row>
    <row r="21" spans="1:9">
      <c r="A21" s="1" t="s">
        <v>16</v>
      </c>
      <c r="B21" t="s">
        <v>24</v>
      </c>
      <c r="D21" s="4"/>
      <c r="E21" s="5" t="s">
        <v>59</v>
      </c>
      <c r="G21" s="5" t="s">
        <v>57</v>
      </c>
      <c r="H21" s="5" t="s">
        <v>60</v>
      </c>
      <c r="I21" s="5" t="str">
        <f t="shared" ref="I21" si="23">E20</f>
        <v>ora2pg_mf_bondportifoliodetail</v>
      </c>
    </row>
    <row r="22" spans="1:9">
      <c r="A22" s="1" t="s">
        <v>16</v>
      </c>
      <c r="B22" t="s">
        <v>25</v>
      </c>
      <c r="D22" s="30" t="s">
        <v>371</v>
      </c>
      <c r="E22" t="str">
        <f t="shared" ref="E22" si="24">LOWER(B22)</f>
        <v>ora2pg_mf_dividend</v>
      </c>
      <c r="G22" s="5" t="s">
        <v>57</v>
      </c>
      <c r="H22" s="5" t="str">
        <f t="shared" ref="H22" si="25">"sh ${sync_shell} "&amp;MID(E22,8,LEN(E22)-7)&amp;" ${dt}"</f>
        <v>sh ${sync_shell} mf_dividend ${dt}</v>
      </c>
    </row>
    <row r="23" spans="1:9">
      <c r="A23" s="1" t="s">
        <v>16</v>
      </c>
      <c r="B23" t="s">
        <v>25</v>
      </c>
      <c r="D23" s="4"/>
      <c r="E23" s="5" t="s">
        <v>59</v>
      </c>
      <c r="G23" s="5" t="s">
        <v>57</v>
      </c>
      <c r="H23" s="5" t="s">
        <v>60</v>
      </c>
      <c r="I23" s="5" t="str">
        <f t="shared" ref="I23" si="26">E22</f>
        <v>ora2pg_mf_dividend</v>
      </c>
    </row>
    <row r="24" spans="1:9">
      <c r="A24" s="1" t="s">
        <v>16</v>
      </c>
      <c r="B24" t="s">
        <v>26</v>
      </c>
      <c r="D24" s="30" t="s">
        <v>371</v>
      </c>
      <c r="E24" t="str">
        <f t="shared" ref="E24" si="27">LOWER(B24)</f>
        <v>ora2pg_mf_fundarchives</v>
      </c>
      <c r="G24" s="5" t="s">
        <v>57</v>
      </c>
      <c r="H24" s="5" t="str">
        <f t="shared" ref="H24" si="28">"sh ${sync_shell} "&amp;MID(E24,8,LEN(E24)-7)&amp;" ${dt}"</f>
        <v>sh ${sync_shell} mf_fundarchives ${dt}</v>
      </c>
    </row>
    <row r="25" spans="1:9">
      <c r="A25" s="1" t="s">
        <v>16</v>
      </c>
      <c r="B25" t="s">
        <v>26</v>
      </c>
      <c r="D25" s="4"/>
      <c r="E25" s="5" t="s">
        <v>59</v>
      </c>
      <c r="G25" s="5" t="s">
        <v>57</v>
      </c>
      <c r="H25" s="5" t="s">
        <v>60</v>
      </c>
      <c r="I25" s="5" t="str">
        <f t="shared" ref="I25" si="29">E24</f>
        <v>ora2pg_mf_fundarchives</v>
      </c>
    </row>
    <row r="26" spans="1:9">
      <c r="A26" s="1" t="s">
        <v>16</v>
      </c>
      <c r="B26" t="s">
        <v>27</v>
      </c>
      <c r="D26" s="30" t="s">
        <v>371</v>
      </c>
      <c r="E26" t="str">
        <f t="shared" ref="E26" si="30">LOWER(B26)</f>
        <v>ora2pg_mf_fundarchivesattach</v>
      </c>
      <c r="G26" s="5" t="s">
        <v>57</v>
      </c>
      <c r="H26" s="5" t="str">
        <f t="shared" ref="H26" si="31">"sh ${sync_shell} "&amp;MID(E26,8,LEN(E26)-7)&amp;" ${dt}"</f>
        <v>sh ${sync_shell} mf_fundarchivesattach ${dt}</v>
      </c>
    </row>
    <row r="27" spans="1:9">
      <c r="A27" s="1" t="s">
        <v>16</v>
      </c>
      <c r="B27" t="s">
        <v>27</v>
      </c>
      <c r="D27" s="4"/>
      <c r="E27" s="5" t="s">
        <v>59</v>
      </c>
      <c r="G27" s="5" t="s">
        <v>57</v>
      </c>
      <c r="H27" s="5" t="s">
        <v>60</v>
      </c>
      <c r="I27" s="5" t="str">
        <f t="shared" ref="I27" si="32">E26</f>
        <v>ora2pg_mf_fundarchivesattach</v>
      </c>
    </row>
    <row r="28" spans="1:9">
      <c r="A28" s="1" t="s">
        <v>16</v>
      </c>
      <c r="B28" t="s">
        <v>28</v>
      </c>
      <c r="D28" s="30" t="s">
        <v>371</v>
      </c>
      <c r="E28" t="str">
        <f t="shared" ref="E28" si="33">LOWER(B28)</f>
        <v>ora2pg_mf_fundmanagernew</v>
      </c>
      <c r="G28" s="5" t="s">
        <v>57</v>
      </c>
      <c r="H28" s="5" t="str">
        <f t="shared" ref="H28" si="34">"sh ${sync_shell} "&amp;MID(E28,8,LEN(E28)-7)&amp;" ${dt}"</f>
        <v>sh ${sync_shell} mf_fundmanagernew ${dt}</v>
      </c>
    </row>
    <row r="29" spans="1:9">
      <c r="A29" s="1" t="s">
        <v>16</v>
      </c>
      <c r="B29" t="s">
        <v>28</v>
      </c>
      <c r="D29" s="4"/>
      <c r="E29" s="5" t="s">
        <v>59</v>
      </c>
      <c r="G29" s="5" t="s">
        <v>57</v>
      </c>
      <c r="H29" s="5" t="s">
        <v>60</v>
      </c>
      <c r="I29" s="5" t="str">
        <f t="shared" ref="I29" si="35">E28</f>
        <v>ora2pg_mf_fundmanagernew</v>
      </c>
    </row>
    <row r="30" spans="1:9">
      <c r="A30" s="1" t="s">
        <v>16</v>
      </c>
      <c r="B30" t="s">
        <v>29</v>
      </c>
      <c r="D30" s="30" t="s">
        <v>371</v>
      </c>
      <c r="E30" t="str">
        <f t="shared" ref="E30" si="36">LOWER(B30)</f>
        <v>ora2pg_mf_fundportifoliodetail</v>
      </c>
      <c r="G30" s="5" t="s">
        <v>57</v>
      </c>
      <c r="H30" s="5" t="str">
        <f t="shared" ref="H30" si="37">"sh ${sync_shell} "&amp;MID(E30,8,LEN(E30)-7)&amp;" ${dt}"</f>
        <v>sh ${sync_shell} mf_fundportifoliodetail ${dt}</v>
      </c>
    </row>
    <row r="31" spans="1:9">
      <c r="A31" s="1" t="s">
        <v>16</v>
      </c>
      <c r="B31" t="s">
        <v>29</v>
      </c>
      <c r="D31" s="4"/>
      <c r="E31" s="5" t="s">
        <v>59</v>
      </c>
      <c r="G31" s="5" t="s">
        <v>57</v>
      </c>
      <c r="H31" s="5" t="s">
        <v>60</v>
      </c>
      <c r="I31" s="5" t="str">
        <f t="shared" ref="I31" si="38">E30</f>
        <v>ora2pg_mf_fundportifoliodetail</v>
      </c>
    </row>
    <row r="32" spans="1:9">
      <c r="A32" s="1" t="s">
        <v>16</v>
      </c>
      <c r="B32" t="s">
        <v>30</v>
      </c>
      <c r="D32" s="30" t="s">
        <v>371</v>
      </c>
      <c r="E32" t="str">
        <f t="shared" ref="E32" si="39">LOWER(B32)</f>
        <v>ora2pg_mf_incomestatementnew</v>
      </c>
      <c r="G32" s="5" t="s">
        <v>57</v>
      </c>
      <c r="H32" s="5" t="str">
        <f t="shared" ref="H32" si="40">"sh ${sync_shell} "&amp;MID(E32,8,LEN(E32)-7)&amp;" ${dt}"</f>
        <v>sh ${sync_shell} mf_incomestatementnew ${dt}</v>
      </c>
    </row>
    <row r="33" spans="1:9">
      <c r="A33" s="1" t="s">
        <v>16</v>
      </c>
      <c r="B33" t="s">
        <v>30</v>
      </c>
      <c r="D33" s="4"/>
      <c r="E33" s="5" t="s">
        <v>59</v>
      </c>
      <c r="G33" s="5" t="s">
        <v>57</v>
      </c>
      <c r="H33" s="5" t="s">
        <v>60</v>
      </c>
      <c r="I33" s="5" t="str">
        <f t="shared" ref="I33" si="41">E32</f>
        <v>ora2pg_mf_incomestatementnew</v>
      </c>
    </row>
    <row r="34" spans="1:9">
      <c r="A34" s="1" t="s">
        <v>16</v>
      </c>
      <c r="B34" t="s">
        <v>32</v>
      </c>
      <c r="D34" s="30" t="s">
        <v>371</v>
      </c>
      <c r="E34" t="str">
        <f t="shared" ref="E34" si="42">LOWER(B34)</f>
        <v>ora2pg_mf_interimbulletin_se</v>
      </c>
      <c r="G34" s="5" t="s">
        <v>57</v>
      </c>
      <c r="H34" s="5" t="str">
        <f t="shared" ref="H34" si="43">"sh ${sync_shell} "&amp;MID(E34,8,LEN(E34)-7)&amp;" ${dt}"</f>
        <v>sh ${sync_shell} mf_interimbulletin_se ${dt}</v>
      </c>
    </row>
    <row r="35" spans="1:9">
      <c r="A35" s="1" t="s">
        <v>16</v>
      </c>
      <c r="B35" t="s">
        <v>32</v>
      </c>
      <c r="D35" s="4"/>
      <c r="E35" s="5" t="s">
        <v>59</v>
      </c>
      <c r="G35" s="5" t="s">
        <v>57</v>
      </c>
      <c r="H35" s="5" t="s">
        <v>60</v>
      </c>
      <c r="I35" s="5" t="str">
        <f t="shared" ref="I35" si="44">E34</f>
        <v>ora2pg_mf_interimbulletin_se</v>
      </c>
    </row>
    <row r="36" spans="1:9">
      <c r="A36" s="1" t="s">
        <v>16</v>
      </c>
      <c r="B36" t="s">
        <v>33</v>
      </c>
      <c r="D36" s="30" t="s">
        <v>371</v>
      </c>
      <c r="E36" t="str">
        <f t="shared" ref="E36" si="45">LOWER(B36)</f>
        <v>ora2pg_mf_investadvisoroutline</v>
      </c>
      <c r="G36" s="5" t="s">
        <v>57</v>
      </c>
      <c r="H36" s="5" t="str">
        <f t="shared" ref="H36" si="46">"sh ${sync_shell} "&amp;MID(E36,8,LEN(E36)-7)&amp;" ${dt}"</f>
        <v>sh ${sync_shell} mf_investadvisoroutline ${dt}</v>
      </c>
    </row>
    <row r="37" spans="1:9">
      <c r="A37" s="1" t="s">
        <v>16</v>
      </c>
      <c r="B37" t="s">
        <v>33</v>
      </c>
      <c r="D37" s="4"/>
      <c r="E37" s="5" t="s">
        <v>59</v>
      </c>
      <c r="G37" s="5" t="s">
        <v>57</v>
      </c>
      <c r="H37" s="5" t="s">
        <v>60</v>
      </c>
      <c r="I37" s="5" t="str">
        <f t="shared" ref="I37" si="47">E36</f>
        <v>ora2pg_mf_investadvisoroutline</v>
      </c>
    </row>
    <row r="38" spans="1:9">
      <c r="A38" s="1" t="s">
        <v>16</v>
      </c>
      <c r="B38" t="s">
        <v>34</v>
      </c>
      <c r="D38" s="30" t="s">
        <v>371</v>
      </c>
      <c r="E38" t="str">
        <f t="shared" ref="E38" si="48">LOWER(B38)</f>
        <v>ora2pg_mf_investindustry</v>
      </c>
      <c r="G38" s="5" t="s">
        <v>57</v>
      </c>
      <c r="H38" s="5" t="str">
        <f t="shared" ref="H38" si="49">"sh ${sync_shell} "&amp;MID(E38,8,LEN(E38)-7)&amp;" ${dt}"</f>
        <v>sh ${sync_shell} mf_investindustry ${dt}</v>
      </c>
    </row>
    <row r="39" spans="1:9">
      <c r="A39" s="1" t="s">
        <v>16</v>
      </c>
      <c r="B39" t="s">
        <v>34</v>
      </c>
      <c r="D39" s="4"/>
      <c r="E39" s="5" t="s">
        <v>59</v>
      </c>
      <c r="G39" s="5" t="s">
        <v>57</v>
      </c>
      <c r="H39" s="5" t="s">
        <v>60</v>
      </c>
      <c r="I39" s="5" t="str">
        <f t="shared" ref="I39" si="50">E38</f>
        <v>ora2pg_mf_investindustry</v>
      </c>
    </row>
    <row r="40" spans="1:9">
      <c r="A40" s="1" t="s">
        <v>16</v>
      </c>
      <c r="B40" t="s">
        <v>35</v>
      </c>
      <c r="D40" s="30" t="s">
        <v>371</v>
      </c>
      <c r="E40" t="str">
        <f t="shared" ref="E40" si="51">LOWER(B40)</f>
        <v>ora2pg_mf_issueandlisting</v>
      </c>
      <c r="G40" s="5" t="s">
        <v>57</v>
      </c>
      <c r="H40" s="5" t="str">
        <f t="shared" ref="H40" si="52">"sh ${sync_shell} "&amp;MID(E40,8,LEN(E40)-7)&amp;" ${dt}"</f>
        <v>sh ${sync_shell} mf_issueandlisting ${dt}</v>
      </c>
    </row>
    <row r="41" spans="1:9">
      <c r="A41" s="1" t="s">
        <v>16</v>
      </c>
      <c r="B41" t="s">
        <v>35</v>
      </c>
      <c r="D41" s="4"/>
      <c r="E41" s="5" t="s">
        <v>59</v>
      </c>
      <c r="G41" s="5" t="s">
        <v>57</v>
      </c>
      <c r="H41" s="5" t="s">
        <v>60</v>
      </c>
      <c r="I41" s="5" t="str">
        <f t="shared" ref="I41" si="53">E40</f>
        <v>ora2pg_mf_issueandlisting</v>
      </c>
    </row>
    <row r="42" spans="1:9">
      <c r="A42" s="1" t="s">
        <v>16</v>
      </c>
      <c r="B42" t="s">
        <v>36</v>
      </c>
      <c r="D42" s="30" t="s">
        <v>371</v>
      </c>
      <c r="E42" t="str">
        <f t="shared" ref="E42" si="54">LOWER(B42)</f>
        <v>ora2pg_mf_keystockportfolio</v>
      </c>
      <c r="G42" s="5" t="s">
        <v>57</v>
      </c>
      <c r="H42" s="5" t="str">
        <f t="shared" ref="H42" si="55">"sh ${sync_shell} "&amp;MID(E42,8,LEN(E42)-7)&amp;" ${dt}"</f>
        <v>sh ${sync_shell} mf_keystockportfolio ${dt}</v>
      </c>
    </row>
    <row r="43" spans="1:9">
      <c r="A43" s="1" t="s">
        <v>16</v>
      </c>
      <c r="B43" t="s">
        <v>36</v>
      </c>
      <c r="D43" s="4"/>
      <c r="E43" s="5" t="s">
        <v>59</v>
      </c>
      <c r="G43" s="5" t="s">
        <v>57</v>
      </c>
      <c r="H43" s="5" t="s">
        <v>60</v>
      </c>
      <c r="I43" s="5" t="str">
        <f t="shared" ref="I43" si="56">E42</f>
        <v>ora2pg_mf_keystockportfolio</v>
      </c>
    </row>
    <row r="44" spans="1:9">
      <c r="A44" s="1" t="s">
        <v>16</v>
      </c>
      <c r="B44" t="s">
        <v>37</v>
      </c>
      <c r="D44" s="30" t="s">
        <v>371</v>
      </c>
      <c r="E44" t="str">
        <f t="shared" ref="E44" si="57">LOWER(B44)</f>
        <v>ora2pg_mf_mainfinancialindex</v>
      </c>
      <c r="G44" s="5" t="s">
        <v>57</v>
      </c>
      <c r="H44" s="5" t="str">
        <f t="shared" ref="H44" si="58">"sh ${sync_shell} "&amp;MID(E44,8,LEN(E44)-7)&amp;" ${dt}"</f>
        <v>sh ${sync_shell} mf_mainfinancialindex ${dt}</v>
      </c>
    </row>
    <row r="45" spans="1:9">
      <c r="A45" s="1" t="s">
        <v>16</v>
      </c>
      <c r="B45" t="s">
        <v>37</v>
      </c>
      <c r="D45" s="4"/>
      <c r="E45" s="5" t="s">
        <v>59</v>
      </c>
      <c r="G45" s="5" t="s">
        <v>57</v>
      </c>
      <c r="H45" s="5" t="s">
        <v>60</v>
      </c>
      <c r="I45" s="5" t="str">
        <f t="shared" ref="I45" si="59">E44</f>
        <v>ora2pg_mf_mainfinancialindex</v>
      </c>
    </row>
    <row r="46" spans="1:9">
      <c r="A46" s="1" t="s">
        <v>16</v>
      </c>
      <c r="B46" t="s">
        <v>40</v>
      </c>
      <c r="D46" s="30" t="s">
        <v>371</v>
      </c>
      <c r="E46" t="str">
        <f t="shared" ref="E46" si="60">LOWER(B46)</f>
        <v>ora2pg_mf_netvalueperformance</v>
      </c>
      <c r="G46" s="5" t="s">
        <v>57</v>
      </c>
      <c r="H46" s="5" t="str">
        <f t="shared" ref="H46" si="61">"sh ${sync_shell} "&amp;MID(E46,8,LEN(E46)-7)&amp;" ${dt}"</f>
        <v>sh ${sync_shell} mf_netvalueperformance ${dt}</v>
      </c>
    </row>
    <row r="47" spans="1:9">
      <c r="A47" s="1" t="s">
        <v>16</v>
      </c>
      <c r="B47" t="s">
        <v>40</v>
      </c>
      <c r="D47" s="4"/>
      <c r="E47" s="5" t="s">
        <v>59</v>
      </c>
      <c r="G47" s="5" t="s">
        <v>57</v>
      </c>
      <c r="H47" s="5" t="s">
        <v>60</v>
      </c>
      <c r="I47" s="5" t="str">
        <f t="shared" ref="I47" si="62">E46</f>
        <v>ora2pg_mf_netvalueperformance</v>
      </c>
    </row>
    <row r="48" spans="1:9">
      <c r="A48" s="1" t="s">
        <v>16</v>
      </c>
      <c r="B48" t="s">
        <v>42</v>
      </c>
      <c r="D48" s="30" t="s">
        <v>371</v>
      </c>
      <c r="E48" t="str">
        <f t="shared" ref="E48" si="63">LOWER(B48)</f>
        <v>ora2pg_mf_qdiiassetallocation</v>
      </c>
      <c r="G48" s="5" t="s">
        <v>57</v>
      </c>
      <c r="H48" s="5" t="str">
        <f t="shared" ref="H48" si="64">"sh ${sync_shell} "&amp;MID(E48,8,LEN(E48)-7)&amp;" ${dt}"</f>
        <v>sh ${sync_shell} mf_qdiiassetallocation ${dt}</v>
      </c>
    </row>
    <row r="49" spans="1:9">
      <c r="A49" s="1" t="s">
        <v>16</v>
      </c>
      <c r="B49" t="s">
        <v>42</v>
      </c>
      <c r="D49" s="4"/>
      <c r="E49" s="5" t="s">
        <v>59</v>
      </c>
      <c r="G49" s="5" t="s">
        <v>57</v>
      </c>
      <c r="H49" s="5" t="s">
        <v>60</v>
      </c>
      <c r="I49" s="5" t="str">
        <f t="shared" ref="I49" si="65">E48</f>
        <v>ora2pg_mf_qdiiassetallocation</v>
      </c>
    </row>
    <row r="50" spans="1:9">
      <c r="A50" s="1" t="s">
        <v>16</v>
      </c>
      <c r="B50" t="s">
        <v>43</v>
      </c>
      <c r="D50" s="30" t="s">
        <v>371</v>
      </c>
      <c r="E50" t="str">
        <f t="shared" ref="E50" si="66">LOWER(B50)</f>
        <v>ora2pg_mf_qdiiportfoliochange</v>
      </c>
      <c r="G50" s="5" t="s">
        <v>57</v>
      </c>
      <c r="H50" s="5" t="str">
        <f t="shared" ref="H50" si="67">"sh ${sync_shell} "&amp;MID(E50,8,LEN(E50)-7)&amp;" ${dt}"</f>
        <v>sh ${sync_shell} mf_qdiiportfoliochange ${dt}</v>
      </c>
    </row>
    <row r="51" spans="1:9">
      <c r="A51" s="1" t="s">
        <v>16</v>
      </c>
      <c r="B51" t="s">
        <v>43</v>
      </c>
      <c r="D51" s="4"/>
      <c r="E51" s="5" t="s">
        <v>59</v>
      </c>
      <c r="G51" s="5" t="s">
        <v>57</v>
      </c>
      <c r="H51" s="5" t="s">
        <v>60</v>
      </c>
      <c r="I51" s="5" t="str">
        <f t="shared" ref="I51" si="68">E50</f>
        <v>ora2pg_mf_qdiiportfoliochange</v>
      </c>
    </row>
    <row r="52" spans="1:9">
      <c r="A52" s="1" t="s">
        <v>16</v>
      </c>
      <c r="B52" t="s">
        <v>44</v>
      </c>
      <c r="D52" s="30" t="s">
        <v>371</v>
      </c>
      <c r="E52" t="str">
        <f t="shared" ref="E52" si="69">LOWER(B52)</f>
        <v>ora2pg_mf_qdiiportfoliodetail</v>
      </c>
      <c r="G52" s="5" t="s">
        <v>57</v>
      </c>
      <c r="H52" s="5" t="str">
        <f t="shared" ref="H52" si="70">"sh ${sync_shell} "&amp;MID(E52,8,LEN(E52)-7)&amp;" ${dt}"</f>
        <v>sh ${sync_shell} mf_qdiiportfoliodetail ${dt}</v>
      </c>
    </row>
    <row r="53" spans="1:9">
      <c r="A53" s="1" t="s">
        <v>16</v>
      </c>
      <c r="B53" t="s">
        <v>44</v>
      </c>
      <c r="D53" s="4"/>
      <c r="E53" s="5" t="s">
        <v>59</v>
      </c>
      <c r="G53" s="5" t="s">
        <v>57</v>
      </c>
      <c r="H53" s="5" t="s">
        <v>60</v>
      </c>
      <c r="I53" s="5" t="str">
        <f t="shared" ref="I53" si="71">E52</f>
        <v>ora2pg_mf_qdiiportfoliodetail</v>
      </c>
    </row>
    <row r="54" spans="1:9">
      <c r="A54" s="1" t="s">
        <v>16</v>
      </c>
      <c r="B54" t="s">
        <v>45</v>
      </c>
      <c r="D54" s="30" t="s">
        <v>371</v>
      </c>
      <c r="E54" t="str">
        <f t="shared" ref="E54" si="72">LOWER(B54)</f>
        <v>ora2pg_mf_qdiiportfolioindustry</v>
      </c>
      <c r="G54" s="5" t="s">
        <v>57</v>
      </c>
      <c r="H54" s="5" t="str">
        <f t="shared" ref="H54" si="73">"sh ${sync_shell} "&amp;MID(E54,8,LEN(E54)-7)&amp;" ${dt}"</f>
        <v>sh ${sync_shell} mf_qdiiportfolioindustry ${dt}</v>
      </c>
    </row>
    <row r="55" spans="1:9">
      <c r="A55" s="1" t="s">
        <v>16</v>
      </c>
      <c r="B55" t="s">
        <v>45</v>
      </c>
      <c r="D55" s="4"/>
      <c r="E55" s="5" t="s">
        <v>59</v>
      </c>
      <c r="G55" s="5" t="s">
        <v>57</v>
      </c>
      <c r="H55" s="5" t="s">
        <v>60</v>
      </c>
      <c r="I55" s="5" t="str">
        <f t="shared" ref="I55" si="74">E54</f>
        <v>ora2pg_mf_qdiiportfolioindustry</v>
      </c>
    </row>
    <row r="56" spans="1:9">
      <c r="A56" s="1" t="s">
        <v>16</v>
      </c>
      <c r="B56" t="s">
        <v>46</v>
      </c>
      <c r="D56" s="30" t="s">
        <v>371</v>
      </c>
      <c r="E56" t="str">
        <f t="shared" ref="E56" si="75">LOWER(B56)</f>
        <v>ora2pg_mf_stockportfoliochange</v>
      </c>
      <c r="G56" s="5" t="s">
        <v>57</v>
      </c>
      <c r="H56" s="5" t="str">
        <f t="shared" ref="H56" si="76">"sh ${sync_shell} "&amp;MID(E56,8,LEN(E56)-7)&amp;" ${dt}"</f>
        <v>sh ${sync_shell} mf_stockportfoliochange ${dt}</v>
      </c>
    </row>
    <row r="57" spans="1:9">
      <c r="A57" s="1" t="s">
        <v>16</v>
      </c>
      <c r="B57" t="s">
        <v>46</v>
      </c>
      <c r="D57" s="4"/>
      <c r="E57" s="5" t="s">
        <v>59</v>
      </c>
      <c r="G57" s="5" t="s">
        <v>57</v>
      </c>
      <c r="H57" s="5" t="s">
        <v>60</v>
      </c>
      <c r="I57" s="5" t="str">
        <f t="shared" ref="I57" si="77">E56</f>
        <v>ora2pg_mf_stockportfoliochange</v>
      </c>
    </row>
    <row r="58" spans="1:9">
      <c r="A58" s="1" t="s">
        <v>16</v>
      </c>
      <c r="B58" t="s">
        <v>47</v>
      </c>
      <c r="D58" s="30" t="s">
        <v>371</v>
      </c>
      <c r="E58" t="str">
        <f t="shared" ref="E58" si="78">LOWER(B58)</f>
        <v>ora2pg_mf_stockportfoliodetail</v>
      </c>
      <c r="G58" s="5" t="s">
        <v>57</v>
      </c>
      <c r="H58" s="5" t="str">
        <f t="shared" ref="H58" si="79">"sh ${sync_shell} "&amp;MID(E58,8,LEN(E58)-7)&amp;" ${dt}"</f>
        <v>sh ${sync_shell} mf_stockportfoliodetail ${dt}</v>
      </c>
    </row>
    <row r="59" spans="1:9">
      <c r="A59" s="1" t="s">
        <v>16</v>
      </c>
      <c r="B59" t="s">
        <v>47</v>
      </c>
      <c r="D59" s="4"/>
      <c r="E59" s="5" t="s">
        <v>59</v>
      </c>
      <c r="G59" s="5" t="s">
        <v>57</v>
      </c>
      <c r="H59" s="5" t="s">
        <v>60</v>
      </c>
      <c r="I59" s="5" t="str">
        <f t="shared" ref="I59" si="80">E58</f>
        <v>ora2pg_mf_stockportfoliodetail</v>
      </c>
    </row>
    <row r="60" spans="1:9">
      <c r="A60" s="1" t="s">
        <v>16</v>
      </c>
      <c r="B60" t="s">
        <v>48</v>
      </c>
      <c r="D60" s="30" t="s">
        <v>371</v>
      </c>
      <c r="E60" t="str">
        <f t="shared" ref="E60" si="81">LOWER(B60)</f>
        <v>ora2pg_mf_trusteeoutline</v>
      </c>
      <c r="G60" s="5" t="s">
        <v>57</v>
      </c>
      <c r="H60" s="5" t="str">
        <f t="shared" ref="H60" si="82">"sh ${sync_shell} "&amp;MID(E60,8,LEN(E60)-7)&amp;" ${dt}"</f>
        <v>sh ${sync_shell} mf_trusteeoutline ${dt}</v>
      </c>
    </row>
    <row r="61" spans="1:9">
      <c r="A61" s="1" t="s">
        <v>16</v>
      </c>
      <c r="B61" t="s">
        <v>48</v>
      </c>
      <c r="D61" s="4"/>
      <c r="E61" s="5" t="s">
        <v>59</v>
      </c>
      <c r="G61" s="5" t="s">
        <v>57</v>
      </c>
      <c r="H61" s="5" t="s">
        <v>60</v>
      </c>
      <c r="I61" s="5" t="str">
        <f t="shared" ref="I61" si="83">E60</f>
        <v>ora2pg_mf_trusteeoutline</v>
      </c>
    </row>
    <row r="62" spans="1:9">
      <c r="A62" s="1" t="s">
        <v>16</v>
      </c>
      <c r="B62" t="s">
        <v>49</v>
      </c>
      <c r="D62" s="30" t="s">
        <v>371</v>
      </c>
      <c r="E62" t="str">
        <f t="shared" ref="E62" si="84">LOWER(B62)</f>
        <v>ora2pg_secumain</v>
      </c>
      <c r="G62" s="5" t="s">
        <v>57</v>
      </c>
      <c r="H62" s="5" t="str">
        <f t="shared" ref="H62" si="85">"sh ${sync_shell} "&amp;MID(E62,8,LEN(E62)-7)&amp;" ${dt}"</f>
        <v>sh ${sync_shell} secumain ${dt}</v>
      </c>
    </row>
    <row r="63" spans="1:9">
      <c r="A63" s="1" t="s">
        <v>16</v>
      </c>
      <c r="B63" t="s">
        <v>49</v>
      </c>
      <c r="D63" s="4"/>
      <c r="E63" s="5" t="s">
        <v>59</v>
      </c>
      <c r="G63" s="5" t="s">
        <v>57</v>
      </c>
      <c r="H63" s="5" t="s">
        <v>60</v>
      </c>
      <c r="I63" s="5" t="str">
        <f t="shared" ref="I63" si="86">E62</f>
        <v>ora2pg_secumain</v>
      </c>
    </row>
    <row r="64" spans="1:9">
      <c r="A64" s="1" t="s">
        <v>16</v>
      </c>
      <c r="B64" s="10" t="s">
        <v>100</v>
      </c>
      <c r="D64" s="30" t="s">
        <v>371</v>
      </c>
      <c r="E64" t="str">
        <f t="shared" ref="E64" si="87">LOWER(B64)</f>
        <v>ora2pg_mf_chargeratenew</v>
      </c>
      <c r="G64" s="5" t="s">
        <v>57</v>
      </c>
      <c r="H64" s="5" t="str">
        <f t="shared" ref="H64" si="88">"sh ${sync_shell} "&amp;MID(E64,8,LEN(E64)-7)&amp;" ${dt}"</f>
        <v>sh ${sync_shell} mf_chargeratenew ${dt}</v>
      </c>
    </row>
    <row r="65" spans="1:9">
      <c r="A65" s="1" t="s">
        <v>16</v>
      </c>
      <c r="B65" s="10" t="s">
        <v>100</v>
      </c>
      <c r="D65" s="4"/>
      <c r="E65" s="5" t="s">
        <v>59</v>
      </c>
      <c r="G65" s="5" t="s">
        <v>57</v>
      </c>
      <c r="H65" s="5" t="s">
        <v>60</v>
      </c>
      <c r="I65" s="5" t="str">
        <f t="shared" ref="I65" si="89">E64</f>
        <v>ora2pg_mf_chargeratenew</v>
      </c>
    </row>
    <row r="66" spans="1:9">
      <c r="A66" s="1" t="s">
        <v>16</v>
      </c>
      <c r="B66" s="7" t="s">
        <v>50</v>
      </c>
      <c r="D66" s="4" t="s">
        <v>62</v>
      </c>
      <c r="E66" t="s">
        <v>63</v>
      </c>
      <c r="G66" s="5" t="s">
        <v>57</v>
      </c>
      <c r="H66" s="5" t="str">
        <f>"sh ${check_script} ora2pg "&amp;UPPER(MID(E66,1,LEN(E66)-5))&amp;" ${dt}"</f>
        <v>sh ${check_script} ora2pg ORA2PG_JYDB_DELETEREC ${dt}</v>
      </c>
    </row>
    <row r="67" spans="1:9">
      <c r="A67" s="1" t="s">
        <v>16</v>
      </c>
      <c r="B67" s="7" t="s">
        <v>50</v>
      </c>
      <c r="D67" s="4"/>
      <c r="E67" t="s">
        <v>64</v>
      </c>
      <c r="G67" s="5" t="s">
        <v>57</v>
      </c>
      <c r="H67" s="5" t="str">
        <f t="shared" ref="H67:H99" si="90">"sh ${check_script} ora2pg "&amp;UPPER(MID(E67,1,LEN(E67)-5))&amp;" ${dt}"</f>
        <v>sh ${check_script} ora2pg ORA2PG_CT_SYSTEMCONST ${dt}</v>
      </c>
    </row>
    <row r="68" spans="1:9">
      <c r="A68" s="1" t="s">
        <v>16</v>
      </c>
      <c r="B68" s="7" t="s">
        <v>50</v>
      </c>
      <c r="D68" s="4"/>
      <c r="E68" t="s">
        <v>65</v>
      </c>
      <c r="G68" s="5" t="s">
        <v>57</v>
      </c>
      <c r="H68" s="5" t="str">
        <f t="shared" si="90"/>
        <v>sh ${check_script} ora2pg ORA2PG_MF_ANNOUNCEMENT ${dt}</v>
      </c>
    </row>
    <row r="69" spans="1:9">
      <c r="A69" s="1" t="s">
        <v>16</v>
      </c>
      <c r="B69" s="7" t="s">
        <v>50</v>
      </c>
      <c r="D69" s="4"/>
      <c r="E69" t="s">
        <v>66</v>
      </c>
      <c r="G69" s="5" t="s">
        <v>57</v>
      </c>
      <c r="H69" s="5" t="str">
        <f t="shared" si="90"/>
        <v>sh ${check_script} ora2pg ORA2PG_MF_ASSETALLOCATION ${dt}</v>
      </c>
    </row>
    <row r="70" spans="1:9">
      <c r="A70" s="1" t="s">
        <v>16</v>
      </c>
      <c r="B70" s="7" t="s">
        <v>50</v>
      </c>
      <c r="D70" s="4"/>
      <c r="E70" t="s">
        <v>67</v>
      </c>
      <c r="G70" s="5" t="s">
        <v>57</v>
      </c>
      <c r="H70" s="5" t="str">
        <f t="shared" si="90"/>
        <v>sh ${check_script} ora2pg ORA2PG_MF_BALANCESHEETNEW ${dt}</v>
      </c>
    </row>
    <row r="71" spans="1:9">
      <c r="A71" s="1" t="s">
        <v>16</v>
      </c>
      <c r="B71" s="7" t="s">
        <v>50</v>
      </c>
      <c r="D71" s="4"/>
      <c r="E71" t="s">
        <v>68</v>
      </c>
      <c r="G71" s="5" t="s">
        <v>57</v>
      </c>
      <c r="H71" s="5" t="str">
        <f t="shared" si="90"/>
        <v>sh ${check_script} ora2pg ORA2PG_MF_BONDPORTIFOLIODETAIL ${dt}</v>
      </c>
    </row>
    <row r="72" spans="1:9">
      <c r="A72" s="1" t="s">
        <v>16</v>
      </c>
      <c r="B72" s="7" t="s">
        <v>50</v>
      </c>
      <c r="D72" s="4"/>
      <c r="E72" t="s">
        <v>69</v>
      </c>
      <c r="G72" s="5" t="s">
        <v>57</v>
      </c>
      <c r="H72" s="5" t="str">
        <f t="shared" si="90"/>
        <v>sh ${check_script} ora2pg ORA2PG_MF_DIVIDEND ${dt}</v>
      </c>
    </row>
    <row r="73" spans="1:9">
      <c r="A73" s="1" t="s">
        <v>16</v>
      </c>
      <c r="B73" s="7" t="s">
        <v>50</v>
      </c>
      <c r="D73" s="4"/>
      <c r="E73" t="s">
        <v>70</v>
      </c>
      <c r="G73" s="5" t="s">
        <v>57</v>
      </c>
      <c r="H73" s="5" t="str">
        <f t="shared" si="90"/>
        <v>sh ${check_script} ora2pg ORA2PG_MF_FUNDARCHIVES ${dt}</v>
      </c>
    </row>
    <row r="74" spans="1:9">
      <c r="A74" s="1" t="s">
        <v>16</v>
      </c>
      <c r="B74" s="7" t="s">
        <v>50</v>
      </c>
      <c r="D74" s="4"/>
      <c r="E74" t="s">
        <v>71</v>
      </c>
      <c r="G74" s="5" t="s">
        <v>57</v>
      </c>
      <c r="H74" s="5" t="str">
        <f t="shared" si="90"/>
        <v>sh ${check_script} ora2pg ORA2PG_MF_FUNDARCHIVESATTACH ${dt}</v>
      </c>
    </row>
    <row r="75" spans="1:9">
      <c r="A75" s="1" t="s">
        <v>16</v>
      </c>
      <c r="B75" s="7" t="s">
        <v>50</v>
      </c>
      <c r="D75" s="4"/>
      <c r="E75" t="s">
        <v>72</v>
      </c>
      <c r="G75" s="5" t="s">
        <v>57</v>
      </c>
      <c r="H75" s="5" t="str">
        <f t="shared" si="90"/>
        <v>sh ${check_script} ora2pg ORA2PG_MF_FUNDMANAGERNEW ${dt}</v>
      </c>
    </row>
    <row r="76" spans="1:9">
      <c r="A76" s="1" t="s">
        <v>16</v>
      </c>
      <c r="B76" s="7" t="s">
        <v>50</v>
      </c>
      <c r="D76" s="4"/>
      <c r="E76" t="s">
        <v>73</v>
      </c>
      <c r="G76" s="5" t="s">
        <v>57</v>
      </c>
      <c r="H76" s="5" t="str">
        <f t="shared" si="90"/>
        <v>sh ${check_script} ora2pg ORA2PG_MF_FUNDPORTIFOLIODETAIL ${dt}</v>
      </c>
    </row>
    <row r="77" spans="1:9">
      <c r="A77" s="1" t="s">
        <v>16</v>
      </c>
      <c r="B77" s="7" t="s">
        <v>50</v>
      </c>
      <c r="D77" s="4"/>
      <c r="E77" t="s">
        <v>74</v>
      </c>
      <c r="G77" s="5" t="s">
        <v>57</v>
      </c>
      <c r="H77" s="5" t="str">
        <f t="shared" si="90"/>
        <v>sh ${check_script} ora2pg ORA2PG_MF_INCOMESTATEMENTNEW ${dt}</v>
      </c>
    </row>
    <row r="78" spans="1:9">
      <c r="A78" s="1" t="s">
        <v>16</v>
      </c>
      <c r="B78" s="7" t="s">
        <v>50</v>
      </c>
      <c r="D78" s="4"/>
      <c r="E78" t="s">
        <v>75</v>
      </c>
      <c r="G78" s="5" t="s">
        <v>57</v>
      </c>
      <c r="H78" s="5" t="str">
        <f t="shared" si="90"/>
        <v>sh ${check_script} ora2pg ORA2PG_MF_INTERIMBULLETIN ${dt}</v>
      </c>
    </row>
    <row r="79" spans="1:9">
      <c r="A79" s="1" t="s">
        <v>16</v>
      </c>
      <c r="B79" s="7" t="s">
        <v>50</v>
      </c>
      <c r="D79" s="4"/>
      <c r="E79" t="s">
        <v>76</v>
      </c>
      <c r="G79" s="5" t="s">
        <v>57</v>
      </c>
      <c r="H79" s="5" t="str">
        <f t="shared" si="90"/>
        <v>sh ${check_script} ora2pg ORA2PG_MF_INTERIMBULLETIN_SE ${dt}</v>
      </c>
    </row>
    <row r="80" spans="1:9">
      <c r="A80" s="1" t="s">
        <v>16</v>
      </c>
      <c r="B80" s="7" t="s">
        <v>50</v>
      </c>
      <c r="D80" s="4"/>
      <c r="E80" t="s">
        <v>77</v>
      </c>
      <c r="G80" s="5" t="s">
        <v>57</v>
      </c>
      <c r="H80" s="5" t="str">
        <f t="shared" si="90"/>
        <v>sh ${check_script} ora2pg ORA2PG_MF_INVESTADVISOROUTLINE ${dt}</v>
      </c>
    </row>
    <row r="81" spans="1:8">
      <c r="A81" s="1" t="s">
        <v>16</v>
      </c>
      <c r="B81" s="7" t="s">
        <v>50</v>
      </c>
      <c r="D81" s="4"/>
      <c r="E81" t="s">
        <v>78</v>
      </c>
      <c r="G81" s="5" t="s">
        <v>57</v>
      </c>
      <c r="H81" s="5" t="str">
        <f t="shared" si="90"/>
        <v>sh ${check_script} ora2pg ORA2PG_MF_INVESTINDUSTRY ${dt}</v>
      </c>
    </row>
    <row r="82" spans="1:8">
      <c r="A82" s="1" t="s">
        <v>16</v>
      </c>
      <c r="B82" s="7" t="s">
        <v>50</v>
      </c>
      <c r="D82" s="4"/>
      <c r="E82" t="s">
        <v>79</v>
      </c>
      <c r="G82" s="5" t="s">
        <v>57</v>
      </c>
      <c r="H82" s="5" t="str">
        <f t="shared" si="90"/>
        <v>sh ${check_script} ora2pg ORA2PG_MF_ISSUEANDLISTING ${dt}</v>
      </c>
    </row>
    <row r="83" spans="1:8">
      <c r="A83" s="1" t="s">
        <v>16</v>
      </c>
      <c r="B83" s="7" t="s">
        <v>50</v>
      </c>
      <c r="D83" s="4"/>
      <c r="E83" t="s">
        <v>80</v>
      </c>
      <c r="G83" s="5" t="s">
        <v>57</v>
      </c>
      <c r="H83" s="5" t="str">
        <f t="shared" si="90"/>
        <v>sh ${check_script} ora2pg ORA2PG_MF_KEYSTOCKPORTFOLIO ${dt}</v>
      </c>
    </row>
    <row r="84" spans="1:8">
      <c r="A84" s="1" t="s">
        <v>16</v>
      </c>
      <c r="B84" s="7" t="s">
        <v>50</v>
      </c>
      <c r="D84" s="4"/>
      <c r="E84" t="s">
        <v>81</v>
      </c>
      <c r="G84" s="5" t="s">
        <v>57</v>
      </c>
      <c r="H84" s="5" t="str">
        <f t="shared" si="90"/>
        <v>sh ${check_script} ora2pg ORA2PG_MF_MAINFINANCIALINDEX ${dt}</v>
      </c>
    </row>
    <row r="85" spans="1:8">
      <c r="A85" s="1" t="s">
        <v>16</v>
      </c>
      <c r="B85" s="7" t="s">
        <v>50</v>
      </c>
      <c r="D85" s="4"/>
      <c r="E85" t="s">
        <v>82</v>
      </c>
      <c r="G85" s="5" t="s">
        <v>57</v>
      </c>
      <c r="H85" s="5" t="str">
        <f t="shared" si="90"/>
        <v>sh ${check_script} ora2pg ORA2PG_MF_MMYIELDPERFORMANCE ${dt}</v>
      </c>
    </row>
    <row r="86" spans="1:8">
      <c r="A86" s="1" t="s">
        <v>16</v>
      </c>
      <c r="B86" s="7" t="s">
        <v>50</v>
      </c>
      <c r="D86" s="4"/>
      <c r="E86" t="s">
        <v>83</v>
      </c>
      <c r="G86" s="5" t="s">
        <v>57</v>
      </c>
      <c r="H86" s="5" t="str">
        <f t="shared" si="90"/>
        <v>sh ${check_script} ora2pg ORA2PG_MF_NETVALUE ${dt}</v>
      </c>
    </row>
    <row r="87" spans="1:8">
      <c r="A87" s="1" t="s">
        <v>16</v>
      </c>
      <c r="B87" s="7" t="s">
        <v>50</v>
      </c>
      <c r="D87" s="4"/>
      <c r="E87" t="s">
        <v>84</v>
      </c>
      <c r="G87" s="5" t="s">
        <v>57</v>
      </c>
      <c r="H87" s="5" t="str">
        <f t="shared" si="90"/>
        <v>sh ${check_script} ora2pg ORA2PG_MF_NETVALUEPERFORMANCE ${dt}</v>
      </c>
    </row>
    <row r="88" spans="1:8">
      <c r="A88" s="1" t="s">
        <v>16</v>
      </c>
      <c r="B88" s="7" t="s">
        <v>50</v>
      </c>
      <c r="D88" s="4"/>
      <c r="E88" t="s">
        <v>85</v>
      </c>
      <c r="G88" s="5" t="s">
        <v>57</v>
      </c>
      <c r="H88" s="5" t="str">
        <f t="shared" si="90"/>
        <v>sh ${check_script} ora2pg ORA2PG_MF_NETVALUEPERFORMANCEHIS ${dt}</v>
      </c>
    </row>
    <row r="89" spans="1:8">
      <c r="A89" s="1" t="s">
        <v>16</v>
      </c>
      <c r="B89" s="7" t="s">
        <v>50</v>
      </c>
      <c r="D89" s="4"/>
      <c r="E89" t="s">
        <v>86</v>
      </c>
      <c r="G89" s="5" t="s">
        <v>57</v>
      </c>
      <c r="H89" s="5" t="str">
        <f t="shared" si="90"/>
        <v>sh ${check_script} ora2pg ORA2PG_MF_QDIIASSETALLOCATION ${dt}</v>
      </c>
    </row>
    <row r="90" spans="1:8">
      <c r="A90" s="1" t="s">
        <v>16</v>
      </c>
      <c r="B90" s="7" t="s">
        <v>50</v>
      </c>
      <c r="D90" s="4"/>
      <c r="E90" t="s">
        <v>87</v>
      </c>
      <c r="G90" s="5" t="s">
        <v>57</v>
      </c>
      <c r="H90" s="5" t="str">
        <f t="shared" si="90"/>
        <v>sh ${check_script} ora2pg ORA2PG_MF_QDIIPORTFOLIOCHANGE ${dt}</v>
      </c>
    </row>
    <row r="91" spans="1:8">
      <c r="A91" s="1" t="s">
        <v>16</v>
      </c>
      <c r="B91" s="7" t="s">
        <v>50</v>
      </c>
      <c r="D91" s="4"/>
      <c r="E91" t="s">
        <v>88</v>
      </c>
      <c r="G91" s="5" t="s">
        <v>57</v>
      </c>
      <c r="H91" s="5" t="str">
        <f t="shared" si="90"/>
        <v>sh ${check_script} ora2pg ORA2PG_MF_QDIIPORTFOLIODETAIL ${dt}</v>
      </c>
    </row>
    <row r="92" spans="1:8">
      <c r="A92" s="1" t="s">
        <v>16</v>
      </c>
      <c r="B92" s="7" t="s">
        <v>50</v>
      </c>
      <c r="D92" s="4"/>
      <c r="E92" t="s">
        <v>89</v>
      </c>
      <c r="G92" s="5" t="s">
        <v>57</v>
      </c>
      <c r="H92" s="5" t="str">
        <f t="shared" si="90"/>
        <v>sh ${check_script} ora2pg ORA2PG_MF_QDIIPORTFOLIOINDUSTRY ${dt}</v>
      </c>
    </row>
    <row r="93" spans="1:8">
      <c r="A93" s="1" t="s">
        <v>16</v>
      </c>
      <c r="B93" s="7" t="s">
        <v>50</v>
      </c>
      <c r="D93" s="4"/>
      <c r="E93" t="s">
        <v>90</v>
      </c>
      <c r="G93" s="5" t="s">
        <v>57</v>
      </c>
      <c r="H93" s="5" t="str">
        <f t="shared" si="90"/>
        <v>sh ${check_script} ora2pg ORA2PG_MF_STOCKPORTFOLIOCHANGE ${dt}</v>
      </c>
    </row>
    <row r="94" spans="1:8">
      <c r="A94" s="1" t="s">
        <v>16</v>
      </c>
      <c r="B94" s="7" t="s">
        <v>50</v>
      </c>
      <c r="D94" s="4"/>
      <c r="E94" t="s">
        <v>91</v>
      </c>
      <c r="G94" s="5" t="s">
        <v>57</v>
      </c>
      <c r="H94" s="5" t="str">
        <f t="shared" si="90"/>
        <v>sh ${check_script} ora2pg ORA2PG_MF_STOCKPORTFOLIODETAIL ${dt}</v>
      </c>
    </row>
    <row r="95" spans="1:8">
      <c r="A95" s="1" t="s">
        <v>16</v>
      </c>
      <c r="B95" s="7" t="s">
        <v>50</v>
      </c>
      <c r="D95" s="4"/>
      <c r="E95" t="s">
        <v>92</v>
      </c>
      <c r="G95" s="5" t="s">
        <v>57</v>
      </c>
      <c r="H95" s="5" t="str">
        <f t="shared" si="90"/>
        <v>sh ${check_script} ora2pg ORA2PG_MF_TRUSTEEOUTLINE ${dt}</v>
      </c>
    </row>
    <row r="96" spans="1:8">
      <c r="A96" s="1" t="s">
        <v>16</v>
      </c>
      <c r="B96" s="7" t="s">
        <v>50</v>
      </c>
      <c r="D96" s="4"/>
      <c r="E96" t="s">
        <v>93</v>
      </c>
      <c r="G96" s="5" t="s">
        <v>57</v>
      </c>
      <c r="H96" s="5" t="str">
        <f t="shared" si="90"/>
        <v>sh ${check_script} ora2pg ORA2PG_SECUMAIN ${dt}</v>
      </c>
    </row>
    <row r="97" spans="1:9">
      <c r="A97" s="1" t="s">
        <v>16</v>
      </c>
      <c r="B97" s="7" t="s">
        <v>50</v>
      </c>
      <c r="D97" s="4"/>
      <c r="E97" s="3" t="s">
        <v>94</v>
      </c>
      <c r="G97" s="5" t="s">
        <v>57</v>
      </c>
      <c r="H97" s="5" t="s">
        <v>60</v>
      </c>
      <c r="I97" t="s">
        <v>95</v>
      </c>
    </row>
    <row r="98" spans="1:9">
      <c r="A98" s="1" t="s">
        <v>16</v>
      </c>
      <c r="B98" s="7" t="s">
        <v>51</v>
      </c>
      <c r="D98" s="30" t="s">
        <v>123</v>
      </c>
      <c r="E98" s="3" t="s">
        <v>94</v>
      </c>
      <c r="G98" s="5" t="s">
        <v>57</v>
      </c>
      <c r="H98" s="5" t="str">
        <f t="shared" si="90"/>
        <v>sh ${check_script} ora2pg ORA2PG_SYNC ${dt}</v>
      </c>
    </row>
    <row r="99" spans="1:9">
      <c r="A99" s="1" t="s">
        <v>16</v>
      </c>
      <c r="B99" s="7" t="s">
        <v>51</v>
      </c>
      <c r="D99" s="4"/>
      <c r="E99" s="3" t="s">
        <v>96</v>
      </c>
      <c r="G99" s="5" t="s">
        <v>57</v>
      </c>
      <c r="H99" s="5" t="str">
        <f t="shared" si="90"/>
        <v>sh ${check_script} ora2pg ORA2PG_DELETE_RE ${dt}</v>
      </c>
      <c r="I99" s="3" t="s">
        <v>94</v>
      </c>
    </row>
    <row r="100" spans="1:9">
      <c r="A100" s="1" t="s">
        <v>16</v>
      </c>
      <c r="B100" s="7" t="s">
        <v>51</v>
      </c>
      <c r="D100" s="4"/>
      <c r="E100" s="3" t="s">
        <v>97</v>
      </c>
      <c r="G100" s="5" t="s">
        <v>57</v>
      </c>
      <c r="H100" s="5" t="s">
        <v>60</v>
      </c>
      <c r="I100" s="3" t="s">
        <v>96</v>
      </c>
    </row>
  </sheetData>
  <phoneticPr fontId="7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5BA8-05D4-8941-8ED8-6CE58681FA0F}">
  <dimension ref="A1:I59"/>
  <sheetViews>
    <sheetView zoomScale="120" zoomScaleNormal="120" workbookViewId="0">
      <selection activeCell="E10" sqref="E10"/>
    </sheetView>
  </sheetViews>
  <sheetFormatPr baseColWidth="10" defaultColWidth="11" defaultRowHeight="15"/>
  <cols>
    <col min="1" max="1" width="12.6640625" bestFit="1" customWidth="1"/>
    <col min="2" max="2" width="31.83203125" bestFit="1" customWidth="1"/>
    <col min="3" max="3" width="9.5" bestFit="1" customWidth="1"/>
    <col min="4" max="4" width="17.33203125" customWidth="1"/>
    <col min="5" max="5" width="25.6640625" bestFit="1" customWidth="1"/>
    <col min="6" max="6" width="12.5" bestFit="1" customWidth="1"/>
    <col min="7" max="7" width="9.83203125" bestFit="1" customWidth="1"/>
    <col min="8" max="8" width="57" customWidth="1"/>
    <col min="9" max="9" width="27" bestFit="1" customWidth="1"/>
  </cols>
  <sheetData>
    <row r="1" spans="1:9">
      <c r="A1" s="2" t="s">
        <v>14</v>
      </c>
      <c r="B1" s="2" t="s">
        <v>17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</row>
    <row r="2" spans="1:9">
      <c r="A2" s="8" t="s">
        <v>180</v>
      </c>
      <c r="B2" s="8" t="s">
        <v>199</v>
      </c>
      <c r="D2" s="30" t="s">
        <v>372</v>
      </c>
      <c r="E2" t="str">
        <f>LOWER(B2)</f>
        <v>app2pg_bus_manager</v>
      </c>
      <c r="G2" s="5" t="s">
        <v>57</v>
      </c>
      <c r="H2" s="5" t="str">
        <f>"sh ${sync_shell} "&amp;MID(E2,8,LEN(E2)-7)&amp;" ${dt}"</f>
        <v>sh ${sync_shell} bus_manager ${dt}</v>
      </c>
    </row>
    <row r="3" spans="1:9">
      <c r="A3" s="8" t="s">
        <v>180</v>
      </c>
      <c r="B3" s="8" t="s">
        <v>181</v>
      </c>
      <c r="D3" s="30"/>
      <c r="E3" t="str">
        <f>LOWER(B3)&amp;"_done"</f>
        <v>app2pg_bus_manager_done</v>
      </c>
      <c r="G3" s="5" t="s">
        <v>57</v>
      </c>
      <c r="H3" s="31" t="s">
        <v>217</v>
      </c>
      <c r="I3" t="str">
        <f>LOWER(B3)</f>
        <v>app2pg_bus_manager</v>
      </c>
    </row>
    <row r="4" spans="1:9">
      <c r="A4" s="8" t="s">
        <v>180</v>
      </c>
      <c r="B4" s="8" t="s">
        <v>200</v>
      </c>
      <c r="D4" s="30" t="s">
        <v>372</v>
      </c>
      <c r="E4" t="str">
        <f t="shared" ref="E4:E37" si="0">LOWER(B4)</f>
        <v>app2pg_prod_fund_info</v>
      </c>
      <c r="G4" s="5" t="s">
        <v>57</v>
      </c>
      <c r="H4" s="5" t="str">
        <f t="shared" ref="H4:H37" si="1">"sh ${sync_shell} "&amp;MID(E4,8,LEN(E4)-7)&amp;" ${dt}"</f>
        <v>sh ${sync_shell} prod_fund_info ${dt}</v>
      </c>
    </row>
    <row r="5" spans="1:9">
      <c r="A5" s="8" t="s">
        <v>180</v>
      </c>
      <c r="B5" s="8" t="s">
        <v>182</v>
      </c>
      <c r="D5" s="30"/>
      <c r="E5" t="str">
        <f t="shared" ref="E5:E37" si="2">LOWER(B5)&amp;"_done"</f>
        <v>app2pg_prod_fund_info_done</v>
      </c>
      <c r="G5" s="5" t="s">
        <v>57</v>
      </c>
      <c r="H5" s="31" t="s">
        <v>217</v>
      </c>
      <c r="I5" t="str">
        <f t="shared" ref="I5:I37" si="3">LOWER(B5)</f>
        <v>app2pg_prod_fund_info</v>
      </c>
    </row>
    <row r="6" spans="1:9">
      <c r="A6" s="8" t="s">
        <v>180</v>
      </c>
      <c r="B6" s="8" t="s">
        <v>201</v>
      </c>
      <c r="D6" s="30" t="s">
        <v>372</v>
      </c>
      <c r="E6" t="str">
        <f t="shared" ref="E6:E37" si="4">LOWER(B6)</f>
        <v>app2pg_sale_behavior_log</v>
      </c>
      <c r="G6" s="5" t="s">
        <v>57</v>
      </c>
      <c r="H6" s="5" t="str">
        <f t="shared" ref="H6:H37" si="5">"sh ${sync_shell} "&amp;MID(E6,8,LEN(E6)-7)&amp;" ${dt}"</f>
        <v>sh ${sync_shell} sale_behavior_log ${dt}</v>
      </c>
    </row>
    <row r="7" spans="1:9">
      <c r="A7" s="8" t="s">
        <v>180</v>
      </c>
      <c r="B7" s="8" t="s">
        <v>183</v>
      </c>
      <c r="D7" s="30"/>
      <c r="E7" t="str">
        <f t="shared" ref="E7:E37" si="6">LOWER(B7)&amp;"_done"</f>
        <v>app2pg_sale_behavior_log_done</v>
      </c>
      <c r="G7" s="5" t="s">
        <v>57</v>
      </c>
      <c r="H7" s="31" t="s">
        <v>217</v>
      </c>
      <c r="I7" t="str">
        <f t="shared" ref="I7:I37" si="7">LOWER(B7)</f>
        <v>app2pg_sale_behavior_log</v>
      </c>
    </row>
    <row r="8" spans="1:9">
      <c r="A8" s="8" t="s">
        <v>180</v>
      </c>
      <c r="B8" s="8" t="s">
        <v>202</v>
      </c>
      <c r="D8" s="30" t="s">
        <v>372</v>
      </c>
      <c r="E8" t="str">
        <f t="shared" ref="E8:E37" si="8">LOWER(B8)</f>
        <v>app2pg_sale_customer</v>
      </c>
      <c r="G8" s="5" t="s">
        <v>57</v>
      </c>
      <c r="H8" s="5" t="str">
        <f t="shared" ref="H8:H37" si="9">"sh ${sync_shell} "&amp;MID(E8,8,LEN(E8)-7)&amp;" ${dt}"</f>
        <v>sh ${sync_shell} sale_customer ${dt}</v>
      </c>
    </row>
    <row r="9" spans="1:9">
      <c r="A9" s="8" t="s">
        <v>180</v>
      </c>
      <c r="B9" s="8" t="s">
        <v>184</v>
      </c>
      <c r="D9" s="30"/>
      <c r="E9" t="str">
        <f t="shared" ref="E9:E37" si="10">LOWER(B9)&amp;"_done"</f>
        <v>app2pg_sale_customer_done</v>
      </c>
      <c r="G9" s="5" t="s">
        <v>57</v>
      </c>
      <c r="H9" s="31" t="s">
        <v>217</v>
      </c>
      <c r="I9" t="str">
        <f t="shared" ref="I9:I37" si="11">LOWER(B9)</f>
        <v>app2pg_sale_customer</v>
      </c>
    </row>
    <row r="10" spans="1:9">
      <c r="A10" s="8" t="s">
        <v>180</v>
      </c>
      <c r="B10" s="8" t="s">
        <v>203</v>
      </c>
      <c r="D10" s="30" t="s">
        <v>372</v>
      </c>
      <c r="E10" t="str">
        <f t="shared" ref="E10:E37" si="12">LOWER(B10)</f>
        <v>app2pg_sale_fixallot</v>
      </c>
      <c r="G10" s="5" t="s">
        <v>57</v>
      </c>
      <c r="H10" s="5" t="str">
        <f t="shared" ref="H10:H37" si="13">"sh ${sync_shell} "&amp;MID(E10,8,LEN(E10)-7)&amp;" ${dt}"</f>
        <v>sh ${sync_shell} sale_fixallot ${dt}</v>
      </c>
    </row>
    <row r="11" spans="1:9">
      <c r="A11" s="8" t="s">
        <v>180</v>
      </c>
      <c r="B11" s="8" t="s">
        <v>185</v>
      </c>
      <c r="D11" s="30"/>
      <c r="E11" t="str">
        <f t="shared" ref="E11:E37" si="14">LOWER(B11)&amp;"_done"</f>
        <v>app2pg_sale_fixallot_done</v>
      </c>
      <c r="G11" s="5" t="s">
        <v>57</v>
      </c>
      <c r="H11" s="31" t="s">
        <v>217</v>
      </c>
      <c r="I11" t="str">
        <f t="shared" ref="I11:I37" si="15">LOWER(B11)</f>
        <v>app2pg_sale_fixallot</v>
      </c>
    </row>
    <row r="12" spans="1:9">
      <c r="A12" s="8" t="s">
        <v>180</v>
      </c>
      <c r="B12" s="8" t="s">
        <v>204</v>
      </c>
      <c r="D12" s="30" t="s">
        <v>372</v>
      </c>
      <c r="E12" t="str">
        <f t="shared" ref="E12:E37" si="16">LOWER(B12)</f>
        <v>app2pg_sale_fixallot_request</v>
      </c>
      <c r="G12" s="5" t="s">
        <v>57</v>
      </c>
      <c r="H12" s="5" t="str">
        <f t="shared" ref="H12:H37" si="17">"sh ${sync_shell} "&amp;MID(E12,8,LEN(E12)-7)&amp;" ${dt}"</f>
        <v>sh ${sync_shell} sale_fixallot_request ${dt}</v>
      </c>
    </row>
    <row r="13" spans="1:9">
      <c r="A13" s="8" t="s">
        <v>180</v>
      </c>
      <c r="B13" s="8" t="s">
        <v>186</v>
      </c>
      <c r="D13" s="30"/>
      <c r="E13" t="str">
        <f t="shared" ref="E13:E37" si="18">LOWER(B13)&amp;"_done"</f>
        <v>app2pg_sale_fixallot_request_done</v>
      </c>
      <c r="G13" s="5" t="s">
        <v>57</v>
      </c>
      <c r="H13" s="31" t="s">
        <v>217</v>
      </c>
      <c r="I13" t="str">
        <f t="shared" ref="I13:I37" si="19">LOWER(B13)</f>
        <v>app2pg_sale_fixallot_request</v>
      </c>
    </row>
    <row r="14" spans="1:9">
      <c r="A14" s="8" t="s">
        <v>180</v>
      </c>
      <c r="B14" s="8" t="s">
        <v>205</v>
      </c>
      <c r="D14" s="30" t="s">
        <v>372</v>
      </c>
      <c r="E14" t="str">
        <f t="shared" ref="E14:E37" si="20">LOWER(B14)</f>
        <v>app2pg_sale_invite</v>
      </c>
      <c r="G14" s="5" t="s">
        <v>57</v>
      </c>
      <c r="H14" s="5" t="str">
        <f t="shared" ref="H14:H37" si="21">"sh ${sync_shell} "&amp;MID(E14,8,LEN(E14)-7)&amp;" ${dt}"</f>
        <v>sh ${sync_shell} sale_invite ${dt}</v>
      </c>
    </row>
    <row r="15" spans="1:9">
      <c r="A15" s="8" t="s">
        <v>180</v>
      </c>
      <c r="B15" s="8" t="s">
        <v>187</v>
      </c>
      <c r="D15" s="30"/>
      <c r="E15" t="str">
        <f t="shared" ref="E15:E37" si="22">LOWER(B15)&amp;"_done"</f>
        <v>app2pg_sale_invite_done</v>
      </c>
      <c r="G15" s="5" t="s">
        <v>57</v>
      </c>
      <c r="H15" s="31" t="s">
        <v>217</v>
      </c>
      <c r="I15" t="str">
        <f t="shared" ref="I15:I37" si="23">LOWER(B15)</f>
        <v>app2pg_sale_invite</v>
      </c>
    </row>
    <row r="16" spans="1:9">
      <c r="A16" s="8" t="s">
        <v>180</v>
      </c>
      <c r="B16" s="8" t="s">
        <v>206</v>
      </c>
      <c r="D16" s="30" t="s">
        <v>372</v>
      </c>
      <c r="E16" t="str">
        <f t="shared" ref="E16:E37" si="24">LOWER(B16)</f>
        <v>app2pg_sale_order</v>
      </c>
      <c r="G16" s="5" t="s">
        <v>57</v>
      </c>
      <c r="H16" s="5" t="str">
        <f t="shared" ref="H16:H37" si="25">"sh ${sync_shell} "&amp;MID(E16,8,LEN(E16)-7)&amp;" ${dt}"</f>
        <v>sh ${sync_shell} sale_order ${dt}</v>
      </c>
    </row>
    <row r="17" spans="1:9">
      <c r="A17" s="8" t="s">
        <v>180</v>
      </c>
      <c r="B17" s="8" t="s">
        <v>188</v>
      </c>
      <c r="D17" s="30"/>
      <c r="E17" t="str">
        <f t="shared" ref="E17:E37" si="26">LOWER(B17)&amp;"_done"</f>
        <v>app2pg_sale_order_done</v>
      </c>
      <c r="G17" s="5" t="s">
        <v>57</v>
      </c>
      <c r="H17" s="31" t="s">
        <v>217</v>
      </c>
      <c r="I17" t="str">
        <f t="shared" ref="I17:I37" si="27">LOWER(B17)</f>
        <v>app2pg_sale_order</v>
      </c>
    </row>
    <row r="18" spans="1:9">
      <c r="A18" s="8" t="s">
        <v>180</v>
      </c>
      <c r="B18" s="8" t="s">
        <v>207</v>
      </c>
      <c r="D18" s="30" t="s">
        <v>372</v>
      </c>
      <c r="E18" t="str">
        <f t="shared" ref="E18:E37" si="28">LOWER(B18)</f>
        <v>app2pg_sale_user_position</v>
      </c>
      <c r="G18" s="5" t="s">
        <v>57</v>
      </c>
      <c r="H18" s="5" t="str">
        <f t="shared" ref="H18:H37" si="29">"sh ${sync_shell} "&amp;MID(E18,8,LEN(E18)-7)&amp;" ${dt}"</f>
        <v>sh ${sync_shell} sale_user_position ${dt}</v>
      </c>
    </row>
    <row r="19" spans="1:9">
      <c r="A19" s="8" t="s">
        <v>180</v>
      </c>
      <c r="B19" s="8" t="s">
        <v>189</v>
      </c>
      <c r="D19" s="30"/>
      <c r="E19" t="str">
        <f t="shared" ref="E19:E37" si="30">LOWER(B19)&amp;"_done"</f>
        <v>app2pg_sale_user_position_done</v>
      </c>
      <c r="G19" s="5" t="s">
        <v>57</v>
      </c>
      <c r="H19" s="31" t="s">
        <v>217</v>
      </c>
      <c r="I19" t="str">
        <f t="shared" ref="I19:I37" si="31">LOWER(B19)</f>
        <v>app2pg_sale_user_position</v>
      </c>
    </row>
    <row r="20" spans="1:9">
      <c r="A20" s="8" t="s">
        <v>180</v>
      </c>
      <c r="B20" s="8" t="s">
        <v>208</v>
      </c>
      <c r="D20" s="30" t="s">
        <v>372</v>
      </c>
      <c r="E20" t="str">
        <f t="shared" ref="E20:E37" si="32">LOWER(B20)</f>
        <v>app2pg_sys_channel_pop</v>
      </c>
      <c r="G20" s="5" t="s">
        <v>57</v>
      </c>
      <c r="H20" s="5" t="str">
        <f t="shared" ref="H20:H37" si="33">"sh ${sync_shell} "&amp;MID(E20,8,LEN(E20)-7)&amp;" ${dt}"</f>
        <v>sh ${sync_shell} sys_channel_pop ${dt}</v>
      </c>
    </row>
    <row r="21" spans="1:9">
      <c r="A21" s="8" t="s">
        <v>180</v>
      </c>
      <c r="B21" s="8" t="s">
        <v>190</v>
      </c>
      <c r="D21" s="30"/>
      <c r="E21" t="str">
        <f t="shared" ref="E21:E37" si="34">LOWER(B21)&amp;"_done"</f>
        <v>app2pg_sys_channel_pop_done</v>
      </c>
      <c r="G21" s="5" t="s">
        <v>57</v>
      </c>
      <c r="H21" s="31" t="s">
        <v>217</v>
      </c>
      <c r="I21" t="str">
        <f t="shared" ref="I21:I37" si="35">LOWER(B21)</f>
        <v>app2pg_sys_channel_pop</v>
      </c>
    </row>
    <row r="22" spans="1:9">
      <c r="A22" s="8" t="s">
        <v>180</v>
      </c>
      <c r="B22" s="8" t="s">
        <v>209</v>
      </c>
      <c r="D22" s="30" t="s">
        <v>372</v>
      </c>
      <c r="E22" t="str">
        <f t="shared" ref="E22:E37" si="36">LOWER(B22)</f>
        <v>app2pg_sys_cust_bus</v>
      </c>
      <c r="G22" s="5" t="s">
        <v>57</v>
      </c>
      <c r="H22" s="5" t="str">
        <f t="shared" ref="H22:H37" si="37">"sh ${sync_shell} "&amp;MID(E22,8,LEN(E22)-7)&amp;" ${dt}"</f>
        <v>sh ${sync_shell} sys_cust_bus ${dt}</v>
      </c>
    </row>
    <row r="23" spans="1:9">
      <c r="A23" s="8" t="s">
        <v>180</v>
      </c>
      <c r="B23" s="8" t="s">
        <v>191</v>
      </c>
      <c r="D23" s="30"/>
      <c r="E23" t="str">
        <f t="shared" ref="E23:E37" si="38">LOWER(B23)&amp;"_done"</f>
        <v>app2pg_sys_cust_bus_done</v>
      </c>
      <c r="G23" s="5" t="s">
        <v>57</v>
      </c>
      <c r="H23" s="31" t="s">
        <v>217</v>
      </c>
      <c r="I23" t="str">
        <f t="shared" ref="I23:I37" si="39">LOWER(B23)</f>
        <v>app2pg_sys_cust_bus</v>
      </c>
    </row>
    <row r="24" spans="1:9">
      <c r="A24" s="8" t="s">
        <v>180</v>
      </c>
      <c r="B24" s="8" t="s">
        <v>210</v>
      </c>
      <c r="D24" s="30" t="s">
        <v>372</v>
      </c>
      <c r="E24" t="str">
        <f t="shared" ref="E24:E37" si="40">LOWER(B24)</f>
        <v>app2pg_sys_dict_data</v>
      </c>
      <c r="G24" s="5" t="s">
        <v>57</v>
      </c>
      <c r="H24" s="5" t="str">
        <f t="shared" ref="H24:H37" si="41">"sh ${sync_shell} "&amp;MID(E24,8,LEN(E24)-7)&amp;" ${dt}"</f>
        <v>sh ${sync_shell} sys_dict_data ${dt}</v>
      </c>
    </row>
    <row r="25" spans="1:9">
      <c r="A25" s="8" t="s">
        <v>180</v>
      </c>
      <c r="B25" s="8" t="s">
        <v>192</v>
      </c>
      <c r="D25" s="30"/>
      <c r="E25" t="str">
        <f t="shared" ref="E25:E37" si="42">LOWER(B25)&amp;"_done"</f>
        <v>app2pg_sys_dict_data_done</v>
      </c>
      <c r="G25" s="5" t="s">
        <v>57</v>
      </c>
      <c r="H25" s="31" t="s">
        <v>217</v>
      </c>
      <c r="I25" t="str">
        <f t="shared" ref="I25:I37" si="43">LOWER(B25)</f>
        <v>app2pg_sys_dict_data</v>
      </c>
    </row>
    <row r="26" spans="1:9">
      <c r="A26" s="8" t="s">
        <v>180</v>
      </c>
      <c r="B26" s="8" t="s">
        <v>211</v>
      </c>
      <c r="D26" s="30" t="s">
        <v>372</v>
      </c>
      <c r="E26" t="str">
        <f t="shared" ref="E26:E37" si="44">LOWER(B26)</f>
        <v>app2pg_sys_manage_business</v>
      </c>
      <c r="G26" s="5" t="s">
        <v>57</v>
      </c>
      <c r="H26" s="5" t="str">
        <f t="shared" ref="H26:H37" si="45">"sh ${sync_shell} "&amp;MID(E26,8,LEN(E26)-7)&amp;" ${dt}"</f>
        <v>sh ${sync_shell} sys_manage_business ${dt}</v>
      </c>
    </row>
    <row r="27" spans="1:9">
      <c r="A27" s="8" t="s">
        <v>180</v>
      </c>
      <c r="B27" s="8" t="s">
        <v>193</v>
      </c>
      <c r="D27" s="30"/>
      <c r="E27" t="str">
        <f t="shared" ref="E27:E37" si="46">LOWER(B27)&amp;"_done"</f>
        <v>app2pg_sys_manage_business_done</v>
      </c>
      <c r="G27" s="5" t="s">
        <v>57</v>
      </c>
      <c r="H27" s="31" t="s">
        <v>217</v>
      </c>
      <c r="I27" t="str">
        <f t="shared" ref="I27:I37" si="47">LOWER(B27)</f>
        <v>app2pg_sys_manage_business</v>
      </c>
    </row>
    <row r="28" spans="1:9">
      <c r="A28" s="8" t="s">
        <v>180</v>
      </c>
      <c r="B28" s="8" t="s">
        <v>212</v>
      </c>
      <c r="D28" s="30" t="s">
        <v>372</v>
      </c>
      <c r="E28" t="str">
        <f t="shared" ref="E28:E37" si="48">LOWER(B28)</f>
        <v>app2pg_sys_region</v>
      </c>
      <c r="G28" s="5" t="s">
        <v>57</v>
      </c>
      <c r="H28" s="5" t="str">
        <f t="shared" ref="H28:H37" si="49">"sh ${sync_shell} "&amp;MID(E28,8,LEN(E28)-7)&amp;" ${dt}"</f>
        <v>sh ${sync_shell} sys_region ${dt}</v>
      </c>
    </row>
    <row r="29" spans="1:9">
      <c r="A29" s="8" t="s">
        <v>180</v>
      </c>
      <c r="B29" s="8" t="s">
        <v>194</v>
      </c>
      <c r="D29" s="30"/>
      <c r="E29" t="str">
        <f t="shared" ref="E29:E37" si="50">LOWER(B29)&amp;"_done"</f>
        <v>app2pg_sys_region_done</v>
      </c>
      <c r="G29" s="5" t="s">
        <v>57</v>
      </c>
      <c r="H29" s="31" t="s">
        <v>217</v>
      </c>
      <c r="I29" t="str">
        <f t="shared" ref="I29:I37" si="51">LOWER(B29)</f>
        <v>app2pg_sys_region</v>
      </c>
    </row>
    <row r="30" spans="1:9">
      <c r="A30" s="8" t="s">
        <v>180</v>
      </c>
      <c r="B30" s="8" t="s">
        <v>213</v>
      </c>
      <c r="D30" s="30" t="s">
        <v>372</v>
      </c>
      <c r="E30" t="str">
        <f t="shared" ref="E30:E37" si="52">LOWER(B30)</f>
        <v>app2pg_sys_region_business</v>
      </c>
      <c r="G30" s="5" t="s">
        <v>57</v>
      </c>
      <c r="H30" s="5" t="str">
        <f t="shared" ref="H30:H37" si="53">"sh ${sync_shell} "&amp;MID(E30,8,LEN(E30)-7)&amp;" ${dt}"</f>
        <v>sh ${sync_shell} sys_region_business ${dt}</v>
      </c>
    </row>
    <row r="31" spans="1:9">
      <c r="A31" s="8" t="s">
        <v>180</v>
      </c>
      <c r="B31" s="8" t="s">
        <v>195</v>
      </c>
      <c r="D31" s="30"/>
      <c r="E31" t="str">
        <f t="shared" ref="E31:E37" si="54">LOWER(B31)&amp;"_done"</f>
        <v>app2pg_sys_region_business_done</v>
      </c>
      <c r="G31" s="5" t="s">
        <v>57</v>
      </c>
      <c r="H31" s="31" t="s">
        <v>217</v>
      </c>
      <c r="I31" t="str">
        <f t="shared" ref="I31:I37" si="55">LOWER(B31)</f>
        <v>app2pg_sys_region_business</v>
      </c>
    </row>
    <row r="32" spans="1:9">
      <c r="A32" s="8" t="s">
        <v>180</v>
      </c>
      <c r="B32" s="8" t="s">
        <v>214</v>
      </c>
      <c r="D32" s="30" t="s">
        <v>372</v>
      </c>
      <c r="E32" t="str">
        <f t="shared" ref="E32:E37" si="56">LOWER(B32)</f>
        <v>app2pg_sys_team</v>
      </c>
      <c r="G32" s="5" t="s">
        <v>57</v>
      </c>
      <c r="H32" s="5" t="str">
        <f t="shared" ref="H32:H37" si="57">"sh ${sync_shell} "&amp;MID(E32,8,LEN(E32)-7)&amp;" ${dt}"</f>
        <v>sh ${sync_shell} sys_team ${dt}</v>
      </c>
    </row>
    <row r="33" spans="1:9">
      <c r="A33" s="8" t="s">
        <v>180</v>
      </c>
      <c r="B33" s="8" t="s">
        <v>196</v>
      </c>
      <c r="D33" s="30"/>
      <c r="E33" t="str">
        <f t="shared" ref="E33:E37" si="58">LOWER(B33)&amp;"_done"</f>
        <v>app2pg_sys_team_done</v>
      </c>
      <c r="G33" s="5" t="s">
        <v>57</v>
      </c>
      <c r="H33" s="31" t="s">
        <v>217</v>
      </c>
      <c r="I33" t="str">
        <f t="shared" ref="I33:I37" si="59">LOWER(B33)</f>
        <v>app2pg_sys_team</v>
      </c>
    </row>
    <row r="34" spans="1:9">
      <c r="A34" s="8" t="s">
        <v>180</v>
      </c>
      <c r="B34" s="8" t="s">
        <v>215</v>
      </c>
      <c r="D34" s="30" t="s">
        <v>372</v>
      </c>
      <c r="E34" t="str">
        <f t="shared" ref="E34:E37" si="60">LOWER(B34)</f>
        <v>app2pg_sys_team_business</v>
      </c>
      <c r="G34" s="5" t="s">
        <v>57</v>
      </c>
      <c r="H34" s="5" t="str">
        <f t="shared" ref="H34:H37" si="61">"sh ${sync_shell} "&amp;MID(E34,8,LEN(E34)-7)&amp;" ${dt}"</f>
        <v>sh ${sync_shell} sys_team_business ${dt}</v>
      </c>
    </row>
    <row r="35" spans="1:9">
      <c r="A35" s="8" t="s">
        <v>180</v>
      </c>
      <c r="B35" s="8" t="s">
        <v>197</v>
      </c>
      <c r="D35" s="30"/>
      <c r="E35" t="str">
        <f t="shared" ref="E35:E37" si="62">LOWER(B35)&amp;"_done"</f>
        <v>app2pg_sys_team_business_done</v>
      </c>
      <c r="G35" s="5" t="s">
        <v>57</v>
      </c>
      <c r="H35" s="31" t="s">
        <v>217</v>
      </c>
      <c r="I35" t="str">
        <f t="shared" ref="I35:I37" si="63">LOWER(B35)</f>
        <v>app2pg_sys_team_business</v>
      </c>
    </row>
    <row r="36" spans="1:9">
      <c r="A36" s="8" t="s">
        <v>180</v>
      </c>
      <c r="B36" s="8" t="s">
        <v>216</v>
      </c>
      <c r="D36" s="30" t="s">
        <v>372</v>
      </c>
      <c r="E36" t="str">
        <f t="shared" ref="E36:E37" si="64">LOWER(B36)</f>
        <v>app2pg_sys_team_manager</v>
      </c>
      <c r="G36" s="5" t="s">
        <v>57</v>
      </c>
      <c r="H36" s="5" t="str">
        <f t="shared" ref="H36:H37" si="65">"sh ${sync_shell} "&amp;MID(E36,8,LEN(E36)-7)&amp;" ${dt}"</f>
        <v>sh ${sync_shell} sys_team_manager ${dt}</v>
      </c>
    </row>
    <row r="37" spans="1:9">
      <c r="A37" s="8" t="s">
        <v>180</v>
      </c>
      <c r="B37" s="8" t="s">
        <v>198</v>
      </c>
      <c r="D37" s="30"/>
      <c r="E37" t="str">
        <f t="shared" ref="E37" si="66">LOWER(B37)&amp;"_done"</f>
        <v>app2pg_sys_team_manager_done</v>
      </c>
      <c r="G37" s="5" t="s">
        <v>57</v>
      </c>
      <c r="H37" s="31" t="s">
        <v>217</v>
      </c>
      <c r="I37" t="str">
        <f t="shared" ref="I37" si="67">LOWER(B37)</f>
        <v>app2pg_sys_team_manager</v>
      </c>
    </row>
    <row r="38" spans="1:9">
      <c r="A38" s="8" t="s">
        <v>180</v>
      </c>
      <c r="B38" s="8" t="s">
        <v>249</v>
      </c>
      <c r="D38" s="30" t="s">
        <v>372</v>
      </c>
      <c r="E38" t="str">
        <f t="shared" ref="E38:E39" si="68">LOWER(B38)</f>
        <v>app2pg_sys_user</v>
      </c>
      <c r="G38" s="5" t="s">
        <v>57</v>
      </c>
      <c r="H38" s="5" t="str">
        <f t="shared" ref="H38:H39" si="69">"sh ${sync_shell} "&amp;MID(E38,8,LEN(E38)-7)&amp;" ${dt}"</f>
        <v>sh ${sync_shell} sys_user ${dt}</v>
      </c>
    </row>
    <row r="39" spans="1:9">
      <c r="A39" s="8" t="s">
        <v>180</v>
      </c>
      <c r="B39" s="8" t="s">
        <v>249</v>
      </c>
      <c r="D39" s="30"/>
      <c r="E39" t="str">
        <f t="shared" ref="E39" si="70">LOWER(B39)&amp;"_done"</f>
        <v>app2pg_sys_user_done</v>
      </c>
      <c r="G39" s="5" t="s">
        <v>57</v>
      </c>
      <c r="H39" s="31" t="s">
        <v>217</v>
      </c>
      <c r="I39" t="str">
        <f t="shared" ref="I39" si="71">LOWER(B39)</f>
        <v>app2pg_sys_user</v>
      </c>
    </row>
    <row r="40" spans="1:9">
      <c r="A40" s="8" t="s">
        <v>180</v>
      </c>
      <c r="B40" s="8" t="s">
        <v>250</v>
      </c>
      <c r="D40" s="30" t="s">
        <v>372</v>
      </c>
      <c r="E40" s="8" t="s">
        <v>251</v>
      </c>
      <c r="G40" s="5" t="s">
        <v>57</v>
      </c>
      <c r="H40" t="str">
        <f>"sh ${check_script} app2pg "&amp;UPPER(E40)&amp;" $dt"</f>
        <v>sh ${check_script} app2pg APP2PG_BUS_MANAGER $dt</v>
      </c>
    </row>
    <row r="41" spans="1:9">
      <c r="A41" s="8" t="s">
        <v>180</v>
      </c>
      <c r="B41" s="8" t="s">
        <v>250</v>
      </c>
      <c r="E41" s="8" t="s">
        <v>252</v>
      </c>
      <c r="G41" s="5" t="s">
        <v>57</v>
      </c>
      <c r="H41" t="str">
        <f t="shared" ref="H41:H58" si="72">"sh ${check_script} app2pg "&amp;UPPER(E41)&amp;" $dt"</f>
        <v>sh ${check_script} app2pg APP2PG_PROD_FUND_INFO $dt</v>
      </c>
    </row>
    <row r="42" spans="1:9">
      <c r="A42" s="8" t="s">
        <v>180</v>
      </c>
      <c r="B42" s="8" t="s">
        <v>250</v>
      </c>
      <c r="E42" s="8" t="s">
        <v>253</v>
      </c>
      <c r="G42" s="5" t="s">
        <v>57</v>
      </c>
      <c r="H42" t="str">
        <f t="shared" si="72"/>
        <v>sh ${check_script} app2pg APP2PG_SALE_BEHAVIOR_LOG $dt</v>
      </c>
    </row>
    <row r="43" spans="1:9">
      <c r="A43" s="8" t="s">
        <v>180</v>
      </c>
      <c r="B43" s="8" t="s">
        <v>250</v>
      </c>
      <c r="E43" s="8" t="s">
        <v>254</v>
      </c>
      <c r="G43" s="5" t="s">
        <v>57</v>
      </c>
      <c r="H43" t="str">
        <f t="shared" si="72"/>
        <v>sh ${check_script} app2pg APP2PG_SALE_CUSTOMER $dt</v>
      </c>
    </row>
    <row r="44" spans="1:9">
      <c r="A44" s="8" t="s">
        <v>180</v>
      </c>
      <c r="B44" s="8" t="s">
        <v>250</v>
      </c>
      <c r="E44" s="8" t="s">
        <v>255</v>
      </c>
      <c r="G44" s="5" t="s">
        <v>57</v>
      </c>
      <c r="H44" t="str">
        <f t="shared" si="72"/>
        <v>sh ${check_script} app2pg APP2PG_SALE_FIXALLOT $dt</v>
      </c>
    </row>
    <row r="45" spans="1:9">
      <c r="A45" s="8" t="s">
        <v>180</v>
      </c>
      <c r="B45" s="8" t="s">
        <v>250</v>
      </c>
      <c r="E45" s="8" t="s">
        <v>256</v>
      </c>
      <c r="G45" s="5" t="s">
        <v>57</v>
      </c>
      <c r="H45" t="str">
        <f t="shared" si="72"/>
        <v>sh ${check_script} app2pg APP2PG_SALE_FIXALLOT_REQUEST $dt</v>
      </c>
    </row>
    <row r="46" spans="1:9">
      <c r="A46" s="8" t="s">
        <v>180</v>
      </c>
      <c r="B46" s="8" t="s">
        <v>250</v>
      </c>
      <c r="E46" s="8" t="s">
        <v>257</v>
      </c>
      <c r="G46" s="5" t="s">
        <v>57</v>
      </c>
      <c r="H46" t="str">
        <f t="shared" si="72"/>
        <v>sh ${check_script} app2pg APP2PG_SALE_INVITE $dt</v>
      </c>
    </row>
    <row r="47" spans="1:9">
      <c r="A47" s="8" t="s">
        <v>180</v>
      </c>
      <c r="B47" s="8" t="s">
        <v>250</v>
      </c>
      <c r="E47" s="8" t="s">
        <v>258</v>
      </c>
      <c r="G47" s="5" t="s">
        <v>57</v>
      </c>
      <c r="H47" t="str">
        <f t="shared" si="72"/>
        <v>sh ${check_script} app2pg APP2PG_SALE_ORDER $dt</v>
      </c>
    </row>
    <row r="48" spans="1:9">
      <c r="A48" s="8" t="s">
        <v>180</v>
      </c>
      <c r="B48" s="8" t="s">
        <v>250</v>
      </c>
      <c r="E48" s="8" t="s">
        <v>259</v>
      </c>
      <c r="G48" s="5" t="s">
        <v>57</v>
      </c>
      <c r="H48" t="str">
        <f t="shared" si="72"/>
        <v>sh ${check_script} app2pg APP2PG_SALE_USER_POSITION $dt</v>
      </c>
    </row>
    <row r="49" spans="1:9">
      <c r="A49" s="8" t="s">
        <v>180</v>
      </c>
      <c r="B49" s="8" t="s">
        <v>250</v>
      </c>
      <c r="E49" s="8" t="s">
        <v>260</v>
      </c>
      <c r="G49" s="5" t="s">
        <v>57</v>
      </c>
      <c r="H49" t="str">
        <f t="shared" si="72"/>
        <v>sh ${check_script} app2pg APP2PG_SYS_CHANNEL_POP $dt</v>
      </c>
    </row>
    <row r="50" spans="1:9">
      <c r="A50" s="8" t="s">
        <v>180</v>
      </c>
      <c r="B50" s="8" t="s">
        <v>250</v>
      </c>
      <c r="E50" s="8" t="s">
        <v>261</v>
      </c>
      <c r="G50" s="5" t="s">
        <v>57</v>
      </c>
      <c r="H50" t="str">
        <f t="shared" si="72"/>
        <v>sh ${check_script} app2pg APP2PG_SYS_CUST_BUS $dt</v>
      </c>
    </row>
    <row r="51" spans="1:9">
      <c r="A51" s="8" t="s">
        <v>180</v>
      </c>
      <c r="B51" s="8" t="s">
        <v>250</v>
      </c>
      <c r="E51" s="8" t="s">
        <v>262</v>
      </c>
      <c r="G51" s="5" t="s">
        <v>57</v>
      </c>
      <c r="H51" t="str">
        <f t="shared" si="72"/>
        <v>sh ${check_script} app2pg APP2PG_SYS_DICT_DATA $dt</v>
      </c>
    </row>
    <row r="52" spans="1:9">
      <c r="A52" s="8" t="s">
        <v>180</v>
      </c>
      <c r="B52" s="8" t="s">
        <v>250</v>
      </c>
      <c r="E52" s="8" t="s">
        <v>263</v>
      </c>
      <c r="G52" s="5" t="s">
        <v>57</v>
      </c>
      <c r="H52" t="str">
        <f t="shared" si="72"/>
        <v>sh ${check_script} app2pg APP2PG_SYS_MANAGE_BUSINESS $dt</v>
      </c>
    </row>
    <row r="53" spans="1:9">
      <c r="A53" s="8" t="s">
        <v>180</v>
      </c>
      <c r="B53" s="8" t="s">
        <v>250</v>
      </c>
      <c r="E53" s="8" t="s">
        <v>264</v>
      </c>
      <c r="G53" s="5" t="s">
        <v>57</v>
      </c>
      <c r="H53" t="str">
        <f t="shared" si="72"/>
        <v>sh ${check_script} app2pg APP2PG_SYS_REGION $dt</v>
      </c>
    </row>
    <row r="54" spans="1:9">
      <c r="A54" s="8" t="s">
        <v>180</v>
      </c>
      <c r="B54" s="8" t="s">
        <v>250</v>
      </c>
      <c r="E54" s="8" t="s">
        <v>265</v>
      </c>
      <c r="G54" s="5" t="s">
        <v>57</v>
      </c>
      <c r="H54" t="str">
        <f t="shared" si="72"/>
        <v>sh ${check_script} app2pg APP2PG_SYS_REGION_BUSINESS $dt</v>
      </c>
    </row>
    <row r="55" spans="1:9">
      <c r="A55" s="8" t="s">
        <v>180</v>
      </c>
      <c r="B55" s="8" t="s">
        <v>250</v>
      </c>
      <c r="E55" s="8" t="s">
        <v>266</v>
      </c>
      <c r="G55" s="5" t="s">
        <v>57</v>
      </c>
      <c r="H55" t="str">
        <f t="shared" si="72"/>
        <v>sh ${check_script} app2pg APP2PG_SYS_TEAM $dt</v>
      </c>
    </row>
    <row r="56" spans="1:9">
      <c r="A56" s="8" t="s">
        <v>180</v>
      </c>
      <c r="B56" s="8" t="s">
        <v>250</v>
      </c>
      <c r="E56" s="8" t="s">
        <v>267</v>
      </c>
      <c r="G56" s="5" t="s">
        <v>57</v>
      </c>
      <c r="H56" t="str">
        <f t="shared" si="72"/>
        <v>sh ${check_script} app2pg APP2PG_SYS_TEAM_BUSINESS $dt</v>
      </c>
    </row>
    <row r="57" spans="1:9">
      <c r="A57" s="8" t="s">
        <v>180</v>
      </c>
      <c r="B57" s="8" t="s">
        <v>250</v>
      </c>
      <c r="E57" s="8" t="s">
        <v>268</v>
      </c>
      <c r="G57" s="5" t="s">
        <v>57</v>
      </c>
      <c r="H57" t="str">
        <f t="shared" si="72"/>
        <v>sh ${check_script} app2pg APP2PG_SYS_TEAM_MANAGER $dt</v>
      </c>
    </row>
    <row r="58" spans="1:9">
      <c r="A58" s="8" t="s">
        <v>180</v>
      </c>
      <c r="B58" s="8" t="s">
        <v>250</v>
      </c>
      <c r="E58" s="8" t="s">
        <v>269</v>
      </c>
      <c r="G58" s="5" t="s">
        <v>57</v>
      </c>
      <c r="H58" t="str">
        <f t="shared" si="72"/>
        <v>sh ${check_script} app2pg APP2PG_SYS_USER $dt</v>
      </c>
    </row>
    <row r="59" spans="1:9">
      <c r="A59" s="8" t="s">
        <v>180</v>
      </c>
      <c r="B59" s="8" t="s">
        <v>250</v>
      </c>
      <c r="E59" s="10" t="s">
        <v>270</v>
      </c>
      <c r="G59" s="5" t="s">
        <v>57</v>
      </c>
      <c r="H59" s="31" t="s">
        <v>217</v>
      </c>
      <c r="I59" s="10" t="s">
        <v>271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237F-5934-164A-9582-8EA52EC0CB99}">
  <dimension ref="A1:K180"/>
  <sheetViews>
    <sheetView topLeftCell="B1" zoomScale="115" workbookViewId="0">
      <pane ySplit="1" topLeftCell="A2" activePane="bottomLeft" state="frozen"/>
      <selection pane="bottomLeft" activeCell="D2" sqref="D2"/>
    </sheetView>
  </sheetViews>
  <sheetFormatPr baseColWidth="10" defaultRowHeight="15"/>
  <cols>
    <col min="1" max="1" width="12.6640625" bestFit="1" customWidth="1"/>
    <col min="2" max="2" width="41.33203125" bestFit="1" customWidth="1"/>
    <col min="4" max="4" width="13.33203125" customWidth="1"/>
    <col min="5" max="5" width="41.5" bestFit="1" customWidth="1"/>
    <col min="6" max="6" width="12.6640625" bestFit="1" customWidth="1"/>
    <col min="8" max="8" width="67.1640625" bestFit="1" customWidth="1"/>
    <col min="9" max="9" width="20.83203125" style="33" customWidth="1"/>
  </cols>
  <sheetData>
    <row r="1" spans="1:11">
      <c r="A1" s="2" t="s">
        <v>14</v>
      </c>
      <c r="B1" s="2" t="s">
        <v>17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32" t="s">
        <v>58</v>
      </c>
    </row>
    <row r="2" spans="1:11">
      <c r="A2" s="10" t="s">
        <v>101</v>
      </c>
      <c r="B2" s="6" t="s">
        <v>119</v>
      </c>
      <c r="D2" s="10" t="s">
        <v>373</v>
      </c>
      <c r="E2" t="s">
        <v>96</v>
      </c>
      <c r="G2" s="5" t="s">
        <v>57</v>
      </c>
      <c r="H2" t="str">
        <f t="shared" ref="H2" si="0">"sh ${check_script} ora2pg "&amp;UPPER(E2)&amp;" $dt"</f>
        <v>sh ${check_script} ora2pg ORA2PG_DELETE_RECORDS $dt</v>
      </c>
      <c r="I2"/>
    </row>
    <row r="3" spans="1:11">
      <c r="A3" s="10" t="s">
        <v>101</v>
      </c>
      <c r="B3" s="6" t="s">
        <v>119</v>
      </c>
      <c r="E3" s="10" t="s">
        <v>120</v>
      </c>
      <c r="G3" s="5" t="s">
        <v>57</v>
      </c>
      <c r="H3" t="str">
        <f>"sh ${check_script} ora2pg "&amp;UPPER(E3)&amp;" $dt"</f>
        <v>sh ${check_script} ora2pg ORA2PG_MF_CHARGERATENEW $dt</v>
      </c>
      <c r="I3"/>
    </row>
    <row r="4" spans="1:11">
      <c r="A4" s="10" t="s">
        <v>101</v>
      </c>
      <c r="B4" s="6" t="s">
        <v>119</v>
      </c>
      <c r="D4" s="10"/>
      <c r="E4" s="10" t="s">
        <v>122</v>
      </c>
      <c r="G4" s="5" t="s">
        <v>57</v>
      </c>
      <c r="H4" t="str">
        <f>"sh ${check_script} ora2pg "&amp;UPPER(E4)&amp;" $dt"</f>
        <v>sh ${check_script} ora2pg ORA2PG_SECUMAIN $dt</v>
      </c>
      <c r="I4"/>
    </row>
    <row r="5" spans="1:11">
      <c r="A5" s="10" t="s">
        <v>101</v>
      </c>
      <c r="B5" s="6" t="s">
        <v>119</v>
      </c>
      <c r="D5" s="10"/>
      <c r="E5" s="10" t="str">
        <f>LOWER(B5)</f>
        <v>ods_gil_charge_rate</v>
      </c>
      <c r="G5" s="5" t="s">
        <v>57</v>
      </c>
      <c r="H5" s="10" t="str">
        <f>"sh ${ods}/"&amp;B5&amp;".sh $dt"</f>
        <v>sh ${ods}/ODS_GIL_CHARGE_RATE.sh $dt</v>
      </c>
      <c r="I5" s="10" t="s">
        <v>225</v>
      </c>
    </row>
    <row r="6" spans="1:11">
      <c r="A6" s="10" t="s">
        <v>101</v>
      </c>
      <c r="B6" s="6" t="s">
        <v>119</v>
      </c>
      <c r="D6" s="10"/>
      <c r="E6" s="5" t="str">
        <f>LOWER(B6)&amp;"_done"</f>
        <v>ods_gil_charge_rate_done</v>
      </c>
      <c r="G6" s="5" t="s">
        <v>57</v>
      </c>
      <c r="H6" s="31" t="s">
        <v>124</v>
      </c>
      <c r="I6" t="s">
        <v>218</v>
      </c>
      <c r="K6" s="5"/>
    </row>
    <row r="7" spans="1:11">
      <c r="A7" s="10" t="s">
        <v>101</v>
      </c>
      <c r="B7" t="s">
        <v>105</v>
      </c>
      <c r="D7" s="10" t="s">
        <v>373</v>
      </c>
      <c r="E7" t="s">
        <v>121</v>
      </c>
      <c r="G7" s="5" t="s">
        <v>57</v>
      </c>
      <c r="H7" t="str">
        <f>"sh ${check_script} ora2pg "&amp;UPPER(E7)&amp;" $dt"</f>
        <v>sh ${check_script} ora2pg ORA2PG_SECUMAIN $dt</v>
      </c>
      <c r="I7"/>
    </row>
    <row r="8" spans="1:11">
      <c r="A8" s="10" t="s">
        <v>101</v>
      </c>
      <c r="B8" t="s">
        <v>105</v>
      </c>
      <c r="D8" s="10"/>
      <c r="E8" t="s">
        <v>125</v>
      </c>
      <c r="G8" s="5" t="s">
        <v>57</v>
      </c>
      <c r="H8" t="str">
        <f t="shared" ref="H8:H94" si="1">"sh ${check_script} ora2pg "&amp;UPPER(E8)&amp;" $dt"</f>
        <v>sh ${check_script} ora2pg ORA2PG_MF_FUNDARCHIVES $dt</v>
      </c>
      <c r="I8"/>
    </row>
    <row r="9" spans="1:11">
      <c r="A9" s="10" t="s">
        <v>101</v>
      </c>
      <c r="B9" t="s">
        <v>105</v>
      </c>
      <c r="D9" s="10"/>
      <c r="E9" t="s">
        <v>126</v>
      </c>
      <c r="G9" s="5" t="s">
        <v>57</v>
      </c>
      <c r="H9" t="str">
        <f t="shared" si="1"/>
        <v>sh ${check_script} ora2pg ORA2PG_MF_INVESTADVISOROUTLINE $dt</v>
      </c>
      <c r="I9"/>
    </row>
    <row r="10" spans="1:11">
      <c r="A10" s="10" t="s">
        <v>101</v>
      </c>
      <c r="B10" t="s">
        <v>105</v>
      </c>
      <c r="D10" s="10"/>
      <c r="E10" t="s">
        <v>127</v>
      </c>
      <c r="G10" s="5" t="s">
        <v>57</v>
      </c>
      <c r="H10" t="str">
        <f t="shared" si="1"/>
        <v>sh ${check_script} ora2pg ORA2PG_MF_ANNOUNCEMENT $dt</v>
      </c>
      <c r="I10"/>
    </row>
    <row r="11" spans="1:11">
      <c r="A11" s="10" t="s">
        <v>101</v>
      </c>
      <c r="B11" t="s">
        <v>105</v>
      </c>
      <c r="D11" s="10"/>
      <c r="E11" t="s">
        <v>61</v>
      </c>
      <c r="G11" s="5" t="s">
        <v>57</v>
      </c>
      <c r="H11" t="str">
        <f t="shared" si="1"/>
        <v>sh ${check_script} ora2pg ORA2PG_CT_SYSTEMCONST $dt</v>
      </c>
      <c r="I11"/>
    </row>
    <row r="12" spans="1:11">
      <c r="A12" s="10" t="s">
        <v>101</v>
      </c>
      <c r="B12" t="s">
        <v>105</v>
      </c>
      <c r="D12" s="10"/>
      <c r="E12" t="s">
        <v>128</v>
      </c>
      <c r="G12" s="5" t="s">
        <v>57</v>
      </c>
      <c r="H12" t="str">
        <f t="shared" si="1"/>
        <v>sh ${check_script} ora2pg ORA2PG_MF_INTERIMBULLETIN $dt</v>
      </c>
      <c r="I12"/>
    </row>
    <row r="13" spans="1:11">
      <c r="A13" s="10" t="s">
        <v>101</v>
      </c>
      <c r="B13" t="s">
        <v>105</v>
      </c>
      <c r="D13" s="10"/>
      <c r="E13" t="s">
        <v>129</v>
      </c>
      <c r="G13" s="5" t="s">
        <v>57</v>
      </c>
      <c r="H13" t="str">
        <f t="shared" si="1"/>
        <v>sh ${check_script} ora2pg ORA2PG_MF_INTERIMBULLETIN_SE $dt</v>
      </c>
      <c r="I13"/>
    </row>
    <row r="14" spans="1:11">
      <c r="A14" s="10" t="s">
        <v>101</v>
      </c>
      <c r="B14" t="s">
        <v>105</v>
      </c>
      <c r="D14" s="10"/>
      <c r="E14" t="s">
        <v>96</v>
      </c>
      <c r="G14" s="5" t="s">
        <v>57</v>
      </c>
      <c r="H14" t="str">
        <f t="shared" si="1"/>
        <v>sh ${check_script} ora2pg ORA2PG_DELETE_RECORDS $dt</v>
      </c>
      <c r="I14"/>
    </row>
    <row r="15" spans="1:11">
      <c r="A15" s="10" t="s">
        <v>101</v>
      </c>
      <c r="B15" t="s">
        <v>105</v>
      </c>
      <c r="D15" s="10"/>
      <c r="E15" s="10" t="str">
        <f>LOWER(B15)</f>
        <v>ods_gil_ann_bul</v>
      </c>
      <c r="G15" s="5" t="s">
        <v>57</v>
      </c>
      <c r="H15" s="10" t="str">
        <f>"sh ${ods}/"&amp;B15&amp;".sh $dt"</f>
        <v>sh ${ods}/ODS_GIL_ANN_BUL.sh $dt</v>
      </c>
      <c r="I15" s="10" t="s">
        <v>226</v>
      </c>
    </row>
    <row r="16" spans="1:11">
      <c r="A16" s="10" t="s">
        <v>101</v>
      </c>
      <c r="B16" t="s">
        <v>105</v>
      </c>
      <c r="D16" s="10"/>
      <c r="E16" s="5" t="str">
        <f>LOWER(B16)&amp;"_done"</f>
        <v>ods_gil_ann_bul_done</v>
      </c>
      <c r="G16" s="5" t="s">
        <v>57</v>
      </c>
      <c r="H16" s="31" t="s">
        <v>124</v>
      </c>
      <c r="I16" t="s">
        <v>163</v>
      </c>
    </row>
    <row r="17" spans="1:9">
      <c r="A17" s="10" t="s">
        <v>101</v>
      </c>
      <c r="B17" t="s">
        <v>108</v>
      </c>
      <c r="D17" s="10" t="s">
        <v>373</v>
      </c>
      <c r="E17" t="s">
        <v>96</v>
      </c>
      <c r="G17" s="5" t="s">
        <v>57</v>
      </c>
      <c r="H17" t="str">
        <f t="shared" si="1"/>
        <v>sh ${check_script} ora2pg ORA2PG_DELETE_RECORDS $dt</v>
      </c>
      <c r="I17"/>
    </row>
    <row r="18" spans="1:9">
      <c r="A18" s="10" t="s">
        <v>101</v>
      </c>
      <c r="B18" t="s">
        <v>108</v>
      </c>
      <c r="D18" s="10"/>
      <c r="E18" t="s">
        <v>121</v>
      </c>
      <c r="G18" s="5" t="s">
        <v>57</v>
      </c>
      <c r="H18" t="str">
        <f t="shared" si="1"/>
        <v>sh ${check_script} ora2pg ORA2PG_SECUMAIN $dt</v>
      </c>
      <c r="I18"/>
    </row>
    <row r="19" spans="1:9">
      <c r="A19" s="10" t="s">
        <v>101</v>
      </c>
      <c r="B19" t="s">
        <v>108</v>
      </c>
      <c r="D19" s="10"/>
      <c r="E19" t="s">
        <v>125</v>
      </c>
      <c r="G19" s="5" t="s">
        <v>57</v>
      </c>
      <c r="H19" t="str">
        <f t="shared" si="1"/>
        <v>sh ${check_script} ora2pg ORA2PG_MF_FUNDARCHIVES $dt</v>
      </c>
      <c r="I19"/>
    </row>
    <row r="20" spans="1:9">
      <c r="A20" s="10" t="s">
        <v>101</v>
      </c>
      <c r="B20" t="s">
        <v>108</v>
      </c>
      <c r="D20" s="10"/>
      <c r="E20" t="s">
        <v>126</v>
      </c>
      <c r="G20" s="5" t="s">
        <v>57</v>
      </c>
      <c r="H20" t="str">
        <f t="shared" si="1"/>
        <v>sh ${check_script} ora2pg ORA2PG_MF_INVESTADVISOROUTLINE $dt</v>
      </c>
      <c r="I20"/>
    </row>
    <row r="21" spans="1:9">
      <c r="A21" s="10" t="s">
        <v>101</v>
      </c>
      <c r="B21" t="s">
        <v>108</v>
      </c>
      <c r="D21" s="10"/>
      <c r="E21" t="s">
        <v>130</v>
      </c>
      <c r="G21" s="5" t="s">
        <v>57</v>
      </c>
      <c r="H21" t="str">
        <f t="shared" si="1"/>
        <v>sh ${check_script} ora2pg ORA2PG_MF_BALANCESHEETNEW $dt</v>
      </c>
      <c r="I21"/>
    </row>
    <row r="22" spans="1:9">
      <c r="A22" s="10" t="s">
        <v>101</v>
      </c>
      <c r="B22" t="s">
        <v>108</v>
      </c>
      <c r="D22" s="10"/>
      <c r="E22" t="s">
        <v>61</v>
      </c>
      <c r="G22" s="5" t="s">
        <v>57</v>
      </c>
      <c r="H22" t="str">
        <f t="shared" si="1"/>
        <v>sh ${check_script} ora2pg ORA2PG_CT_SYSTEMCONST $dt</v>
      </c>
      <c r="I22"/>
    </row>
    <row r="23" spans="1:9">
      <c r="A23" s="10" t="s">
        <v>101</v>
      </c>
      <c r="B23" t="s">
        <v>108</v>
      </c>
      <c r="D23" s="10"/>
      <c r="E23" s="10" t="str">
        <f>LOWER(B23)</f>
        <v>ods_gil_balance_sheet</v>
      </c>
      <c r="G23" s="5" t="s">
        <v>57</v>
      </c>
      <c r="H23" s="10" t="str">
        <f>"sh ${ods}/"&amp;B23&amp;".sh $dt"</f>
        <v>sh ${ods}/ODS_GIL_BALANCE_SHEET.sh $dt</v>
      </c>
      <c r="I23" s="10" t="s">
        <v>227</v>
      </c>
    </row>
    <row r="24" spans="1:9">
      <c r="A24" s="10" t="s">
        <v>101</v>
      </c>
      <c r="B24" t="s">
        <v>108</v>
      </c>
      <c r="D24" s="10"/>
      <c r="E24" s="5" t="str">
        <f>LOWER(B24)&amp;"_done"</f>
        <v>ods_gil_balance_sheet_done</v>
      </c>
      <c r="G24" s="5" t="s">
        <v>57</v>
      </c>
      <c r="H24" s="31" t="s">
        <v>124</v>
      </c>
      <c r="I24" t="s">
        <v>166</v>
      </c>
    </row>
    <row r="25" spans="1:9">
      <c r="A25" s="10" t="s">
        <v>101</v>
      </c>
      <c r="B25" t="s">
        <v>114</v>
      </c>
      <c r="D25" s="10" t="s">
        <v>373</v>
      </c>
      <c r="E25" t="s">
        <v>96</v>
      </c>
      <c r="G25" s="5" t="s">
        <v>57</v>
      </c>
      <c r="H25" t="str">
        <f t="shared" si="1"/>
        <v>sh ${check_script} ora2pg ORA2PG_DELETE_RECORDS $dt</v>
      </c>
      <c r="I25"/>
    </row>
    <row r="26" spans="1:9">
      <c r="A26" s="10" t="s">
        <v>101</v>
      </c>
      <c r="B26" t="s">
        <v>114</v>
      </c>
      <c r="D26" s="10"/>
      <c r="E26" t="s">
        <v>121</v>
      </c>
      <c r="G26" s="5" t="s">
        <v>57</v>
      </c>
      <c r="H26" t="str">
        <f t="shared" si="1"/>
        <v>sh ${check_script} ora2pg ORA2PG_SECUMAIN $dt</v>
      </c>
      <c r="I26"/>
    </row>
    <row r="27" spans="1:9">
      <c r="A27" s="10" t="s">
        <v>101</v>
      </c>
      <c r="B27" t="s">
        <v>114</v>
      </c>
      <c r="D27" s="10"/>
      <c r="E27" t="s">
        <v>125</v>
      </c>
      <c r="G27" s="5" t="s">
        <v>57</v>
      </c>
      <c r="H27" t="str">
        <f t="shared" si="1"/>
        <v>sh ${check_script} ora2pg ORA2PG_MF_FUNDARCHIVES $dt</v>
      </c>
      <c r="I27"/>
    </row>
    <row r="28" spans="1:9">
      <c r="A28" s="10" t="s">
        <v>101</v>
      </c>
      <c r="B28" t="s">
        <v>114</v>
      </c>
      <c r="D28" s="10"/>
      <c r="E28" t="s">
        <v>126</v>
      </c>
      <c r="G28" s="5" t="s">
        <v>57</v>
      </c>
      <c r="H28" t="str">
        <f t="shared" si="1"/>
        <v>sh ${check_script} ora2pg ORA2PG_MF_INVESTADVISOROUTLINE $dt</v>
      </c>
      <c r="I28"/>
    </row>
    <row r="29" spans="1:9">
      <c r="A29" s="10" t="s">
        <v>101</v>
      </c>
      <c r="B29" t="s">
        <v>114</v>
      </c>
      <c r="D29" s="10"/>
      <c r="E29" t="s">
        <v>131</v>
      </c>
      <c r="G29" s="5" t="s">
        <v>57</v>
      </c>
      <c r="H29" t="str">
        <f t="shared" si="1"/>
        <v>sh ${check_script} ora2pg ORA2PG_MF_DIVIDEND $dt</v>
      </c>
      <c r="I29"/>
    </row>
    <row r="30" spans="1:9">
      <c r="A30" s="10" t="s">
        <v>101</v>
      </c>
      <c r="B30" t="s">
        <v>114</v>
      </c>
      <c r="D30" s="10"/>
      <c r="E30" s="10" t="str">
        <f>LOWER(B30)</f>
        <v>ods_gil_dividend</v>
      </c>
      <c r="G30" s="5" t="s">
        <v>57</v>
      </c>
      <c r="H30" s="10" t="str">
        <f>"sh ${ods}/"&amp;B30&amp;".sh $dt"</f>
        <v>sh ${ods}/ODS_GIL_DIVIDEND.sh $dt</v>
      </c>
      <c r="I30" s="10" t="s">
        <v>228</v>
      </c>
    </row>
    <row r="31" spans="1:9">
      <c r="A31" s="10" t="s">
        <v>101</v>
      </c>
      <c r="B31" t="s">
        <v>114</v>
      </c>
      <c r="D31" s="10"/>
      <c r="E31" s="5" t="str">
        <f>LOWER(B31)&amp;"_done"</f>
        <v>ods_gil_dividend_done</v>
      </c>
      <c r="G31" s="5" t="s">
        <v>57</v>
      </c>
      <c r="H31" s="31" t="s">
        <v>124</v>
      </c>
      <c r="I31" t="s">
        <v>173</v>
      </c>
    </row>
    <row r="32" spans="1:9">
      <c r="A32" s="10" t="s">
        <v>101</v>
      </c>
      <c r="B32" t="s">
        <v>103</v>
      </c>
      <c r="D32" s="10" t="s">
        <v>373</v>
      </c>
      <c r="E32" t="s">
        <v>96</v>
      </c>
      <c r="G32" s="5" t="s">
        <v>57</v>
      </c>
      <c r="H32" t="str">
        <f t="shared" si="1"/>
        <v>sh ${check_script} ora2pg ORA2PG_DELETE_RECORDS $dt</v>
      </c>
      <c r="I32"/>
    </row>
    <row r="33" spans="1:9">
      <c r="A33" s="10" t="s">
        <v>101</v>
      </c>
      <c r="B33" t="s">
        <v>103</v>
      </c>
      <c r="D33" s="10"/>
      <c r="E33" t="s">
        <v>121</v>
      </c>
      <c r="G33" s="5" t="s">
        <v>57</v>
      </c>
      <c r="H33" t="str">
        <f t="shared" si="1"/>
        <v>sh ${check_script} ora2pg ORA2PG_SECUMAIN $dt</v>
      </c>
      <c r="I33"/>
    </row>
    <row r="34" spans="1:9">
      <c r="A34" s="10" t="s">
        <v>101</v>
      </c>
      <c r="B34" t="s">
        <v>103</v>
      </c>
      <c r="D34" s="10"/>
      <c r="E34" t="s">
        <v>132</v>
      </c>
      <c r="G34" s="5" t="s">
        <v>57</v>
      </c>
      <c r="H34" t="str">
        <f t="shared" si="1"/>
        <v>sh ${check_script} ora2pg ORA2PG_MF_ASSETALLOCATION $dt</v>
      </c>
      <c r="I34"/>
    </row>
    <row r="35" spans="1:9">
      <c r="A35" s="10" t="s">
        <v>101</v>
      </c>
      <c r="B35" t="s">
        <v>103</v>
      </c>
      <c r="D35" s="10"/>
      <c r="E35" t="s">
        <v>61</v>
      </c>
      <c r="G35" s="5" t="s">
        <v>57</v>
      </c>
      <c r="H35" t="str">
        <f t="shared" si="1"/>
        <v>sh ${check_script} ora2pg ORA2PG_CT_SYSTEMCONST $dt</v>
      </c>
      <c r="I35"/>
    </row>
    <row r="36" spans="1:9">
      <c r="A36" s="10" t="s">
        <v>101</v>
      </c>
      <c r="B36" t="s">
        <v>103</v>
      </c>
      <c r="D36" s="10"/>
      <c r="E36" t="s">
        <v>133</v>
      </c>
      <c r="G36" s="5" t="s">
        <v>57</v>
      </c>
      <c r="H36" t="str">
        <f t="shared" si="1"/>
        <v>sh ${check_script} ora2pg ORA2PG_MF_QDIIASSETALLOCATION $dt</v>
      </c>
      <c r="I36"/>
    </row>
    <row r="37" spans="1:9">
      <c r="A37" s="10" t="s">
        <v>101</v>
      </c>
      <c r="B37" t="s">
        <v>103</v>
      </c>
      <c r="D37" s="10"/>
      <c r="E37" s="10" t="str">
        <f>LOWER(B37)</f>
        <v>ods_gil_fund_asset_allocation_info</v>
      </c>
      <c r="G37" s="5" t="s">
        <v>57</v>
      </c>
      <c r="H37" s="10" t="str">
        <f>"sh ${ods}/"&amp;B37&amp;".sh $dt"</f>
        <v>sh ${ods}/ODS_GIL_FUND_ASSET_ALLOCATION_INFO.sh $dt</v>
      </c>
      <c r="I37" s="10" t="s">
        <v>229</v>
      </c>
    </row>
    <row r="38" spans="1:9">
      <c r="A38" s="10" t="s">
        <v>101</v>
      </c>
      <c r="B38" t="s">
        <v>103</v>
      </c>
      <c r="D38" s="10"/>
      <c r="E38" s="5" t="str">
        <f>LOWER(B38)&amp;"_done"</f>
        <v>ods_gil_fund_asset_allocation_info_done</v>
      </c>
      <c r="G38" s="5" t="s">
        <v>57</v>
      </c>
      <c r="H38" s="31" t="s">
        <v>124</v>
      </c>
      <c r="I38" t="s">
        <v>159</v>
      </c>
    </row>
    <row r="39" spans="1:9">
      <c r="A39" s="10" t="s">
        <v>101</v>
      </c>
      <c r="B39" t="s">
        <v>134</v>
      </c>
      <c r="D39" s="10" t="s">
        <v>373</v>
      </c>
      <c r="E39" t="s">
        <v>96</v>
      </c>
      <c r="G39" s="5" t="s">
        <v>57</v>
      </c>
      <c r="H39" t="str">
        <f t="shared" si="1"/>
        <v>sh ${check_script} ora2pg ORA2PG_DELETE_RECORDS $dt</v>
      </c>
      <c r="I39"/>
    </row>
    <row r="40" spans="1:9">
      <c r="A40" s="10" t="s">
        <v>101</v>
      </c>
      <c r="B40" t="s">
        <v>134</v>
      </c>
      <c r="D40" s="10"/>
      <c r="E40" t="s">
        <v>121</v>
      </c>
      <c r="G40" s="5" t="s">
        <v>57</v>
      </c>
      <c r="H40" t="str">
        <f t="shared" si="1"/>
        <v>sh ${check_script} ora2pg ORA2PG_SECUMAIN $dt</v>
      </c>
      <c r="I40"/>
    </row>
    <row r="41" spans="1:9">
      <c r="A41" s="10" t="s">
        <v>101</v>
      </c>
      <c r="B41" t="s">
        <v>134</v>
      </c>
      <c r="D41" s="10"/>
      <c r="E41" t="s">
        <v>135</v>
      </c>
      <c r="G41" s="5" t="s">
        <v>57</v>
      </c>
      <c r="H41" t="str">
        <f t="shared" si="1"/>
        <v>sh ${check_script} ora2pg ORA2PG_MF_KEYSTOCKPORTFOLIO $dt</v>
      </c>
      <c r="I41"/>
    </row>
    <row r="42" spans="1:9">
      <c r="A42" s="10" t="s">
        <v>101</v>
      </c>
      <c r="B42" t="s">
        <v>134</v>
      </c>
      <c r="D42" s="10"/>
      <c r="E42" t="s">
        <v>61</v>
      </c>
      <c r="G42" s="5" t="s">
        <v>57</v>
      </c>
      <c r="H42" t="str">
        <f t="shared" si="1"/>
        <v>sh ${check_script} ora2pg ORA2PG_CT_SYSTEMCONST $dt</v>
      </c>
      <c r="I42"/>
    </row>
    <row r="43" spans="1:9">
      <c r="A43" s="10" t="s">
        <v>101</v>
      </c>
      <c r="B43" t="s">
        <v>134</v>
      </c>
      <c r="D43" s="10"/>
      <c r="E43" s="10" t="str">
        <f>LOWER(B43)</f>
        <v>ods_gil_fund_awn_stock_portifolio_info</v>
      </c>
      <c r="G43" s="5" t="s">
        <v>57</v>
      </c>
      <c r="H43" s="10" t="str">
        <f>"sh ${ods}/"&amp;B43&amp;".sh $dt"</f>
        <v>sh ${ods}/ODS_GIL_FUND_AWN_STOCK_PORTIFOLIO_INFO.sh $dt</v>
      </c>
      <c r="I43" s="10" t="s">
        <v>230</v>
      </c>
    </row>
    <row r="44" spans="1:9">
      <c r="A44" s="10" t="s">
        <v>101</v>
      </c>
      <c r="B44" t="s">
        <v>134</v>
      </c>
      <c r="D44" s="10"/>
      <c r="E44" s="5" t="str">
        <f>LOWER(B44)&amp;"_done"</f>
        <v>ods_gil_fund_awn_stock_portifolio_info_done</v>
      </c>
      <c r="G44" s="5" t="s">
        <v>57</v>
      </c>
      <c r="H44" s="31" t="s">
        <v>124</v>
      </c>
      <c r="I44" t="s">
        <v>219</v>
      </c>
    </row>
    <row r="45" spans="1:9">
      <c r="A45" s="10" t="s">
        <v>101</v>
      </c>
      <c r="B45" t="s">
        <v>106</v>
      </c>
      <c r="D45" s="10" t="s">
        <v>373</v>
      </c>
      <c r="E45" t="s">
        <v>96</v>
      </c>
      <c r="G45" s="5" t="s">
        <v>57</v>
      </c>
      <c r="H45" t="str">
        <f t="shared" si="1"/>
        <v>sh ${check_script} ora2pg ORA2PG_DELETE_RECORDS $dt</v>
      </c>
      <c r="I45"/>
    </row>
    <row r="46" spans="1:9">
      <c r="A46" s="10" t="s">
        <v>101</v>
      </c>
      <c r="B46" t="s">
        <v>106</v>
      </c>
      <c r="D46" s="10"/>
      <c r="E46" t="s">
        <v>121</v>
      </c>
      <c r="G46" s="5" t="s">
        <v>57</v>
      </c>
      <c r="H46" t="str">
        <f t="shared" si="1"/>
        <v>sh ${check_script} ora2pg ORA2PG_SECUMAIN $dt</v>
      </c>
      <c r="I46"/>
    </row>
    <row r="47" spans="1:9">
      <c r="A47" s="10" t="s">
        <v>101</v>
      </c>
      <c r="B47" t="s">
        <v>106</v>
      </c>
      <c r="D47" s="10"/>
      <c r="E47" t="s">
        <v>125</v>
      </c>
      <c r="G47" s="5" t="s">
        <v>57</v>
      </c>
      <c r="H47" t="str">
        <f t="shared" si="1"/>
        <v>sh ${check_script} ora2pg ORA2PG_MF_FUNDARCHIVES $dt</v>
      </c>
      <c r="I47"/>
    </row>
    <row r="48" spans="1:9">
      <c r="A48" s="10" t="s">
        <v>101</v>
      </c>
      <c r="B48" t="s">
        <v>106</v>
      </c>
      <c r="D48" s="10"/>
      <c r="E48" t="s">
        <v>136</v>
      </c>
      <c r="G48" s="5" t="s">
        <v>57</v>
      </c>
      <c r="H48" t="str">
        <f t="shared" si="1"/>
        <v>sh ${check_script} ora2pg ORA2PG_MF_FUNDARCHIVESATTACH $dt</v>
      </c>
      <c r="I48"/>
    </row>
    <row r="49" spans="1:9">
      <c r="A49" s="10" t="s">
        <v>101</v>
      </c>
      <c r="B49" t="s">
        <v>106</v>
      </c>
      <c r="D49" s="10"/>
      <c r="E49" t="s">
        <v>126</v>
      </c>
      <c r="G49" s="5" t="s">
        <v>57</v>
      </c>
      <c r="H49" t="str">
        <f t="shared" si="1"/>
        <v>sh ${check_script} ora2pg ORA2PG_MF_INVESTADVISOROUTLINE $dt</v>
      </c>
      <c r="I49"/>
    </row>
    <row r="50" spans="1:9">
      <c r="A50" s="10" t="s">
        <v>101</v>
      </c>
      <c r="B50" t="s">
        <v>106</v>
      </c>
      <c r="D50" s="10"/>
      <c r="E50" t="s">
        <v>137</v>
      </c>
      <c r="G50" s="5" t="s">
        <v>57</v>
      </c>
      <c r="H50" t="str">
        <f t="shared" si="1"/>
        <v>sh ${check_script} ora2pg ORA2PG_MF_TRUSTEEOUTLINE $dt</v>
      </c>
      <c r="I50"/>
    </row>
    <row r="51" spans="1:9">
      <c r="A51" s="10" t="s">
        <v>101</v>
      </c>
      <c r="B51" t="s">
        <v>106</v>
      </c>
      <c r="D51" s="10"/>
      <c r="E51" t="s">
        <v>138</v>
      </c>
      <c r="G51" s="5" t="s">
        <v>57</v>
      </c>
      <c r="H51" t="str">
        <f t="shared" si="1"/>
        <v>sh ${check_script} ora2pg ORA2PG_MF_ISSUEANDLISTING $dt</v>
      </c>
      <c r="I51"/>
    </row>
    <row r="52" spans="1:9">
      <c r="A52" s="10" t="s">
        <v>101</v>
      </c>
      <c r="B52" t="s">
        <v>106</v>
      </c>
      <c r="D52" s="10"/>
      <c r="E52" t="s">
        <v>61</v>
      </c>
      <c r="G52" s="5" t="s">
        <v>57</v>
      </c>
      <c r="H52" t="str">
        <f t="shared" si="1"/>
        <v>sh ${check_script} ora2pg ORA2PG_CT_SYSTEMCONST $dt</v>
      </c>
      <c r="I52"/>
    </row>
    <row r="53" spans="1:9">
      <c r="A53" s="10" t="s">
        <v>101</v>
      </c>
      <c r="B53" t="s">
        <v>106</v>
      </c>
      <c r="D53" s="10"/>
      <c r="E53" s="10" t="s">
        <v>157</v>
      </c>
      <c r="G53" s="5" t="s">
        <v>57</v>
      </c>
      <c r="H53" t="str">
        <f t="shared" si="1"/>
        <v>sh ${check_script} ora2pg ORA2PG_MF_PERSONALINFO $dt</v>
      </c>
      <c r="I53"/>
    </row>
    <row r="54" spans="1:9">
      <c r="A54" s="10" t="s">
        <v>101</v>
      </c>
      <c r="B54" t="s">
        <v>106</v>
      </c>
      <c r="D54" s="10"/>
      <c r="E54" s="10" t="str">
        <f>LOWER(B54)</f>
        <v>ods_gil_fund_base_info</v>
      </c>
      <c r="G54" s="5" t="s">
        <v>57</v>
      </c>
      <c r="H54" s="10" t="str">
        <f>"sh ${ods}/"&amp;B54&amp;".sh $dt"</f>
        <v>sh ${ods}/ODS_GIL_FUND_BASE_INFO.sh $dt</v>
      </c>
      <c r="I54" s="10" t="s">
        <v>231</v>
      </c>
    </row>
    <row r="55" spans="1:9">
      <c r="A55" s="10" t="s">
        <v>101</v>
      </c>
      <c r="B55" t="s">
        <v>106</v>
      </c>
      <c r="D55" s="10"/>
      <c r="E55" s="5" t="str">
        <f>LOWER(B55)&amp;"_done"</f>
        <v>ods_gil_fund_base_info_done</v>
      </c>
      <c r="G55" s="5" t="s">
        <v>57</v>
      </c>
      <c r="H55" s="31" t="s">
        <v>124</v>
      </c>
      <c r="I55" t="s">
        <v>164</v>
      </c>
    </row>
    <row r="56" spans="1:9">
      <c r="A56" s="10" t="s">
        <v>101</v>
      </c>
      <c r="B56" t="s">
        <v>110</v>
      </c>
      <c r="D56" s="10" t="s">
        <v>373</v>
      </c>
      <c r="E56" t="s">
        <v>96</v>
      </c>
      <c r="G56" s="5" t="s">
        <v>57</v>
      </c>
      <c r="H56" t="str">
        <f t="shared" si="1"/>
        <v>sh ${check_script} ora2pg ORA2PG_DELETE_RECORDS $dt</v>
      </c>
      <c r="I56"/>
    </row>
    <row r="57" spans="1:9">
      <c r="A57" s="10" t="s">
        <v>101</v>
      </c>
      <c r="B57" t="s">
        <v>110</v>
      </c>
      <c r="D57" s="10"/>
      <c r="E57" t="s">
        <v>121</v>
      </c>
      <c r="G57" s="5" t="s">
        <v>57</v>
      </c>
      <c r="H57" t="str">
        <f t="shared" si="1"/>
        <v>sh ${check_script} ora2pg ORA2PG_SECUMAIN $dt</v>
      </c>
      <c r="I57"/>
    </row>
    <row r="58" spans="1:9">
      <c r="A58" s="10" t="s">
        <v>101</v>
      </c>
      <c r="B58" t="s">
        <v>110</v>
      </c>
      <c r="D58" s="10"/>
      <c r="E58" t="s">
        <v>139</v>
      </c>
      <c r="G58" s="5" t="s">
        <v>57</v>
      </c>
      <c r="H58" t="str">
        <f t="shared" si="1"/>
        <v>sh ${check_script} ora2pg ORA2PG_MF_BONDPORTIFOLIODETAIL $dt</v>
      </c>
      <c r="I58"/>
    </row>
    <row r="59" spans="1:9">
      <c r="A59" s="10" t="s">
        <v>101</v>
      </c>
      <c r="B59" t="s">
        <v>110</v>
      </c>
      <c r="D59" s="10"/>
      <c r="E59" t="s">
        <v>61</v>
      </c>
      <c r="G59" s="5" t="s">
        <v>57</v>
      </c>
      <c r="H59" t="str">
        <f t="shared" si="1"/>
        <v>sh ${check_script} ora2pg ORA2PG_CT_SYSTEMCONST $dt</v>
      </c>
      <c r="I59"/>
    </row>
    <row r="60" spans="1:9">
      <c r="A60" s="10" t="s">
        <v>101</v>
      </c>
      <c r="B60" t="s">
        <v>110</v>
      </c>
      <c r="D60" s="10"/>
      <c r="E60" t="s">
        <v>140</v>
      </c>
      <c r="G60" s="5" t="s">
        <v>57</v>
      </c>
      <c r="H60" t="str">
        <f t="shared" si="1"/>
        <v>sh ${check_script} ora2pg ORA2PG_MF_QDIIPORTFOLIODETAIL $dt</v>
      </c>
      <c r="I60"/>
    </row>
    <row r="61" spans="1:9">
      <c r="A61" s="10" t="s">
        <v>101</v>
      </c>
      <c r="B61" t="s">
        <v>110</v>
      </c>
      <c r="D61" s="10"/>
      <c r="E61" s="10" t="str">
        <f>LOWER(B61)</f>
        <v>ods_gil_fund_bond_portifolio_info</v>
      </c>
      <c r="G61" s="5" t="s">
        <v>57</v>
      </c>
      <c r="H61" s="10" t="str">
        <f>"sh ${ods}/"&amp;B61&amp;".sh $dt"</f>
        <v>sh ${ods}/ODS_GIL_FUND_BOND_PORTIFOLIO_INFO.sh $dt</v>
      </c>
      <c r="I61" s="10" t="s">
        <v>232</v>
      </c>
    </row>
    <row r="62" spans="1:9">
      <c r="A62" s="10" t="s">
        <v>101</v>
      </c>
      <c r="B62" t="s">
        <v>110</v>
      </c>
      <c r="D62" s="10"/>
      <c r="E62" s="5" t="str">
        <f>LOWER(B62)&amp;"_done"</f>
        <v>ods_gil_fund_bond_portifolio_info_done</v>
      </c>
      <c r="G62" s="5" t="s">
        <v>57</v>
      </c>
      <c r="H62" s="31" t="s">
        <v>124</v>
      </c>
      <c r="I62" t="s">
        <v>168</v>
      </c>
    </row>
    <row r="63" spans="1:9">
      <c r="A63" s="10" t="s">
        <v>101</v>
      </c>
      <c r="B63" t="s">
        <v>107</v>
      </c>
      <c r="D63" s="10" t="s">
        <v>373</v>
      </c>
      <c r="E63" t="s">
        <v>96</v>
      </c>
      <c r="G63" s="5" t="s">
        <v>57</v>
      </c>
      <c r="H63" t="str">
        <f t="shared" si="1"/>
        <v>sh ${check_script} ora2pg ORA2PG_DELETE_RECORDS $dt</v>
      </c>
      <c r="I63"/>
    </row>
    <row r="64" spans="1:9">
      <c r="A64" s="10" t="s">
        <v>101</v>
      </c>
      <c r="B64" t="s">
        <v>107</v>
      </c>
      <c r="D64" s="10"/>
      <c r="E64" t="s">
        <v>121</v>
      </c>
      <c r="G64" s="5" t="s">
        <v>57</v>
      </c>
      <c r="H64" t="str">
        <f t="shared" si="1"/>
        <v>sh ${check_script} ora2pg ORA2PG_SECUMAIN $dt</v>
      </c>
      <c r="I64"/>
    </row>
    <row r="65" spans="1:9">
      <c r="A65" s="10" t="s">
        <v>101</v>
      </c>
      <c r="B65" t="s">
        <v>107</v>
      </c>
      <c r="D65" s="10"/>
      <c r="E65" t="s">
        <v>125</v>
      </c>
      <c r="G65" s="5" t="s">
        <v>57</v>
      </c>
      <c r="H65" t="str">
        <f t="shared" si="1"/>
        <v>sh ${check_script} ora2pg ORA2PG_MF_FUNDARCHIVES $dt</v>
      </c>
      <c r="I65"/>
    </row>
    <row r="66" spans="1:9">
      <c r="A66" s="10" t="s">
        <v>101</v>
      </c>
      <c r="B66" t="s">
        <v>107</v>
      </c>
      <c r="D66" s="10"/>
      <c r="E66" t="s">
        <v>126</v>
      </c>
      <c r="G66" s="5" t="s">
        <v>57</v>
      </c>
      <c r="H66" t="str">
        <f t="shared" si="1"/>
        <v>sh ${check_script} ora2pg ORA2PG_MF_INVESTADVISOROUTLINE $dt</v>
      </c>
      <c r="I66"/>
    </row>
    <row r="67" spans="1:9">
      <c r="A67" s="10" t="s">
        <v>101</v>
      </c>
      <c r="B67" t="s">
        <v>107</v>
      </c>
      <c r="D67" s="10"/>
      <c r="E67" t="s">
        <v>141</v>
      </c>
      <c r="G67" s="5" t="s">
        <v>57</v>
      </c>
      <c r="H67" t="str">
        <f t="shared" si="1"/>
        <v>sh ${check_script} ora2pg ORA2PG_MF_FUNDMANAGERNEW $dt</v>
      </c>
      <c r="I67"/>
    </row>
    <row r="68" spans="1:9">
      <c r="A68" s="10" t="s">
        <v>101</v>
      </c>
      <c r="B68" t="s">
        <v>107</v>
      </c>
      <c r="D68" s="10"/>
      <c r="E68" t="s">
        <v>61</v>
      </c>
      <c r="G68" s="5" t="s">
        <v>57</v>
      </c>
      <c r="H68" t="str">
        <f t="shared" si="1"/>
        <v>sh ${check_script} ora2pg ORA2PG_CT_SYSTEMCONST $dt</v>
      </c>
      <c r="I68"/>
    </row>
    <row r="69" spans="1:9">
      <c r="A69" s="10" t="s">
        <v>101</v>
      </c>
      <c r="B69" t="s">
        <v>107</v>
      </c>
      <c r="D69" s="10"/>
      <c r="E69" t="s">
        <v>142</v>
      </c>
      <c r="G69" s="5" t="s">
        <v>57</v>
      </c>
      <c r="H69" t="str">
        <f t="shared" si="1"/>
        <v>sh ${check_script} ora2pg ORA2PG_MF_NETVALUEPERFORMANCE $dt</v>
      </c>
      <c r="I69"/>
    </row>
    <row r="70" spans="1:9">
      <c r="A70" s="10" t="s">
        <v>101</v>
      </c>
      <c r="B70" t="s">
        <v>107</v>
      </c>
      <c r="D70" s="10"/>
      <c r="E70" s="10" t="str">
        <f>LOWER(B70)</f>
        <v>ods_gil_fund_comp_manager_info</v>
      </c>
      <c r="G70" s="5" t="s">
        <v>57</v>
      </c>
      <c r="H70" s="10" t="str">
        <f>"sh ${ods}/"&amp;B70&amp;".sh $dt"</f>
        <v>sh ${ods}/ODS_GIL_FUND_COMP_MANAGER_INFO.sh $dt</v>
      </c>
      <c r="I70" s="10" t="s">
        <v>233</v>
      </c>
    </row>
    <row r="71" spans="1:9">
      <c r="A71" s="10" t="s">
        <v>101</v>
      </c>
      <c r="B71" t="s">
        <v>107</v>
      </c>
      <c r="D71" s="10"/>
      <c r="E71" s="5" t="str">
        <f>LOWER(B71)&amp;"_done"</f>
        <v>ods_gil_fund_comp_manager_info_done</v>
      </c>
      <c r="G71" s="5" t="s">
        <v>57</v>
      </c>
      <c r="H71" s="31" t="s">
        <v>124</v>
      </c>
      <c r="I71" t="s">
        <v>165</v>
      </c>
    </row>
    <row r="72" spans="1:9">
      <c r="A72" s="10" t="s">
        <v>101</v>
      </c>
      <c r="B72" t="s">
        <v>117</v>
      </c>
      <c r="D72" s="10" t="s">
        <v>373</v>
      </c>
      <c r="E72" t="s">
        <v>96</v>
      </c>
      <c r="G72" s="5" t="s">
        <v>57</v>
      </c>
      <c r="H72" t="str">
        <f t="shared" si="1"/>
        <v>sh ${check_script} ora2pg ORA2PG_DELETE_RECORDS $dt</v>
      </c>
      <c r="I72"/>
    </row>
    <row r="73" spans="1:9">
      <c r="A73" s="10" t="s">
        <v>101</v>
      </c>
      <c r="B73" t="s">
        <v>117</v>
      </c>
      <c r="D73" s="10"/>
      <c r="E73" t="s">
        <v>121</v>
      </c>
      <c r="G73" s="5" t="s">
        <v>57</v>
      </c>
      <c r="H73" t="str">
        <f t="shared" si="1"/>
        <v>sh ${check_script} ora2pg ORA2PG_SECUMAIN $dt</v>
      </c>
      <c r="I73"/>
    </row>
    <row r="74" spans="1:9">
      <c r="A74" s="10" t="s">
        <v>101</v>
      </c>
      <c r="B74" t="s">
        <v>117</v>
      </c>
      <c r="D74" s="10"/>
      <c r="E74" t="s">
        <v>143</v>
      </c>
      <c r="G74" s="5" t="s">
        <v>57</v>
      </c>
      <c r="H74" t="str">
        <f t="shared" si="1"/>
        <v>sh ${check_script} ora2pg ORA2PG_MF_FUNDPORTIFOLIODETAIL $dt</v>
      </c>
      <c r="I74"/>
    </row>
    <row r="75" spans="1:9">
      <c r="A75" s="10" t="s">
        <v>101</v>
      </c>
      <c r="B75" t="s">
        <v>117</v>
      </c>
      <c r="D75" s="10"/>
      <c r="E75" t="s">
        <v>61</v>
      </c>
      <c r="G75" s="5" t="s">
        <v>57</v>
      </c>
      <c r="H75" t="str">
        <f t="shared" si="1"/>
        <v>sh ${check_script} ora2pg ORA2PG_CT_SYSTEMCONST $dt</v>
      </c>
      <c r="I75"/>
    </row>
    <row r="76" spans="1:9">
      <c r="A76" s="10" t="s">
        <v>101</v>
      </c>
      <c r="B76" t="s">
        <v>117</v>
      </c>
      <c r="D76" s="10"/>
      <c r="E76" t="s">
        <v>140</v>
      </c>
      <c r="G76" s="5" t="s">
        <v>57</v>
      </c>
      <c r="H76" t="str">
        <f t="shared" si="1"/>
        <v>sh ${check_script} ora2pg ORA2PG_MF_QDIIPORTFOLIODETAIL $dt</v>
      </c>
      <c r="I76"/>
    </row>
    <row r="77" spans="1:9">
      <c r="A77" s="10" t="s">
        <v>101</v>
      </c>
      <c r="B77" t="s">
        <v>117</v>
      </c>
      <c r="D77" s="10"/>
      <c r="E77" s="10" t="str">
        <f>LOWER(B77)</f>
        <v>ods_gil_fund_fund_portifolio_info</v>
      </c>
      <c r="G77" s="5" t="s">
        <v>57</v>
      </c>
      <c r="H77" s="10" t="str">
        <f>"sh ${ods}/"&amp;B77&amp;".sh $dt"</f>
        <v>sh ${ods}/ODS_GIL_FUND_FUND_PORTIFOLIO_INFO.sh $dt</v>
      </c>
      <c r="I77" s="10" t="s">
        <v>234</v>
      </c>
    </row>
    <row r="78" spans="1:9">
      <c r="A78" s="10" t="s">
        <v>101</v>
      </c>
      <c r="B78" t="s">
        <v>117</v>
      </c>
      <c r="D78" s="10"/>
      <c r="E78" s="5" t="str">
        <f>LOWER(B78)&amp;"_done"</f>
        <v>ods_gil_fund_fund_portifolio_info_done</v>
      </c>
      <c r="G78" s="5" t="s">
        <v>57</v>
      </c>
      <c r="H78" s="31" t="s">
        <v>124</v>
      </c>
      <c r="I78" t="s">
        <v>177</v>
      </c>
    </row>
    <row r="79" spans="1:9">
      <c r="A79" s="10" t="s">
        <v>101</v>
      </c>
      <c r="B79" t="s">
        <v>144</v>
      </c>
      <c r="D79" s="10" t="s">
        <v>373</v>
      </c>
      <c r="E79" t="s">
        <v>96</v>
      </c>
      <c r="G79" s="5" t="s">
        <v>57</v>
      </c>
      <c r="H79" t="str">
        <f t="shared" si="1"/>
        <v>sh ${check_script} ora2pg ORA2PG_DELETE_RECORDS $dt</v>
      </c>
      <c r="I79"/>
    </row>
    <row r="80" spans="1:9">
      <c r="A80" s="10" t="s">
        <v>101</v>
      </c>
      <c r="B80" t="s">
        <v>144</v>
      </c>
      <c r="D80" s="10"/>
      <c r="E80" t="s">
        <v>121</v>
      </c>
      <c r="G80" s="5" t="s">
        <v>57</v>
      </c>
      <c r="H80" t="str">
        <f t="shared" si="1"/>
        <v>sh ${check_script} ora2pg ORA2PG_SECUMAIN $dt</v>
      </c>
      <c r="I80"/>
    </row>
    <row r="81" spans="1:9">
      <c r="A81" s="10" t="s">
        <v>101</v>
      </c>
      <c r="B81" t="s">
        <v>144</v>
      </c>
      <c r="D81" s="10"/>
      <c r="E81" t="s">
        <v>145</v>
      </c>
      <c r="G81" s="5" t="s">
        <v>57</v>
      </c>
      <c r="H81" t="str">
        <f t="shared" si="1"/>
        <v>sh ${check_script} ora2pg ORA2PG_MF_INVESTINDUSTRY $dt</v>
      </c>
      <c r="I81"/>
    </row>
    <row r="82" spans="1:9">
      <c r="A82" s="10" t="s">
        <v>101</v>
      </c>
      <c r="B82" t="s">
        <v>144</v>
      </c>
      <c r="D82" s="10"/>
      <c r="E82" t="s">
        <v>61</v>
      </c>
      <c r="G82" s="5" t="s">
        <v>57</v>
      </c>
      <c r="H82" t="str">
        <f t="shared" si="1"/>
        <v>sh ${check_script} ora2pg ORA2PG_CT_SYSTEMCONST $dt</v>
      </c>
      <c r="I82"/>
    </row>
    <row r="83" spans="1:9">
      <c r="A83" s="10" t="s">
        <v>101</v>
      </c>
      <c r="B83" t="s">
        <v>144</v>
      </c>
      <c r="D83" s="10"/>
      <c r="E83" t="s">
        <v>146</v>
      </c>
      <c r="G83" s="5" t="s">
        <v>57</v>
      </c>
      <c r="H83" t="str">
        <f t="shared" si="1"/>
        <v>sh ${check_script} ora2pg ORA2PG_MF_QDIIPORTFOLIOINDUSTRY $dt</v>
      </c>
      <c r="I83"/>
    </row>
    <row r="84" spans="1:9">
      <c r="A84" s="10" t="s">
        <v>101</v>
      </c>
      <c r="B84" t="s">
        <v>144</v>
      </c>
      <c r="D84" s="10"/>
      <c r="E84" s="10" t="str">
        <f>LOWER(B84)</f>
        <v>ods_gil_fund_industry_portifolio_info</v>
      </c>
      <c r="G84" s="5" t="s">
        <v>57</v>
      </c>
      <c r="H84" s="10" t="str">
        <f>"sh ${ods}/"&amp;B84&amp;".sh $dt"</f>
        <v>sh ${ods}/ODS_GIL_FUND_INDUSTRY_PORTIFOLIO_INFO.sh $dt</v>
      </c>
      <c r="I84" s="10" t="s">
        <v>235</v>
      </c>
    </row>
    <row r="85" spans="1:9">
      <c r="A85" s="10" t="s">
        <v>101</v>
      </c>
      <c r="B85" t="s">
        <v>144</v>
      </c>
      <c r="D85" s="10"/>
      <c r="E85" s="5" t="str">
        <f>LOWER(B85)&amp;"_done"</f>
        <v>ods_gil_fund_industry_portifolio_info_done</v>
      </c>
      <c r="G85" s="5" t="s">
        <v>57</v>
      </c>
      <c r="H85" s="31" t="s">
        <v>124</v>
      </c>
      <c r="I85" t="s">
        <v>220</v>
      </c>
    </row>
    <row r="86" spans="1:9">
      <c r="A86" s="10" t="s">
        <v>101</v>
      </c>
      <c r="B86" t="s">
        <v>147</v>
      </c>
      <c r="D86" s="10" t="s">
        <v>373</v>
      </c>
      <c r="E86" t="s">
        <v>96</v>
      </c>
      <c r="G86" s="5" t="s">
        <v>57</v>
      </c>
      <c r="H86" t="str">
        <f t="shared" si="1"/>
        <v>sh ${check_script} ora2pg ORA2PG_DELETE_RECORDS $dt</v>
      </c>
      <c r="I86"/>
    </row>
    <row r="87" spans="1:9">
      <c r="A87" s="10" t="s">
        <v>101</v>
      </c>
      <c r="B87" t="s">
        <v>147</v>
      </c>
      <c r="D87" s="10"/>
      <c r="E87" t="s">
        <v>121</v>
      </c>
      <c r="G87" s="5" t="s">
        <v>57</v>
      </c>
      <c r="H87" t="str">
        <f t="shared" si="1"/>
        <v>sh ${check_script} ora2pg ORA2PG_SECUMAIN $dt</v>
      </c>
      <c r="I87"/>
    </row>
    <row r="88" spans="1:9">
      <c r="A88" s="10" t="s">
        <v>101</v>
      </c>
      <c r="B88" t="s">
        <v>147</v>
      </c>
      <c r="D88" s="10"/>
      <c r="E88" t="s">
        <v>148</v>
      </c>
      <c r="G88" s="5" t="s">
        <v>57</v>
      </c>
      <c r="H88" t="str">
        <f t="shared" si="1"/>
        <v>sh ${check_script} ora2pg ORA2PG_MF_STOCKPORTFOLIOCHANGE $dt</v>
      </c>
      <c r="I88"/>
    </row>
    <row r="89" spans="1:9">
      <c r="A89" s="10" t="s">
        <v>101</v>
      </c>
      <c r="B89" t="s">
        <v>147</v>
      </c>
      <c r="D89" s="10"/>
      <c r="E89" t="s">
        <v>61</v>
      </c>
      <c r="G89" s="5" t="s">
        <v>57</v>
      </c>
      <c r="H89" t="str">
        <f t="shared" si="1"/>
        <v>sh ${check_script} ora2pg ORA2PG_CT_SYSTEMCONST $dt</v>
      </c>
      <c r="I89"/>
    </row>
    <row r="90" spans="1:9">
      <c r="A90" s="10" t="s">
        <v>101</v>
      </c>
      <c r="B90" t="s">
        <v>147</v>
      </c>
      <c r="D90" s="10"/>
      <c r="E90" t="s">
        <v>149</v>
      </c>
      <c r="G90" s="5" t="s">
        <v>57</v>
      </c>
      <c r="H90" t="str">
        <f t="shared" si="1"/>
        <v>sh ${check_script} ora2pg ORA2PG_MF_QDIIPORTFOLIOCHANGE $dt</v>
      </c>
      <c r="I90"/>
    </row>
    <row r="91" spans="1:9">
      <c r="A91" s="10" t="s">
        <v>101</v>
      </c>
      <c r="B91" t="s">
        <v>147</v>
      </c>
      <c r="D91" s="10"/>
      <c r="E91" s="10" t="str">
        <f>LOWER(B91)</f>
        <v>ods_gil_fund_secu_portifolio_change_info</v>
      </c>
      <c r="G91" s="5" t="s">
        <v>57</v>
      </c>
      <c r="H91" s="10" t="str">
        <f>"sh ${ods}/"&amp;B91&amp;".sh $dt"</f>
        <v>sh ${ods}/ODS_GIL_FUND_SECU_PORTIFOLIO_CHANGE_INFO.sh $dt</v>
      </c>
      <c r="I91" s="10" t="s">
        <v>236</v>
      </c>
    </row>
    <row r="92" spans="1:9">
      <c r="A92" s="10" t="s">
        <v>101</v>
      </c>
      <c r="B92" t="s">
        <v>147</v>
      </c>
      <c r="D92" s="10"/>
      <c r="E92" s="5" t="str">
        <f>LOWER(B92)&amp;"_done"</f>
        <v>ods_gil_fund_secu_portifolio_change_info_done</v>
      </c>
      <c r="G92" s="5" t="s">
        <v>57</v>
      </c>
      <c r="H92" s="31" t="s">
        <v>124</v>
      </c>
      <c r="I92" t="s">
        <v>221</v>
      </c>
    </row>
    <row r="93" spans="1:9">
      <c r="A93" s="10" t="s">
        <v>101</v>
      </c>
      <c r="B93" t="s">
        <v>116</v>
      </c>
      <c r="D93" s="10" t="s">
        <v>373</v>
      </c>
      <c r="E93" t="s">
        <v>96</v>
      </c>
      <c r="G93" s="5" t="s">
        <v>57</v>
      </c>
      <c r="H93" t="str">
        <f t="shared" si="1"/>
        <v>sh ${check_script} ora2pg ORA2PG_DELETE_RECORDS $dt</v>
      </c>
      <c r="I93"/>
    </row>
    <row r="94" spans="1:9">
      <c r="A94" s="10" t="s">
        <v>101</v>
      </c>
      <c r="B94" t="s">
        <v>116</v>
      </c>
      <c r="D94" s="10"/>
      <c r="E94" t="s">
        <v>121</v>
      </c>
      <c r="G94" s="5" t="s">
        <v>57</v>
      </c>
      <c r="H94" t="str">
        <f t="shared" si="1"/>
        <v>sh ${check_script} ora2pg ORA2PG_SECUMAIN $dt</v>
      </c>
      <c r="I94"/>
    </row>
    <row r="95" spans="1:9">
      <c r="A95" s="10" t="s">
        <v>101</v>
      </c>
      <c r="B95" t="s">
        <v>116</v>
      </c>
      <c r="D95" s="10"/>
      <c r="E95" t="s">
        <v>150</v>
      </c>
      <c r="G95" s="5" t="s">
        <v>57</v>
      </c>
      <c r="H95" t="str">
        <f t="shared" ref="H95:H152" si="2">"sh ${check_script} ora2pg "&amp;UPPER(E95)&amp;" $dt"</f>
        <v>sh ${check_script} ora2pg ORA2PG_MF_STOCKPORTFOLIODETAIL $dt</v>
      </c>
      <c r="I95"/>
    </row>
    <row r="96" spans="1:9">
      <c r="A96" s="10" t="s">
        <v>101</v>
      </c>
      <c r="B96" t="s">
        <v>116</v>
      </c>
      <c r="D96" s="10"/>
      <c r="E96" t="s">
        <v>61</v>
      </c>
      <c r="G96" s="5" t="s">
        <v>57</v>
      </c>
      <c r="H96" t="str">
        <f t="shared" si="2"/>
        <v>sh ${check_script} ora2pg ORA2PG_CT_SYSTEMCONST $dt</v>
      </c>
      <c r="I96"/>
    </row>
    <row r="97" spans="1:9">
      <c r="A97" s="10" t="s">
        <v>101</v>
      </c>
      <c r="B97" t="s">
        <v>116</v>
      </c>
      <c r="D97" s="10"/>
      <c r="E97" s="10" t="str">
        <f>LOWER(B97)</f>
        <v>ods_gil_fund_stock_portifolio_info</v>
      </c>
      <c r="G97" s="5" t="s">
        <v>57</v>
      </c>
      <c r="H97" s="10" t="str">
        <f>"sh ${ods}/"&amp;B97&amp;".sh $dt"</f>
        <v>sh ${ods}/ODS_GIL_FUND_STOCK_PORTIFOLIO_INFO.sh $dt</v>
      </c>
      <c r="I97" s="10" t="s">
        <v>237</v>
      </c>
    </row>
    <row r="98" spans="1:9">
      <c r="A98" s="10" t="s">
        <v>101</v>
      </c>
      <c r="B98" t="s">
        <v>116</v>
      </c>
      <c r="D98" s="10"/>
      <c r="E98" s="5" t="str">
        <f>LOWER(B98)&amp;"_done"</f>
        <v>ods_gil_fund_stock_portifolio_info_done</v>
      </c>
      <c r="G98" s="5" t="s">
        <v>57</v>
      </c>
      <c r="H98" s="31" t="s">
        <v>124</v>
      </c>
      <c r="I98" t="s">
        <v>176</v>
      </c>
    </row>
    <row r="99" spans="1:9">
      <c r="A99" s="10" t="s">
        <v>101</v>
      </c>
      <c r="B99" t="s">
        <v>104</v>
      </c>
      <c r="D99" s="10" t="s">
        <v>373</v>
      </c>
      <c r="E99" t="s">
        <v>96</v>
      </c>
      <c r="G99" s="5" t="s">
        <v>57</v>
      </c>
      <c r="H99" t="str">
        <f t="shared" si="2"/>
        <v>sh ${check_script} ora2pg ORA2PG_DELETE_RECORDS $dt</v>
      </c>
      <c r="I99"/>
    </row>
    <row r="100" spans="1:9">
      <c r="A100" s="10" t="s">
        <v>101</v>
      </c>
      <c r="B100" t="s">
        <v>104</v>
      </c>
      <c r="D100" s="10"/>
      <c r="E100" t="s">
        <v>121</v>
      </c>
      <c r="G100" s="5" t="s">
        <v>57</v>
      </c>
      <c r="H100" t="str">
        <f t="shared" si="2"/>
        <v>sh ${check_script} ora2pg ORA2PG_SECUMAIN $dt</v>
      </c>
      <c r="I100"/>
    </row>
    <row r="101" spans="1:9">
      <c r="A101" s="10" t="s">
        <v>101</v>
      </c>
      <c r="B101" t="s">
        <v>104</v>
      </c>
      <c r="D101" s="10"/>
      <c r="E101" t="s">
        <v>125</v>
      </c>
      <c r="G101" s="5" t="s">
        <v>57</v>
      </c>
      <c r="H101" t="str">
        <f t="shared" si="2"/>
        <v>sh ${check_script} ora2pg ORA2PG_MF_FUNDARCHIVES $dt</v>
      </c>
      <c r="I101"/>
    </row>
    <row r="102" spans="1:9">
      <c r="A102" s="10" t="s">
        <v>101</v>
      </c>
      <c r="B102" t="s">
        <v>104</v>
      </c>
      <c r="D102" s="10"/>
      <c r="E102" t="s">
        <v>126</v>
      </c>
      <c r="G102" s="5" t="s">
        <v>57</v>
      </c>
      <c r="H102" t="str">
        <f t="shared" si="2"/>
        <v>sh ${check_script} ora2pg ORA2PG_MF_INVESTADVISOROUTLINE $dt</v>
      </c>
      <c r="I102"/>
    </row>
    <row r="103" spans="1:9">
      <c r="A103" s="10" t="s">
        <v>101</v>
      </c>
      <c r="B103" t="s">
        <v>104</v>
      </c>
      <c r="D103" s="10"/>
      <c r="E103" t="s">
        <v>61</v>
      </c>
      <c r="G103" s="5" t="s">
        <v>57</v>
      </c>
      <c r="H103" t="str">
        <f t="shared" si="2"/>
        <v>sh ${check_script} ora2pg ORA2PG_CT_SYSTEMCONST $dt</v>
      </c>
      <c r="I103"/>
    </row>
    <row r="104" spans="1:9">
      <c r="A104" s="10" t="s">
        <v>101</v>
      </c>
      <c r="B104" t="s">
        <v>104</v>
      </c>
      <c r="D104" s="10"/>
      <c r="E104" t="s">
        <v>151</v>
      </c>
      <c r="G104" s="5" t="s">
        <v>57</v>
      </c>
      <c r="H104" t="str">
        <f t="shared" si="2"/>
        <v>sh ${check_script} ora2pg ORA2PG_MF_INCOMESTATEMENTNEW $dt</v>
      </c>
      <c r="I104"/>
    </row>
    <row r="105" spans="1:9">
      <c r="A105" s="10" t="s">
        <v>101</v>
      </c>
      <c r="B105" t="s">
        <v>104</v>
      </c>
      <c r="D105" s="10"/>
      <c r="E105" s="10" t="str">
        <f>LOWER(B105)</f>
        <v>ods_gil_income_statement</v>
      </c>
      <c r="G105" s="5" t="s">
        <v>57</v>
      </c>
      <c r="H105" s="10" t="str">
        <f>"sh ${ods}/"&amp;B105&amp;".sh $dt"</f>
        <v>sh ${ods}/ODS_GIL_INCOME_STATEMENT.sh $dt</v>
      </c>
      <c r="I105" s="10" t="s">
        <v>238</v>
      </c>
    </row>
    <row r="106" spans="1:9">
      <c r="A106" s="10" t="s">
        <v>101</v>
      </c>
      <c r="B106" t="s">
        <v>104</v>
      </c>
      <c r="D106" s="10"/>
      <c r="E106" s="5" t="str">
        <f>LOWER(B106)&amp;"_done"</f>
        <v>ods_gil_income_statement_done</v>
      </c>
      <c r="G106" s="5" t="s">
        <v>57</v>
      </c>
      <c r="H106" s="31" t="s">
        <v>124</v>
      </c>
      <c r="I106" t="s">
        <v>162</v>
      </c>
    </row>
    <row r="107" spans="1:9">
      <c r="A107" s="10" t="s">
        <v>101</v>
      </c>
      <c r="B107" t="s">
        <v>111</v>
      </c>
      <c r="D107" s="10" t="s">
        <v>373</v>
      </c>
      <c r="E107" t="s">
        <v>96</v>
      </c>
      <c r="G107" s="5" t="s">
        <v>57</v>
      </c>
      <c r="H107" t="str">
        <f t="shared" si="2"/>
        <v>sh ${check_script} ora2pg ORA2PG_DELETE_RECORDS $dt</v>
      </c>
      <c r="I107"/>
    </row>
    <row r="108" spans="1:9">
      <c r="A108" s="10" t="s">
        <v>101</v>
      </c>
      <c r="B108" t="s">
        <v>111</v>
      </c>
      <c r="D108" s="10"/>
      <c r="E108" t="s">
        <v>121</v>
      </c>
      <c r="G108" s="5" t="s">
        <v>57</v>
      </c>
      <c r="H108" t="str">
        <f t="shared" si="2"/>
        <v>sh ${check_script} ora2pg ORA2PG_SECUMAIN $dt</v>
      </c>
      <c r="I108"/>
    </row>
    <row r="109" spans="1:9">
      <c r="A109" s="10" t="s">
        <v>101</v>
      </c>
      <c r="B109" t="s">
        <v>111</v>
      </c>
      <c r="D109" s="10"/>
      <c r="E109" t="s">
        <v>125</v>
      </c>
      <c r="G109" s="5" t="s">
        <v>57</v>
      </c>
      <c r="H109" t="str">
        <f t="shared" si="2"/>
        <v>sh ${check_script} ora2pg ORA2PG_MF_FUNDARCHIVES $dt</v>
      </c>
      <c r="I109"/>
    </row>
    <row r="110" spans="1:9">
      <c r="A110" s="10" t="s">
        <v>101</v>
      </c>
      <c r="B110" t="s">
        <v>111</v>
      </c>
      <c r="D110" s="10"/>
      <c r="E110" t="s">
        <v>152</v>
      </c>
      <c r="G110" s="5" t="s">
        <v>57</v>
      </c>
      <c r="H110" t="str">
        <f t="shared" si="2"/>
        <v>sh ${check_script} ora2pg ORA2PG_MF_MAINFINANCIALINDEX $dt</v>
      </c>
      <c r="I110"/>
    </row>
    <row r="111" spans="1:9">
      <c r="A111" s="10" t="s">
        <v>101</v>
      </c>
      <c r="B111" t="s">
        <v>111</v>
      </c>
      <c r="D111" s="10"/>
      <c r="E111" t="s">
        <v>126</v>
      </c>
      <c r="G111" s="5" t="s">
        <v>57</v>
      </c>
      <c r="H111" t="str">
        <f t="shared" si="2"/>
        <v>sh ${check_script} ora2pg ORA2PG_MF_INVESTADVISOROUTLINE $dt</v>
      </c>
      <c r="I111"/>
    </row>
    <row r="112" spans="1:9">
      <c r="A112" s="10" t="s">
        <v>101</v>
      </c>
      <c r="B112" t="s">
        <v>111</v>
      </c>
      <c r="D112" s="10"/>
      <c r="E112" t="s">
        <v>61</v>
      </c>
      <c r="G112" s="5" t="s">
        <v>57</v>
      </c>
      <c r="H112" t="str">
        <f t="shared" si="2"/>
        <v>sh ${check_script} ora2pg ORA2PG_CT_SYSTEMCONST $dt</v>
      </c>
      <c r="I112"/>
    </row>
    <row r="113" spans="1:9">
      <c r="A113" s="10" t="s">
        <v>101</v>
      </c>
      <c r="B113" t="s">
        <v>111</v>
      </c>
      <c r="D113" s="10"/>
      <c r="E113" s="10" t="str">
        <f>LOWER(B113)</f>
        <v>ods_gil_main_financial_index</v>
      </c>
      <c r="G113" s="5" t="s">
        <v>57</v>
      </c>
      <c r="H113" s="10" t="str">
        <f>"sh ${ods}/"&amp;B113&amp;".sh $dt"</f>
        <v>sh ${ods}/ODS_GIL_MAIN_FINANCIAL_INDEX.sh $dt</v>
      </c>
      <c r="I113" s="10" t="s">
        <v>239</v>
      </c>
    </row>
    <row r="114" spans="1:9">
      <c r="A114" s="10" t="s">
        <v>101</v>
      </c>
      <c r="B114" t="s">
        <v>111</v>
      </c>
      <c r="D114" s="10"/>
      <c r="E114" s="5" t="str">
        <f>LOWER(B114)&amp;"_done"</f>
        <v>ods_gil_main_financial_index_done</v>
      </c>
      <c r="G114" s="5" t="s">
        <v>57</v>
      </c>
      <c r="H114" s="31" t="s">
        <v>124</v>
      </c>
      <c r="I114" t="s">
        <v>169</v>
      </c>
    </row>
    <row r="115" spans="1:9">
      <c r="A115" s="10" t="s">
        <v>101</v>
      </c>
      <c r="B115" t="s">
        <v>153</v>
      </c>
      <c r="D115" s="10" t="s">
        <v>373</v>
      </c>
      <c r="E115" t="s">
        <v>96</v>
      </c>
      <c r="G115" s="5" t="s">
        <v>57</v>
      </c>
      <c r="H115" t="str">
        <f t="shared" si="2"/>
        <v>sh ${check_script} ora2pg ORA2PG_DELETE_RECORDS $dt</v>
      </c>
      <c r="I115"/>
    </row>
    <row r="116" spans="1:9">
      <c r="A116" s="10" t="s">
        <v>101</v>
      </c>
      <c r="B116" t="s">
        <v>153</v>
      </c>
      <c r="D116" s="10"/>
      <c r="E116" t="s">
        <v>121</v>
      </c>
      <c r="G116" s="5" t="s">
        <v>57</v>
      </c>
      <c r="H116" t="str">
        <f t="shared" si="2"/>
        <v>sh ${check_script} ora2pg ORA2PG_SECUMAIN $dt</v>
      </c>
      <c r="I116"/>
    </row>
    <row r="117" spans="1:9">
      <c r="A117" s="10" t="s">
        <v>101</v>
      </c>
      <c r="B117" t="s">
        <v>153</v>
      </c>
      <c r="D117" s="10"/>
      <c r="E117" t="s">
        <v>154</v>
      </c>
      <c r="G117" s="5" t="s">
        <v>57</v>
      </c>
      <c r="H117" t="str">
        <f t="shared" si="2"/>
        <v>sh ${check_script} ora2pg ORA2PG_MF_MMYIELDPERFORMANCE $dt</v>
      </c>
      <c r="I117"/>
    </row>
    <row r="118" spans="1:9">
      <c r="A118" s="10" t="s">
        <v>101</v>
      </c>
      <c r="B118" t="s">
        <v>153</v>
      </c>
      <c r="D118" s="10"/>
      <c r="E118" s="10" t="str">
        <f>LOWER(B118)</f>
        <v>ods_gil_money_fund_yield_performance</v>
      </c>
      <c r="G118" s="5" t="s">
        <v>57</v>
      </c>
      <c r="H118" s="10" t="str">
        <f>"sh ${ods}/"&amp;B118&amp;".sh $dt"</f>
        <v>sh ${ods}/ODS_GIL_MONEY_FUND_YIELD_PERFORMANCE.sh $dt</v>
      </c>
      <c r="I118" s="10" t="s">
        <v>240</v>
      </c>
    </row>
    <row r="119" spans="1:9">
      <c r="A119" s="10" t="s">
        <v>101</v>
      </c>
      <c r="B119" t="s">
        <v>153</v>
      </c>
      <c r="D119" s="10"/>
      <c r="E119" s="5" t="str">
        <f>LOWER(B119)&amp;"_done"</f>
        <v>ods_gil_money_fund_yield_performance_done</v>
      </c>
      <c r="G119" s="5" t="s">
        <v>57</v>
      </c>
      <c r="H119" s="31" t="s">
        <v>124</v>
      </c>
      <c r="I119" t="s">
        <v>222</v>
      </c>
    </row>
    <row r="120" spans="1:9">
      <c r="A120" s="10" t="s">
        <v>101</v>
      </c>
      <c r="B120" t="s">
        <v>113</v>
      </c>
      <c r="D120" s="10" t="s">
        <v>373</v>
      </c>
      <c r="E120" t="s">
        <v>96</v>
      </c>
      <c r="G120" s="5" t="s">
        <v>57</v>
      </c>
      <c r="H120" t="str">
        <f t="shared" si="2"/>
        <v>sh ${check_script} ora2pg ORA2PG_DELETE_RECORDS $dt</v>
      </c>
      <c r="I120"/>
    </row>
    <row r="121" spans="1:9">
      <c r="A121" s="10" t="s">
        <v>101</v>
      </c>
      <c r="B121" t="s">
        <v>113</v>
      </c>
      <c r="D121" s="10"/>
      <c r="E121" t="s">
        <v>121</v>
      </c>
      <c r="G121" s="5" t="s">
        <v>57</v>
      </c>
      <c r="H121" t="str">
        <f t="shared" si="2"/>
        <v>sh ${check_script} ora2pg ORA2PG_SECUMAIN $dt</v>
      </c>
      <c r="I121"/>
    </row>
    <row r="122" spans="1:9">
      <c r="A122" s="10" t="s">
        <v>101</v>
      </c>
      <c r="B122" t="s">
        <v>113</v>
      </c>
      <c r="D122" s="10"/>
      <c r="E122" t="s">
        <v>125</v>
      </c>
      <c r="G122" s="5" t="s">
        <v>57</v>
      </c>
      <c r="H122" t="str">
        <f t="shared" si="2"/>
        <v>sh ${check_script} ora2pg ORA2PG_MF_FUNDARCHIVES $dt</v>
      </c>
      <c r="I122"/>
    </row>
    <row r="123" spans="1:9">
      <c r="A123" s="10" t="s">
        <v>101</v>
      </c>
      <c r="B123" t="s">
        <v>113</v>
      </c>
      <c r="D123" s="10"/>
      <c r="E123" t="s">
        <v>126</v>
      </c>
      <c r="G123" s="5" t="s">
        <v>57</v>
      </c>
      <c r="H123" t="str">
        <f t="shared" si="2"/>
        <v>sh ${check_script} ora2pg ORA2PG_MF_INVESTADVISOROUTLINE $dt</v>
      </c>
      <c r="I123"/>
    </row>
    <row r="124" spans="1:9">
      <c r="A124" s="10" t="s">
        <v>101</v>
      </c>
      <c r="B124" t="s">
        <v>113</v>
      </c>
      <c r="D124" s="10"/>
      <c r="E124" t="s">
        <v>155</v>
      </c>
      <c r="G124" s="5" t="s">
        <v>57</v>
      </c>
      <c r="H124" t="str">
        <f t="shared" si="2"/>
        <v>sh ${check_script} ora2pg ORA2PG_MF_NETVALUE $dt</v>
      </c>
      <c r="I124"/>
    </row>
    <row r="125" spans="1:9">
      <c r="A125" s="10" t="s">
        <v>101</v>
      </c>
      <c r="B125" t="s">
        <v>113</v>
      </c>
      <c r="D125" s="10"/>
      <c r="E125" s="10" t="str">
        <f>LOWER(B125)</f>
        <v>ods_gil_netvalue</v>
      </c>
      <c r="G125" s="5" t="s">
        <v>57</v>
      </c>
      <c r="H125" s="10" t="str">
        <f>"sh ${ods}/"&amp;B125&amp;".sh $dt"</f>
        <v>sh ${ods}/ODS_GIL_NETVALUE.sh $dt</v>
      </c>
      <c r="I125" s="10" t="s">
        <v>241</v>
      </c>
    </row>
    <row r="126" spans="1:9">
      <c r="A126" s="10" t="s">
        <v>101</v>
      </c>
      <c r="B126" t="s">
        <v>113</v>
      </c>
      <c r="D126" s="10"/>
      <c r="E126" s="5" t="str">
        <f>LOWER(B126)&amp;"_done"</f>
        <v>ods_gil_netvalue_done</v>
      </c>
      <c r="G126" s="5" t="s">
        <v>57</v>
      </c>
      <c r="H126" s="31" t="s">
        <v>124</v>
      </c>
      <c r="I126" t="s">
        <v>172</v>
      </c>
    </row>
    <row r="127" spans="1:9">
      <c r="A127" s="10" t="s">
        <v>101</v>
      </c>
      <c r="B127" t="s">
        <v>112</v>
      </c>
      <c r="D127" s="10" t="s">
        <v>373</v>
      </c>
      <c r="E127" t="s">
        <v>96</v>
      </c>
      <c r="G127" s="5" t="s">
        <v>57</v>
      </c>
      <c r="H127" t="str">
        <f t="shared" si="2"/>
        <v>sh ${check_script} ora2pg ORA2PG_DELETE_RECORDS $dt</v>
      </c>
      <c r="I127"/>
    </row>
    <row r="128" spans="1:9">
      <c r="A128" s="10" t="s">
        <v>101</v>
      </c>
      <c r="B128" t="s">
        <v>112</v>
      </c>
      <c r="D128" s="10"/>
      <c r="E128" t="s">
        <v>121</v>
      </c>
      <c r="G128" s="5" t="s">
        <v>57</v>
      </c>
      <c r="H128" t="str">
        <f t="shared" si="2"/>
        <v>sh ${check_script} ora2pg ORA2PG_SECUMAIN $dt</v>
      </c>
      <c r="I128"/>
    </row>
    <row r="129" spans="1:9">
      <c r="A129" s="10" t="s">
        <v>101</v>
      </c>
      <c r="B129" t="s">
        <v>112</v>
      </c>
      <c r="D129" s="10"/>
      <c r="E129" t="s">
        <v>125</v>
      </c>
      <c r="G129" s="5" t="s">
        <v>57</v>
      </c>
      <c r="H129" t="str">
        <f t="shared" si="2"/>
        <v>sh ${check_script} ora2pg ORA2PG_MF_FUNDARCHIVES $dt</v>
      </c>
      <c r="I129"/>
    </row>
    <row r="130" spans="1:9">
      <c r="A130" s="10" t="s">
        <v>101</v>
      </c>
      <c r="B130" t="s">
        <v>112</v>
      </c>
      <c r="D130" s="10"/>
      <c r="E130" t="s">
        <v>126</v>
      </c>
      <c r="G130" s="5" t="s">
        <v>57</v>
      </c>
      <c r="H130" t="str">
        <f t="shared" si="2"/>
        <v>sh ${check_script} ora2pg ORA2PG_MF_INVESTADVISOROUTLINE $dt</v>
      </c>
      <c r="I130"/>
    </row>
    <row r="131" spans="1:9">
      <c r="A131" s="10" t="s">
        <v>101</v>
      </c>
      <c r="B131" t="s">
        <v>112</v>
      </c>
      <c r="D131" s="10"/>
      <c r="E131" t="s">
        <v>156</v>
      </c>
      <c r="G131" s="5" t="s">
        <v>57</v>
      </c>
      <c r="H131" t="str">
        <f t="shared" si="2"/>
        <v>sh ${check_script} ora2pg ORA2PG_MF_NETVALUEPERFORMANCEHIS $dt</v>
      </c>
      <c r="I131"/>
    </row>
    <row r="132" spans="1:9">
      <c r="A132" s="10" t="s">
        <v>101</v>
      </c>
      <c r="B132" t="s">
        <v>112</v>
      </c>
      <c r="D132" s="10"/>
      <c r="E132" s="10" t="str">
        <f>LOWER(B132)</f>
        <v>ods_gil_netvalue_his</v>
      </c>
      <c r="G132" s="5" t="s">
        <v>57</v>
      </c>
      <c r="H132" s="10" t="str">
        <f>"sh ${ods}/"&amp;B132&amp;".sh $dt"</f>
        <v>sh ${ods}/ODS_GIL_NETVALUE_HIS.sh $dt</v>
      </c>
      <c r="I132" s="10" t="s">
        <v>242</v>
      </c>
    </row>
    <row r="133" spans="1:9">
      <c r="A133" s="10" t="s">
        <v>101</v>
      </c>
      <c r="B133" t="s">
        <v>112</v>
      </c>
      <c r="D133" s="10"/>
      <c r="E133" s="5" t="str">
        <f>LOWER(B133)&amp;"_done"</f>
        <v>ods_gil_netvalue_his_done</v>
      </c>
      <c r="G133" s="5" t="s">
        <v>57</v>
      </c>
      <c r="H133" s="31" t="s">
        <v>124</v>
      </c>
      <c r="I133" t="s">
        <v>171</v>
      </c>
    </row>
    <row r="134" spans="1:9">
      <c r="A134" s="10" t="s">
        <v>101</v>
      </c>
      <c r="B134" t="s">
        <v>102</v>
      </c>
      <c r="D134" s="10" t="s">
        <v>373</v>
      </c>
      <c r="E134" t="s">
        <v>96</v>
      </c>
      <c r="G134" s="5" t="s">
        <v>57</v>
      </c>
      <c r="H134" t="str">
        <f t="shared" si="2"/>
        <v>sh ${check_script} ora2pg ORA2PG_DELETE_RECORDS $dt</v>
      </c>
      <c r="I134"/>
    </row>
    <row r="135" spans="1:9">
      <c r="A135" s="10" t="s">
        <v>101</v>
      </c>
      <c r="B135" t="s">
        <v>102</v>
      </c>
      <c r="D135" s="10"/>
      <c r="E135" t="s">
        <v>121</v>
      </c>
      <c r="G135" s="5" t="s">
        <v>57</v>
      </c>
      <c r="H135" t="str">
        <f t="shared" si="2"/>
        <v>sh ${check_script} ora2pg ORA2PG_SECUMAIN $dt</v>
      </c>
      <c r="I135"/>
    </row>
    <row r="136" spans="1:9">
      <c r="A136" s="10" t="s">
        <v>101</v>
      </c>
      <c r="B136" t="s">
        <v>102</v>
      </c>
      <c r="D136" s="10"/>
      <c r="E136" t="s">
        <v>125</v>
      </c>
      <c r="G136" s="5" t="s">
        <v>57</v>
      </c>
      <c r="H136" t="str">
        <f t="shared" si="2"/>
        <v>sh ${check_script} ora2pg ORA2PG_MF_FUNDARCHIVES $dt</v>
      </c>
      <c r="I136"/>
    </row>
    <row r="137" spans="1:9">
      <c r="A137" s="10" t="s">
        <v>101</v>
      </c>
      <c r="B137" t="s">
        <v>102</v>
      </c>
      <c r="D137" s="10"/>
      <c r="E137" t="s">
        <v>126</v>
      </c>
      <c r="G137" s="5" t="s">
        <v>57</v>
      </c>
      <c r="H137" t="str">
        <f t="shared" si="2"/>
        <v>sh ${check_script} ora2pg ORA2PG_MF_INVESTADVISOROUTLINE $dt</v>
      </c>
      <c r="I137"/>
    </row>
    <row r="138" spans="1:9">
      <c r="A138" s="10" t="s">
        <v>101</v>
      </c>
      <c r="B138" t="s">
        <v>102</v>
      </c>
      <c r="D138" s="10"/>
      <c r="E138" t="s">
        <v>142</v>
      </c>
      <c r="G138" s="5" t="s">
        <v>57</v>
      </c>
      <c r="H138" t="str">
        <f t="shared" si="2"/>
        <v>sh ${check_script} ora2pg ORA2PG_MF_NETVALUEPERFORMANCE $dt</v>
      </c>
      <c r="I138"/>
    </row>
    <row r="139" spans="1:9">
      <c r="A139" s="10" t="s">
        <v>101</v>
      </c>
      <c r="B139" t="s">
        <v>102</v>
      </c>
      <c r="D139" s="10"/>
      <c r="E139" s="10" t="str">
        <f>LOWER(B139)</f>
        <v>ods_gil_netvalue_newest</v>
      </c>
      <c r="G139" s="5" t="s">
        <v>57</v>
      </c>
      <c r="H139" s="10" t="str">
        <f>"sh ${ods}/"&amp;B139&amp;".sh $dt"</f>
        <v>sh ${ods}/ODS_GIL_NETVALUE_NEWEST.sh $dt</v>
      </c>
      <c r="I139" s="10" t="s">
        <v>243</v>
      </c>
    </row>
    <row r="140" spans="1:9">
      <c r="A140" s="10" t="s">
        <v>101</v>
      </c>
      <c r="B140" t="s">
        <v>102</v>
      </c>
      <c r="D140" s="10"/>
      <c r="E140" s="5" t="str">
        <f>LOWER(B140)&amp;"_done"</f>
        <v>ods_gil_netvalue_newest_done</v>
      </c>
      <c r="G140" s="5" t="s">
        <v>57</v>
      </c>
      <c r="H140" s="31" t="s">
        <v>124</v>
      </c>
      <c r="I140" t="s">
        <v>158</v>
      </c>
    </row>
    <row r="141" spans="1:9">
      <c r="A141" s="10" t="s">
        <v>101</v>
      </c>
      <c r="B141" t="s">
        <v>109</v>
      </c>
      <c r="D141" s="10" t="s">
        <v>373</v>
      </c>
      <c r="E141" t="s">
        <v>96</v>
      </c>
      <c r="G141" s="5" t="s">
        <v>57</v>
      </c>
      <c r="H141" t="str">
        <f t="shared" si="2"/>
        <v>sh ${check_script} ora2pg ORA2PG_DELETE_RECORDS $dt</v>
      </c>
      <c r="I141"/>
    </row>
    <row r="142" spans="1:9">
      <c r="A142" s="10" t="s">
        <v>101</v>
      </c>
      <c r="B142" t="s">
        <v>109</v>
      </c>
      <c r="D142" s="10"/>
      <c r="E142" t="s">
        <v>121</v>
      </c>
      <c r="G142" s="5" t="s">
        <v>57</v>
      </c>
      <c r="H142" t="str">
        <f t="shared" si="2"/>
        <v>sh ${check_script} ora2pg ORA2PG_SECUMAIN $dt</v>
      </c>
      <c r="I142"/>
    </row>
    <row r="143" spans="1:9">
      <c r="A143" s="10" t="s">
        <v>101</v>
      </c>
      <c r="B143" t="s">
        <v>109</v>
      </c>
      <c r="D143" s="10"/>
      <c r="E143" t="s">
        <v>125</v>
      </c>
      <c r="G143" s="5" t="s">
        <v>57</v>
      </c>
      <c r="H143" t="str">
        <f t="shared" si="2"/>
        <v>sh ${check_script} ora2pg ORA2PG_MF_FUNDARCHIVES $dt</v>
      </c>
      <c r="I143"/>
    </row>
    <row r="144" spans="1:9">
      <c r="A144" s="10" t="s">
        <v>101</v>
      </c>
      <c r="B144" t="s">
        <v>109</v>
      </c>
      <c r="D144" s="10"/>
      <c r="E144" t="s">
        <v>126</v>
      </c>
      <c r="G144" s="5" t="s">
        <v>57</v>
      </c>
      <c r="H144" t="str">
        <f t="shared" si="2"/>
        <v>sh ${check_script} ora2pg ORA2PG_MF_INVESTADVISOROUTLINE $dt</v>
      </c>
      <c r="I144"/>
    </row>
    <row r="145" spans="1:9">
      <c r="A145" s="10" t="s">
        <v>101</v>
      </c>
      <c r="B145" t="s">
        <v>109</v>
      </c>
      <c r="D145" s="10"/>
      <c r="E145" t="s">
        <v>155</v>
      </c>
      <c r="G145" s="5" t="s">
        <v>57</v>
      </c>
      <c r="H145" t="str">
        <f t="shared" si="2"/>
        <v>sh ${check_script} ora2pg ORA2PG_MF_NETVALUE $dt</v>
      </c>
      <c r="I145"/>
    </row>
    <row r="146" spans="1:9">
      <c r="A146" s="10" t="s">
        <v>101</v>
      </c>
      <c r="B146" t="s">
        <v>109</v>
      </c>
      <c r="D146" s="10"/>
      <c r="E146" s="10" t="str">
        <f>LOWER(B146)</f>
        <v>ods_gil_netvalue_quarter</v>
      </c>
      <c r="G146" s="5" t="s">
        <v>57</v>
      </c>
      <c r="H146" s="10" t="str">
        <f>"sh ${ods}/"&amp;B146&amp;".sh $dt"</f>
        <v>sh ${ods}/ODS_GIL_NETVALUE_QUARTER.sh $dt</v>
      </c>
      <c r="I146" s="10" t="s">
        <v>241</v>
      </c>
    </row>
    <row r="147" spans="1:9">
      <c r="A147" s="10" t="s">
        <v>101</v>
      </c>
      <c r="B147" t="s">
        <v>109</v>
      </c>
      <c r="D147" s="10"/>
      <c r="E147" s="5" t="str">
        <f>LOWER(B147)&amp;"_done"</f>
        <v>ods_gil_netvalue_quarter_done</v>
      </c>
      <c r="G147" s="5" t="s">
        <v>57</v>
      </c>
      <c r="H147" s="31" t="s">
        <v>124</v>
      </c>
      <c r="I147" t="s">
        <v>167</v>
      </c>
    </row>
    <row r="148" spans="1:9">
      <c r="A148" s="10" t="s">
        <v>101</v>
      </c>
      <c r="B148" t="s">
        <v>115</v>
      </c>
      <c r="D148" s="10" t="s">
        <v>373</v>
      </c>
      <c r="E148" t="s">
        <v>96</v>
      </c>
      <c r="G148" s="5" t="s">
        <v>57</v>
      </c>
      <c r="H148" t="str">
        <f t="shared" si="2"/>
        <v>sh ${check_script} ora2pg ORA2PG_DELETE_RECORDS $dt</v>
      </c>
      <c r="I148"/>
    </row>
    <row r="149" spans="1:9">
      <c r="A149" s="10" t="s">
        <v>101</v>
      </c>
      <c r="B149" t="s">
        <v>115</v>
      </c>
      <c r="D149" s="10"/>
      <c r="E149" t="s">
        <v>121</v>
      </c>
      <c r="G149" s="5" t="s">
        <v>57</v>
      </c>
      <c r="H149" t="str">
        <f t="shared" si="2"/>
        <v>sh ${check_script} ora2pg ORA2PG_SECUMAIN $dt</v>
      </c>
      <c r="I149"/>
    </row>
    <row r="150" spans="1:9">
      <c r="A150" s="10" t="s">
        <v>101</v>
      </c>
      <c r="B150" t="s">
        <v>115</v>
      </c>
      <c r="D150" s="10"/>
      <c r="E150" t="s">
        <v>125</v>
      </c>
      <c r="G150" s="5" t="s">
        <v>57</v>
      </c>
      <c r="H150" t="str">
        <f t="shared" si="2"/>
        <v>sh ${check_script} ora2pg ORA2PG_MF_FUNDARCHIVES $dt</v>
      </c>
      <c r="I150"/>
    </row>
    <row r="151" spans="1:9">
      <c r="A151" s="10" t="s">
        <v>101</v>
      </c>
      <c r="B151" t="s">
        <v>115</v>
      </c>
      <c r="D151" s="10"/>
      <c r="E151" t="s">
        <v>126</v>
      </c>
      <c r="G151" s="5" t="s">
        <v>57</v>
      </c>
      <c r="H151" t="str">
        <f t="shared" si="2"/>
        <v>sh ${check_script} ora2pg ORA2PG_MF_INVESTADVISOROUTLINE $dt</v>
      </c>
      <c r="I151"/>
    </row>
    <row r="152" spans="1:9">
      <c r="A152" s="10" t="s">
        <v>101</v>
      </c>
      <c r="B152" t="s">
        <v>115</v>
      </c>
      <c r="D152" s="10"/>
      <c r="E152" t="s">
        <v>155</v>
      </c>
      <c r="G152" s="5" t="s">
        <v>57</v>
      </c>
      <c r="H152" t="str">
        <f t="shared" si="2"/>
        <v>sh ${check_script} ora2pg ORA2PG_MF_NETVALUE $dt</v>
      </c>
      <c r="I152"/>
    </row>
    <row r="153" spans="1:9">
      <c r="A153" s="10" t="s">
        <v>101</v>
      </c>
      <c r="B153" t="s">
        <v>115</v>
      </c>
      <c r="D153" s="10"/>
      <c r="E153" s="10" t="str">
        <f>LOWER(B153)</f>
        <v>ods_gil_netvalue_year</v>
      </c>
      <c r="G153" s="5" t="s">
        <v>57</v>
      </c>
      <c r="H153" s="10" t="str">
        <f>"sh ${ods}/"&amp;B153&amp;".sh $dt"</f>
        <v>sh ${ods}/ODS_GIL_NETVALUE_YEAR.sh $dt</v>
      </c>
      <c r="I153" s="10" t="s">
        <v>241</v>
      </c>
    </row>
    <row r="154" spans="1:9">
      <c r="A154" s="10" t="s">
        <v>101</v>
      </c>
      <c r="B154" t="s">
        <v>115</v>
      </c>
      <c r="D154" s="10"/>
      <c r="E154" s="5" t="str">
        <f>LOWER(B154)&amp;"_done"</f>
        <v>ods_gil_netvalue_year_done</v>
      </c>
      <c r="G154" s="5" t="s">
        <v>57</v>
      </c>
      <c r="H154" s="31" t="s">
        <v>124</v>
      </c>
      <c r="I154" t="s">
        <v>175</v>
      </c>
    </row>
    <row r="155" spans="1:9">
      <c r="A155" s="10" t="s">
        <v>101</v>
      </c>
      <c r="B155" s="6" t="s">
        <v>118</v>
      </c>
      <c r="C155" s="6"/>
      <c r="D155" s="10" t="s">
        <v>373</v>
      </c>
      <c r="E155" s="10" t="s">
        <v>158</v>
      </c>
      <c r="G155" s="5" t="s">
        <v>57</v>
      </c>
      <c r="H155" t="str">
        <f t="shared" ref="H155" si="3">"sh ${check_script} ora2pg "&amp;UPPER(E155)&amp;" $dt"</f>
        <v>sh ${check_script} ora2pg ODS_GIL_NETVALUE_NEWEST $dt</v>
      </c>
      <c r="I155"/>
    </row>
    <row r="156" spans="1:9">
      <c r="A156" s="10" t="s">
        <v>101</v>
      </c>
      <c r="B156" s="6" t="s">
        <v>118</v>
      </c>
      <c r="C156" s="6"/>
      <c r="E156" s="10" t="s">
        <v>159</v>
      </c>
      <c r="G156" s="5" t="s">
        <v>57</v>
      </c>
      <c r="H156" t="str">
        <f t="shared" ref="H156:H175" si="4">"sh ${check_script} ora2pg "&amp;UPPER(E156)&amp;" $dt"</f>
        <v>sh ${check_script} ora2pg ODS_GIL_FUND_ASSET_ALLOCATION_INFO $dt</v>
      </c>
      <c r="I156"/>
    </row>
    <row r="157" spans="1:9">
      <c r="A157" s="10" t="s">
        <v>101</v>
      </c>
      <c r="B157" s="6" t="s">
        <v>118</v>
      </c>
      <c r="C157" s="6"/>
      <c r="E157" s="10" t="s">
        <v>160</v>
      </c>
      <c r="G157" s="5" t="s">
        <v>57</v>
      </c>
      <c r="H157" t="str">
        <f t="shared" si="4"/>
        <v>sh ${check_script} ora2pg ODS_GIL_FUND_SECU_PORTIFOLIO_CHANG $dt</v>
      </c>
      <c r="I157"/>
    </row>
    <row r="158" spans="1:9">
      <c r="A158" s="10" t="s">
        <v>101</v>
      </c>
      <c r="B158" s="6" t="s">
        <v>118</v>
      </c>
      <c r="C158" s="6"/>
      <c r="E158" s="10" t="s">
        <v>161</v>
      </c>
      <c r="G158" s="5" t="s">
        <v>57</v>
      </c>
      <c r="H158" t="str">
        <f t="shared" si="4"/>
        <v>sh ${check_script} ora2pg ODS_GIL_FUND_INDUSTRY_PORTIFOLIO_I $dt</v>
      </c>
      <c r="I158"/>
    </row>
    <row r="159" spans="1:9">
      <c r="A159" s="10" t="s">
        <v>101</v>
      </c>
      <c r="B159" s="6" t="s">
        <v>118</v>
      </c>
      <c r="C159" s="6"/>
      <c r="E159" s="10" t="s">
        <v>162</v>
      </c>
      <c r="G159" s="5" t="s">
        <v>57</v>
      </c>
      <c r="H159" t="str">
        <f t="shared" si="4"/>
        <v>sh ${check_script} ora2pg ODS_GIL_INCOME_STATEMENT $dt</v>
      </c>
      <c r="I159"/>
    </row>
    <row r="160" spans="1:9">
      <c r="A160" s="10" t="s">
        <v>101</v>
      </c>
      <c r="B160" s="6" t="s">
        <v>118</v>
      </c>
      <c r="C160" s="6"/>
      <c r="E160" s="10" t="s">
        <v>163</v>
      </c>
      <c r="G160" s="5" t="s">
        <v>57</v>
      </c>
      <c r="H160" t="str">
        <f t="shared" si="4"/>
        <v>sh ${check_script} ora2pg ODS_GIL_ANN_BUL $dt</v>
      </c>
      <c r="I160"/>
    </row>
    <row r="161" spans="1:9">
      <c r="A161" s="10" t="s">
        <v>101</v>
      </c>
      <c r="B161" s="6" t="s">
        <v>118</v>
      </c>
      <c r="C161" s="6"/>
      <c r="E161" s="10" t="s">
        <v>164</v>
      </c>
      <c r="G161" s="5" t="s">
        <v>57</v>
      </c>
      <c r="H161" t="str">
        <f t="shared" si="4"/>
        <v>sh ${check_script} ora2pg ODS_GIL_FUND_BASE_INFO $dt</v>
      </c>
      <c r="I161"/>
    </row>
    <row r="162" spans="1:9">
      <c r="A162" s="10" t="s">
        <v>101</v>
      </c>
      <c r="B162" s="6" t="s">
        <v>118</v>
      </c>
      <c r="C162" s="6"/>
      <c r="E162" s="10" t="s">
        <v>165</v>
      </c>
      <c r="G162" s="5" t="s">
        <v>57</v>
      </c>
      <c r="H162" t="str">
        <f t="shared" si="4"/>
        <v>sh ${check_script} ora2pg ODS_GIL_FUND_COMP_MANAGER_INFO $dt</v>
      </c>
      <c r="I162"/>
    </row>
    <row r="163" spans="1:9">
      <c r="A163" s="10" t="s">
        <v>101</v>
      </c>
      <c r="B163" s="6" t="s">
        <v>118</v>
      </c>
      <c r="C163" s="6"/>
      <c r="E163" s="10" t="s">
        <v>166</v>
      </c>
      <c r="G163" s="5" t="s">
        <v>57</v>
      </c>
      <c r="H163" t="str">
        <f t="shared" si="4"/>
        <v>sh ${check_script} ora2pg ODS_GIL_BALANCE_SHEET $dt</v>
      </c>
      <c r="I163"/>
    </row>
    <row r="164" spans="1:9">
      <c r="A164" s="10" t="s">
        <v>101</v>
      </c>
      <c r="B164" s="6" t="s">
        <v>118</v>
      </c>
      <c r="C164" s="6"/>
      <c r="E164" s="10" t="s">
        <v>167</v>
      </c>
      <c r="G164" s="5" t="s">
        <v>57</v>
      </c>
      <c r="H164" t="str">
        <f t="shared" si="4"/>
        <v>sh ${check_script} ora2pg ODS_GIL_NETVALUE_QUARTER $dt</v>
      </c>
      <c r="I164"/>
    </row>
    <row r="165" spans="1:9">
      <c r="A165" s="10" t="s">
        <v>101</v>
      </c>
      <c r="B165" s="6" t="s">
        <v>118</v>
      </c>
      <c r="C165" s="6"/>
      <c r="E165" s="10" t="s">
        <v>168</v>
      </c>
      <c r="G165" s="5" t="s">
        <v>57</v>
      </c>
      <c r="H165" t="str">
        <f t="shared" si="4"/>
        <v>sh ${check_script} ora2pg ODS_GIL_FUND_BOND_PORTIFOLIO_INFO $dt</v>
      </c>
      <c r="I165"/>
    </row>
    <row r="166" spans="1:9">
      <c r="A166" s="10" t="s">
        <v>101</v>
      </c>
      <c r="B166" s="6" t="s">
        <v>118</v>
      </c>
      <c r="C166" s="6"/>
      <c r="E166" s="10" t="s">
        <v>169</v>
      </c>
      <c r="G166" s="5" t="s">
        <v>57</v>
      </c>
      <c r="H166" t="str">
        <f t="shared" si="4"/>
        <v>sh ${check_script} ora2pg ODS_GIL_MAIN_FINANCIAL_INDEX $dt</v>
      </c>
      <c r="I166"/>
    </row>
    <row r="167" spans="1:9">
      <c r="A167" s="10" t="s">
        <v>101</v>
      </c>
      <c r="B167" s="6" t="s">
        <v>118</v>
      </c>
      <c r="C167" s="6"/>
      <c r="E167" s="10" t="s">
        <v>170</v>
      </c>
      <c r="G167" s="5" t="s">
        <v>57</v>
      </c>
      <c r="H167" t="str">
        <f t="shared" si="4"/>
        <v>sh ${check_script} ora2pg ODS_GIL_MONEY_FUND_YIELD_PERFORMAN $dt</v>
      </c>
      <c r="I167"/>
    </row>
    <row r="168" spans="1:9">
      <c r="A168" s="10" t="s">
        <v>101</v>
      </c>
      <c r="B168" s="6" t="s">
        <v>118</v>
      </c>
      <c r="C168" s="6"/>
      <c r="E168" s="10" t="s">
        <v>171</v>
      </c>
      <c r="G168" s="5" t="s">
        <v>57</v>
      </c>
      <c r="H168" t="str">
        <f t="shared" si="4"/>
        <v>sh ${check_script} ora2pg ODS_GIL_NETVALUE_HIS $dt</v>
      </c>
      <c r="I168"/>
    </row>
    <row r="169" spans="1:9">
      <c r="A169" s="10" t="s">
        <v>101</v>
      </c>
      <c r="B169" s="6" t="s">
        <v>118</v>
      </c>
      <c r="C169" s="6"/>
      <c r="E169" s="10" t="s">
        <v>172</v>
      </c>
      <c r="G169" s="5" t="s">
        <v>57</v>
      </c>
      <c r="H169" t="str">
        <f t="shared" si="4"/>
        <v>sh ${check_script} ora2pg ODS_GIL_NETVALUE $dt</v>
      </c>
      <c r="I169"/>
    </row>
    <row r="170" spans="1:9">
      <c r="A170" s="10" t="s">
        <v>101</v>
      </c>
      <c r="B170" s="6" t="s">
        <v>118</v>
      </c>
      <c r="C170" s="6"/>
      <c r="E170" s="10" t="s">
        <v>173</v>
      </c>
      <c r="G170" s="5" t="s">
        <v>57</v>
      </c>
      <c r="H170" t="str">
        <f t="shared" si="4"/>
        <v>sh ${check_script} ora2pg ODS_GIL_DIVIDEND $dt</v>
      </c>
      <c r="I170"/>
    </row>
    <row r="171" spans="1:9">
      <c r="A171" s="10" t="s">
        <v>101</v>
      </c>
      <c r="B171" s="6" t="s">
        <v>118</v>
      </c>
      <c r="C171" s="6"/>
      <c r="E171" s="10" t="s">
        <v>174</v>
      </c>
      <c r="G171" s="5" t="s">
        <v>57</v>
      </c>
      <c r="H171" t="str">
        <f t="shared" si="4"/>
        <v>sh ${check_script} ora2pg ODS_GIL_FUND_AWN_STOCK_PORTIFOLIO_ $dt</v>
      </c>
      <c r="I171"/>
    </row>
    <row r="172" spans="1:9">
      <c r="A172" s="10" t="s">
        <v>101</v>
      </c>
      <c r="B172" s="6" t="s">
        <v>118</v>
      </c>
      <c r="C172" s="6"/>
      <c r="E172" s="10" t="s">
        <v>223</v>
      </c>
      <c r="G172" s="5" t="s">
        <v>57</v>
      </c>
      <c r="H172" t="str">
        <f t="shared" si="4"/>
        <v>sh ${check_script} ora2pg ODS_GIL_NETVALUE_YEAR $dt</v>
      </c>
      <c r="I172"/>
    </row>
    <row r="173" spans="1:9">
      <c r="A173" s="10" t="s">
        <v>101</v>
      </c>
      <c r="B173" s="6" t="s">
        <v>118</v>
      </c>
      <c r="C173" s="6"/>
      <c r="E173" s="10" t="s">
        <v>176</v>
      </c>
      <c r="G173" s="5" t="s">
        <v>57</v>
      </c>
      <c r="H173" t="str">
        <f t="shared" si="4"/>
        <v>sh ${check_script} ora2pg ODS_GIL_FUND_STOCK_PORTIFOLIO_INFO $dt</v>
      </c>
      <c r="I173"/>
    </row>
    <row r="174" spans="1:9">
      <c r="A174" s="10" t="s">
        <v>101</v>
      </c>
      <c r="B174" s="6" t="s">
        <v>118</v>
      </c>
      <c r="C174" s="6"/>
      <c r="E174" s="10" t="s">
        <v>224</v>
      </c>
      <c r="G174" s="5" t="s">
        <v>57</v>
      </c>
      <c r="H174" t="str">
        <f t="shared" ref="H174" si="5">"sh ${check_script} ora2pg "&amp;UPPER(E174)&amp;" $dt"</f>
        <v>sh ${check_script} ora2pg ODS_GIL_CHARGE_RATE $dt</v>
      </c>
      <c r="I174"/>
    </row>
    <row r="175" spans="1:9">
      <c r="A175" s="10" t="s">
        <v>101</v>
      </c>
      <c r="B175" s="6" t="s">
        <v>118</v>
      </c>
      <c r="C175" s="6"/>
      <c r="E175" s="10" t="s">
        <v>177</v>
      </c>
      <c r="G175" s="5" t="s">
        <v>57</v>
      </c>
      <c r="H175" t="str">
        <f t="shared" si="4"/>
        <v>sh ${check_script} ora2pg ODS_GIL_FUND_FUND_PORTIFOLIO_INFO $dt</v>
      </c>
      <c r="I175"/>
    </row>
    <row r="176" spans="1:9">
      <c r="A176" s="10" t="s">
        <v>101</v>
      </c>
      <c r="B176" s="6" t="s">
        <v>118</v>
      </c>
      <c r="C176" s="6"/>
      <c r="E176" s="10" t="s">
        <v>178</v>
      </c>
      <c r="G176" s="5" t="s">
        <v>57</v>
      </c>
      <c r="H176" s="31" t="s">
        <v>124</v>
      </c>
      <c r="I176" s="10" t="s">
        <v>244</v>
      </c>
    </row>
    <row r="180" spans="3:3">
      <c r="C180" s="6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83EE-4B25-254C-946A-8086A1700409}">
  <dimension ref="A1:I62"/>
  <sheetViews>
    <sheetView zoomScale="120" zoomScaleNormal="120" workbookViewId="0">
      <selection activeCell="D5" sqref="D5:D53"/>
    </sheetView>
  </sheetViews>
  <sheetFormatPr baseColWidth="10" defaultColWidth="11" defaultRowHeight="15"/>
  <cols>
    <col min="1" max="1" width="12.6640625" bestFit="1" customWidth="1"/>
    <col min="2" max="2" width="30" bestFit="1" customWidth="1"/>
    <col min="3" max="3" width="9.5" bestFit="1" customWidth="1"/>
    <col min="4" max="4" width="17.33203125" customWidth="1"/>
    <col min="5" max="5" width="29.1640625" customWidth="1"/>
    <col min="6" max="6" width="12.5" bestFit="1" customWidth="1"/>
    <col min="7" max="7" width="9.83203125" bestFit="1" customWidth="1"/>
    <col min="8" max="8" width="59.6640625" bestFit="1" customWidth="1"/>
    <col min="9" max="9" width="12.83203125" bestFit="1" customWidth="1"/>
    <col min="11" max="11" width="19.83203125" customWidth="1"/>
  </cols>
  <sheetData>
    <row r="1" spans="1:9">
      <c r="A1" s="2" t="s">
        <v>14</v>
      </c>
      <c r="B1" s="2" t="s">
        <v>17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</row>
    <row r="2" spans="1:9">
      <c r="A2" s="10" t="s">
        <v>247</v>
      </c>
      <c r="B2" t="s">
        <v>273</v>
      </c>
      <c r="D2" s="10" t="s">
        <v>374</v>
      </c>
      <c r="E2" s="7" t="s">
        <v>253</v>
      </c>
      <c r="G2" s="10" t="s">
        <v>293</v>
      </c>
      <c r="H2" t="str">
        <f t="shared" ref="H2" si="0">"sh ${check_script} app2pg "&amp;UPPER(E2)&amp;" $dt"</f>
        <v>sh ${check_script} app2pg APP2PG_SALE_BEHAVIOR_LOG $dt</v>
      </c>
    </row>
    <row r="3" spans="1:9">
      <c r="A3" s="10" t="s">
        <v>247</v>
      </c>
      <c r="B3" t="s">
        <v>273</v>
      </c>
      <c r="D3" s="10"/>
      <c r="E3" s="10" t="s">
        <v>282</v>
      </c>
      <c r="G3" s="5" t="s">
        <v>57</v>
      </c>
      <c r="H3" s="10" t="str">
        <f>"sh ${bi}/"&amp;LOWER(B3)&amp;".sh $dt"</f>
        <v>sh ${bi}/bi_user_behavior_info.sh $dt</v>
      </c>
      <c r="I3" s="10" t="s">
        <v>303</v>
      </c>
    </row>
    <row r="4" spans="1:9">
      <c r="A4" s="10" t="str">
        <f>A3</f>
        <v>bi</v>
      </c>
      <c r="B4" t="str">
        <f>B3</f>
        <v>BI_USER_BEHAVIOR_INFO</v>
      </c>
      <c r="D4" s="10"/>
      <c r="E4" s="5" t="s">
        <v>294</v>
      </c>
      <c r="G4" s="5" t="s">
        <v>57</v>
      </c>
      <c r="H4" s="31" t="s">
        <v>124</v>
      </c>
      <c r="I4" t="str">
        <f>E3</f>
        <v>bi_user_behavior_info</v>
      </c>
    </row>
    <row r="5" spans="1:9">
      <c r="A5" s="10" t="s">
        <v>247</v>
      </c>
      <c r="B5" t="s">
        <v>274</v>
      </c>
      <c r="D5" s="10" t="s">
        <v>374</v>
      </c>
      <c r="E5" s="7" t="s">
        <v>259</v>
      </c>
      <c r="G5" s="10" t="s">
        <v>293</v>
      </c>
      <c r="H5" t="str">
        <f t="shared" ref="H5" si="1">"sh ${check_script} app2pg "&amp;UPPER(E5)&amp;" $dt"</f>
        <v>sh ${check_script} app2pg APP2PG_SALE_USER_POSITION $dt</v>
      </c>
    </row>
    <row r="6" spans="1:9">
      <c r="A6" s="10" t="s">
        <v>247</v>
      </c>
      <c r="B6" t="s">
        <v>274</v>
      </c>
      <c r="E6" s="7" t="s">
        <v>164</v>
      </c>
      <c r="G6" s="10" t="s">
        <v>293</v>
      </c>
      <c r="H6" t="str">
        <f>"sh ${check_script} ods "&amp;UPPER(E6)&amp;" $dt"</f>
        <v>sh ${check_script} ods ODS_GIL_FUND_BASE_INFO $dt</v>
      </c>
    </row>
    <row r="7" spans="1:9">
      <c r="A7" s="10" t="s">
        <v>247</v>
      </c>
      <c r="B7" t="s">
        <v>274</v>
      </c>
      <c r="E7" s="7" t="s">
        <v>158</v>
      </c>
      <c r="G7" s="10" t="s">
        <v>293</v>
      </c>
      <c r="H7" t="str">
        <f>"sh ${check_script} ods "&amp;UPPER(E7)&amp;" $dt"</f>
        <v>sh ${check_script} ods ODS_GIL_NETVALUE_NEWEST $dt</v>
      </c>
    </row>
    <row r="8" spans="1:9">
      <c r="A8" s="10" t="str">
        <f t="shared" ref="A8:A9" si="2">A7</f>
        <v>bi</v>
      </c>
      <c r="B8" t="str">
        <f t="shared" ref="B8:B9" si="3">B7</f>
        <v>BI_USER_HOLDING_INFO</v>
      </c>
      <c r="E8" s="10" t="s">
        <v>283</v>
      </c>
      <c r="G8" s="5" t="s">
        <v>57</v>
      </c>
      <c r="H8" s="10" t="str">
        <f>"sh ${bi}/"&amp;LOWER(B8)&amp;".sh $dt"</f>
        <v>sh ${bi}/bi_user_holding_info.sh $dt</v>
      </c>
      <c r="I8" s="10" t="s">
        <v>311</v>
      </c>
    </row>
    <row r="9" spans="1:9">
      <c r="A9" s="10" t="str">
        <f t="shared" si="2"/>
        <v>bi</v>
      </c>
      <c r="B9" t="str">
        <f t="shared" si="3"/>
        <v>BI_USER_HOLDING_INFO</v>
      </c>
      <c r="E9" s="5" t="s">
        <v>278</v>
      </c>
      <c r="G9" s="5" t="s">
        <v>57</v>
      </c>
      <c r="H9" s="31" t="s">
        <v>124</v>
      </c>
      <c r="I9" t="str">
        <f>E8</f>
        <v>bi_user_holding_info</v>
      </c>
    </row>
    <row r="10" spans="1:9">
      <c r="A10" s="10" t="s">
        <v>247</v>
      </c>
      <c r="B10" t="s">
        <v>275</v>
      </c>
      <c r="D10" s="10" t="s">
        <v>374</v>
      </c>
      <c r="E10" s="7" t="s">
        <v>254</v>
      </c>
      <c r="G10" s="10" t="s">
        <v>293</v>
      </c>
      <c r="H10" t="str">
        <f t="shared" ref="H10:H20" si="4">"sh ${check_script} app2pg "&amp;UPPER(E10)&amp;" $dt"</f>
        <v>sh ${check_script} app2pg APP2PG_SALE_CUSTOMER $dt</v>
      </c>
    </row>
    <row r="11" spans="1:9">
      <c r="A11" s="10" t="s">
        <v>247</v>
      </c>
      <c r="B11" s="10" t="s">
        <v>275</v>
      </c>
      <c r="E11" s="7" t="s">
        <v>261</v>
      </c>
      <c r="G11" s="10" t="s">
        <v>293</v>
      </c>
      <c r="H11" t="str">
        <f t="shared" si="4"/>
        <v>sh ${check_script} app2pg APP2PG_SYS_CUST_BUS $dt</v>
      </c>
    </row>
    <row r="12" spans="1:9">
      <c r="A12" s="10" t="s">
        <v>247</v>
      </c>
      <c r="B12" t="s">
        <v>275</v>
      </c>
      <c r="E12" s="7" t="s">
        <v>251</v>
      </c>
      <c r="G12" s="10" t="s">
        <v>293</v>
      </c>
      <c r="H12" t="str">
        <f t="shared" si="4"/>
        <v>sh ${check_script} app2pg APP2PG_BUS_MANAGER $dt</v>
      </c>
    </row>
    <row r="13" spans="1:9">
      <c r="A13" s="10" t="s">
        <v>247</v>
      </c>
      <c r="B13" t="s">
        <v>275</v>
      </c>
      <c r="E13" s="7" t="s">
        <v>268</v>
      </c>
      <c r="G13" s="10" t="s">
        <v>293</v>
      </c>
      <c r="H13" t="str">
        <f t="shared" si="4"/>
        <v>sh ${check_script} app2pg APP2PG_SYS_TEAM_MANAGER $dt</v>
      </c>
    </row>
    <row r="14" spans="1:9">
      <c r="A14" s="10" t="s">
        <v>247</v>
      </c>
      <c r="B14" t="s">
        <v>275</v>
      </c>
      <c r="E14" s="7" t="s">
        <v>266</v>
      </c>
      <c r="G14" s="10" t="s">
        <v>293</v>
      </c>
      <c r="H14" t="str">
        <f t="shared" si="4"/>
        <v>sh ${check_script} app2pg APP2PG_SYS_TEAM $dt</v>
      </c>
    </row>
    <row r="15" spans="1:9">
      <c r="A15" s="10" t="s">
        <v>247</v>
      </c>
      <c r="B15" t="s">
        <v>275</v>
      </c>
      <c r="E15" s="7" t="s">
        <v>264</v>
      </c>
      <c r="G15" s="10" t="s">
        <v>293</v>
      </c>
      <c r="H15" t="str">
        <f t="shared" si="4"/>
        <v>sh ${check_script} app2pg APP2PG_SYS_REGION $dt</v>
      </c>
    </row>
    <row r="16" spans="1:9">
      <c r="A16" s="10" t="s">
        <v>247</v>
      </c>
      <c r="B16" t="s">
        <v>275</v>
      </c>
      <c r="E16" s="7" t="s">
        <v>257</v>
      </c>
      <c r="G16" s="10" t="s">
        <v>293</v>
      </c>
      <c r="H16" t="str">
        <f t="shared" si="4"/>
        <v>sh ${check_script} app2pg APP2PG_SALE_INVITE $dt</v>
      </c>
    </row>
    <row r="17" spans="1:9">
      <c r="A17" s="10" t="s">
        <v>247</v>
      </c>
      <c r="B17" t="s">
        <v>275</v>
      </c>
      <c r="E17" s="7" t="s">
        <v>253</v>
      </c>
      <c r="G17" s="10" t="s">
        <v>293</v>
      </c>
      <c r="H17" t="str">
        <f t="shared" si="4"/>
        <v>sh ${check_script} app2pg APP2PG_SALE_BEHAVIOR_LOG $dt</v>
      </c>
    </row>
    <row r="18" spans="1:9">
      <c r="A18" s="10" t="s">
        <v>247</v>
      </c>
      <c r="B18" t="s">
        <v>275</v>
      </c>
      <c r="E18" s="7" t="s">
        <v>258</v>
      </c>
      <c r="G18" s="10" t="s">
        <v>293</v>
      </c>
      <c r="H18" t="str">
        <f t="shared" si="4"/>
        <v>sh ${check_script} app2pg APP2PG_SALE_ORDER $dt</v>
      </c>
    </row>
    <row r="19" spans="1:9">
      <c r="A19" s="10" t="s">
        <v>247</v>
      </c>
      <c r="B19" t="s">
        <v>275</v>
      </c>
      <c r="E19" s="7" t="s">
        <v>256</v>
      </c>
      <c r="G19" s="10" t="s">
        <v>293</v>
      </c>
      <c r="H19" t="str">
        <f t="shared" si="4"/>
        <v>sh ${check_script} app2pg APP2PG_SALE_FIXALLOT_REQUEST $dt</v>
      </c>
    </row>
    <row r="20" spans="1:9">
      <c r="A20" s="10" t="s">
        <v>247</v>
      </c>
      <c r="B20" t="s">
        <v>275</v>
      </c>
      <c r="E20" s="7" t="s">
        <v>255</v>
      </c>
      <c r="G20" s="10" t="s">
        <v>293</v>
      </c>
      <c r="H20" t="str">
        <f t="shared" si="4"/>
        <v>sh ${check_script} app2pg APP2PG_SALE_FIXALLOT $dt</v>
      </c>
    </row>
    <row r="21" spans="1:9">
      <c r="A21" s="10" t="str">
        <f t="shared" ref="A21:A22" si="5">A20</f>
        <v>bi</v>
      </c>
      <c r="B21" t="str">
        <f t="shared" ref="B21:B22" si="6">B20</f>
        <v>BI_USER_INFO</v>
      </c>
      <c r="E21" s="10" t="s">
        <v>284</v>
      </c>
      <c r="G21" s="5" t="s">
        <v>57</v>
      </c>
      <c r="H21" s="10" t="str">
        <f>"sh ${bi}/"&amp;LOWER(B21)&amp;".sh $dt"</f>
        <v>sh ${bi}/bi_user_info.sh $dt</v>
      </c>
      <c r="I21" t="s">
        <v>304</v>
      </c>
    </row>
    <row r="22" spans="1:9">
      <c r="A22" s="10" t="str">
        <f t="shared" si="5"/>
        <v>bi</v>
      </c>
      <c r="B22" t="str">
        <f t="shared" si="6"/>
        <v>BI_USER_INFO</v>
      </c>
      <c r="E22" s="5" t="s">
        <v>295</v>
      </c>
      <c r="G22" s="5" t="s">
        <v>57</v>
      </c>
      <c r="H22" s="31" t="s">
        <v>124</v>
      </c>
      <c r="I22" t="str">
        <f>E21</f>
        <v>bi_user_info</v>
      </c>
    </row>
    <row r="23" spans="1:9">
      <c r="A23" s="10" t="s">
        <v>247</v>
      </c>
      <c r="B23" t="s">
        <v>276</v>
      </c>
      <c r="D23" s="10" t="s">
        <v>374</v>
      </c>
      <c r="E23" s="7" t="s">
        <v>258</v>
      </c>
      <c r="G23" s="10" t="s">
        <v>293</v>
      </c>
      <c r="H23" t="str">
        <f t="shared" ref="H23:H25" si="7">"sh ${check_script} app2pg "&amp;UPPER(E23)&amp;" $dt"</f>
        <v>sh ${check_script} app2pg APP2PG_SALE_ORDER $dt</v>
      </c>
    </row>
    <row r="24" spans="1:9">
      <c r="A24" s="10" t="s">
        <v>247</v>
      </c>
      <c r="B24" t="s">
        <v>276</v>
      </c>
      <c r="E24" s="7" t="s">
        <v>256</v>
      </c>
      <c r="G24" s="10" t="s">
        <v>293</v>
      </c>
      <c r="H24" t="str">
        <f t="shared" si="7"/>
        <v>sh ${check_script} app2pg APP2PG_SALE_FIXALLOT_REQUEST $dt</v>
      </c>
    </row>
    <row r="25" spans="1:9">
      <c r="A25" s="10" t="s">
        <v>247</v>
      </c>
      <c r="B25" t="s">
        <v>276</v>
      </c>
      <c r="E25" s="7" t="s">
        <v>255</v>
      </c>
      <c r="G25" s="10" t="s">
        <v>293</v>
      </c>
      <c r="H25" t="str">
        <f t="shared" si="7"/>
        <v>sh ${check_script} app2pg APP2PG_SALE_FIXALLOT $dt</v>
      </c>
    </row>
    <row r="26" spans="1:9">
      <c r="A26" s="10" t="str">
        <f>A25</f>
        <v>bi</v>
      </c>
      <c r="B26" t="str">
        <f>B25</f>
        <v>BI_USER_ORDER_INFO</v>
      </c>
      <c r="E26" s="10" t="s">
        <v>279</v>
      </c>
      <c r="G26" s="5" t="s">
        <v>57</v>
      </c>
      <c r="H26" s="10" t="str">
        <f>"sh ${bi}/"&amp;LOWER(B26)&amp;".sh $dt"</f>
        <v>sh ${bi}/bi_user_order_info.sh $dt</v>
      </c>
      <c r="I26" t="s">
        <v>305</v>
      </c>
    </row>
    <row r="27" spans="1:9">
      <c r="A27" s="10" t="str">
        <f>A26</f>
        <v>bi</v>
      </c>
      <c r="B27" t="str">
        <f>B26</f>
        <v>BI_USER_ORDER_INFO</v>
      </c>
      <c r="E27" s="5" t="s">
        <v>296</v>
      </c>
      <c r="G27" s="5" t="s">
        <v>57</v>
      </c>
      <c r="H27" s="31" t="s">
        <v>124</v>
      </c>
      <c r="I27" t="str">
        <f>E26</f>
        <v>bi_user_order_info</v>
      </c>
    </row>
    <row r="28" spans="1:9">
      <c r="A28" s="10" t="s">
        <v>247</v>
      </c>
      <c r="B28" t="s">
        <v>277</v>
      </c>
      <c r="D28" s="10" t="s">
        <v>374</v>
      </c>
      <c r="E28" s="7" t="s">
        <v>252</v>
      </c>
      <c r="G28" s="10" t="s">
        <v>293</v>
      </c>
      <c r="H28" t="str">
        <f t="shared" ref="H28" si="8">"sh ${check_script} app2pg "&amp;UPPER(E28)&amp;" $dt"</f>
        <v>sh ${check_script} app2pg APP2PG_PROD_FUND_INFO $dt</v>
      </c>
    </row>
    <row r="29" spans="1:9">
      <c r="A29" s="10" t="s">
        <v>247</v>
      </c>
      <c r="B29" t="s">
        <v>277</v>
      </c>
      <c r="E29" s="7" t="s">
        <v>279</v>
      </c>
      <c r="G29" s="10" t="s">
        <v>293</v>
      </c>
      <c r="H29" t="str">
        <f>"sh ${check_script} bi "&amp;UPPER(E29)&amp;" $dt"</f>
        <v>sh ${check_script} bi BI_USER_ORDER_INFO $dt</v>
      </c>
    </row>
    <row r="30" spans="1:9">
      <c r="A30" s="10" t="s">
        <v>247</v>
      </c>
      <c r="B30" t="s">
        <v>277</v>
      </c>
      <c r="E30" s="7" t="s">
        <v>283</v>
      </c>
      <c r="G30" s="10" t="s">
        <v>293</v>
      </c>
      <c r="H30" t="str">
        <f>"sh ${check_script} bi "&amp;UPPER(E30)&amp;" $dt"</f>
        <v>sh ${check_script} bi BI_USER_HOLDING_INFO $dt</v>
      </c>
    </row>
    <row r="31" spans="1:9">
      <c r="A31" s="10" t="s">
        <v>247</v>
      </c>
      <c r="B31" t="s">
        <v>277</v>
      </c>
      <c r="E31" s="7" t="s">
        <v>165</v>
      </c>
      <c r="G31" s="10" t="s">
        <v>293</v>
      </c>
      <c r="H31" t="str">
        <f>"sh ${check_script} ods "&amp;UPPER(E31)&amp;" $dt"</f>
        <v>sh ${check_script} ods ODS_GIL_FUND_COMP_MANAGER_INFO $dt</v>
      </c>
    </row>
    <row r="32" spans="1:9">
      <c r="A32" s="10" t="str">
        <f t="shared" ref="A32:A33" si="9">A31</f>
        <v>bi</v>
      </c>
      <c r="B32" t="str">
        <f t="shared" ref="B32:B33" si="10">B31</f>
        <v>BI_USER_PRD_ORD_HOLD_INFO</v>
      </c>
      <c r="E32" s="10" t="s">
        <v>280</v>
      </c>
      <c r="G32" s="5" t="s">
        <v>57</v>
      </c>
      <c r="H32" s="10" t="str">
        <f>"sh ${bi}/"&amp;LOWER(B32)&amp;".sh $dt"</f>
        <v>sh ${bi}/bi_user_prd_ord_hold_info.sh $dt</v>
      </c>
      <c r="I32" t="s">
        <v>306</v>
      </c>
    </row>
    <row r="33" spans="1:9">
      <c r="A33" s="10" t="str">
        <f t="shared" si="9"/>
        <v>bi</v>
      </c>
      <c r="B33" t="str">
        <f t="shared" si="10"/>
        <v>BI_USER_PRD_ORD_HOLD_INFO</v>
      </c>
      <c r="E33" s="5" t="s">
        <v>281</v>
      </c>
      <c r="G33" s="5" t="s">
        <v>57</v>
      </c>
      <c r="H33" s="31" t="s">
        <v>124</v>
      </c>
      <c r="I33" t="str">
        <f>E32</f>
        <v>bi_user_prd_ord_hold_info</v>
      </c>
    </row>
    <row r="34" spans="1:9">
      <c r="A34" s="10" t="s">
        <v>247</v>
      </c>
      <c r="B34" t="s">
        <v>289</v>
      </c>
      <c r="D34" s="10" t="s">
        <v>374</v>
      </c>
      <c r="E34" s="7" t="s">
        <v>284</v>
      </c>
      <c r="G34" s="10" t="s">
        <v>293</v>
      </c>
      <c r="H34" t="str">
        <f t="shared" ref="H34:H35" si="11">"sh ${check_script} bi "&amp;UPPER(E34)&amp;" $dt"</f>
        <v>sh ${check_script} bi BI_USER_INFO $dt</v>
      </c>
    </row>
    <row r="35" spans="1:9">
      <c r="A35" s="10" t="s">
        <v>247</v>
      </c>
      <c r="B35" t="s">
        <v>289</v>
      </c>
      <c r="E35" s="7" t="s">
        <v>279</v>
      </c>
      <c r="G35" s="10" t="s">
        <v>293</v>
      </c>
      <c r="H35" t="str">
        <f t="shared" si="11"/>
        <v>sh ${check_script} bi BI_USER_ORDER_INFO $dt</v>
      </c>
    </row>
    <row r="36" spans="1:9">
      <c r="A36" s="10" t="str">
        <f t="shared" ref="A36:A37" si="12">A35</f>
        <v>bi</v>
      </c>
      <c r="B36" t="str">
        <f t="shared" ref="B36:B37" si="13">B35</f>
        <v>RPT_BEHAVIOR_TREND_YEAR</v>
      </c>
      <c r="E36" s="10" t="s">
        <v>285</v>
      </c>
      <c r="G36" s="5" t="s">
        <v>57</v>
      </c>
      <c r="H36" s="10" t="str">
        <f>"sh ${bi}/"&amp;LOWER(B36)&amp;".sh $dt"</f>
        <v>sh ${bi}/rpt_behavior_trend_year.sh $dt</v>
      </c>
      <c r="I36" t="s">
        <v>307</v>
      </c>
    </row>
    <row r="37" spans="1:9">
      <c r="A37" s="10" t="str">
        <f t="shared" si="12"/>
        <v>bi</v>
      </c>
      <c r="B37" t="str">
        <f t="shared" si="13"/>
        <v>RPT_BEHAVIOR_TREND_YEAR</v>
      </c>
      <c r="E37" s="5" t="s">
        <v>297</v>
      </c>
      <c r="G37" s="5" t="s">
        <v>57</v>
      </c>
      <c r="H37" s="31" t="s">
        <v>124</v>
      </c>
      <c r="I37" t="str">
        <f>E36</f>
        <v>rpt_behavior_trend_year</v>
      </c>
    </row>
    <row r="38" spans="1:9">
      <c r="A38" s="10" t="s">
        <v>247</v>
      </c>
      <c r="B38" t="s">
        <v>290</v>
      </c>
      <c r="D38" s="10" t="s">
        <v>374</v>
      </c>
      <c r="E38" s="7" t="s">
        <v>284</v>
      </c>
      <c r="G38" s="10" t="s">
        <v>293</v>
      </c>
      <c r="H38" t="str">
        <f t="shared" ref="H38:H40" si="14">"sh ${check_script} bi "&amp;UPPER(E38)&amp;" $dt"</f>
        <v>sh ${check_script} bi BI_USER_INFO $dt</v>
      </c>
    </row>
    <row r="39" spans="1:9">
      <c r="A39" s="10" t="s">
        <v>247</v>
      </c>
      <c r="B39" t="s">
        <v>290</v>
      </c>
      <c r="E39" s="7" t="s">
        <v>279</v>
      </c>
      <c r="G39" s="10" t="s">
        <v>293</v>
      </c>
      <c r="H39" t="str">
        <f t="shared" si="14"/>
        <v>sh ${check_script} bi BI_USER_ORDER_INFO $dt</v>
      </c>
    </row>
    <row r="40" spans="1:9">
      <c r="A40" s="10" t="s">
        <v>247</v>
      </c>
      <c r="B40" t="s">
        <v>290</v>
      </c>
      <c r="E40" s="7" t="s">
        <v>283</v>
      </c>
      <c r="G40" s="10" t="s">
        <v>293</v>
      </c>
      <c r="H40" t="str">
        <f t="shared" si="14"/>
        <v>sh ${check_script} bi BI_USER_HOLDING_INFO $dt</v>
      </c>
    </row>
    <row r="41" spans="1:9">
      <c r="A41" s="10" t="str">
        <f t="shared" ref="A41:A42" si="15">A40</f>
        <v>bi</v>
      </c>
      <c r="B41" t="str">
        <f t="shared" ref="B41:B42" si="16">B40</f>
        <v>RPT_OPER_DATA</v>
      </c>
      <c r="E41" s="10" t="s">
        <v>286</v>
      </c>
      <c r="G41" s="5" t="s">
        <v>57</v>
      </c>
      <c r="H41" s="10" t="str">
        <f>"sh ${bi}/"&amp;LOWER(B41)&amp;".sh $dt"</f>
        <v>sh ${bi}/rpt_oper_data.sh $dt</v>
      </c>
      <c r="I41" t="s">
        <v>308</v>
      </c>
    </row>
    <row r="42" spans="1:9">
      <c r="A42" s="10" t="str">
        <f t="shared" si="15"/>
        <v>bi</v>
      </c>
      <c r="B42" t="str">
        <f t="shared" si="16"/>
        <v>RPT_OPER_DATA</v>
      </c>
      <c r="E42" s="5" t="s">
        <v>298</v>
      </c>
      <c r="G42" s="5" t="s">
        <v>57</v>
      </c>
      <c r="H42" s="31" t="s">
        <v>124</v>
      </c>
      <c r="I42" t="str">
        <f>E41</f>
        <v>rpt_oper_data</v>
      </c>
    </row>
    <row r="43" spans="1:9">
      <c r="A43" s="10" t="s">
        <v>247</v>
      </c>
      <c r="B43" t="s">
        <v>291</v>
      </c>
      <c r="D43" s="10" t="s">
        <v>374</v>
      </c>
      <c r="E43" s="7" t="s">
        <v>284</v>
      </c>
      <c r="G43" s="10" t="s">
        <v>293</v>
      </c>
      <c r="H43" t="str">
        <f t="shared" ref="H43:H44" si="17">"sh ${check_script} bi "&amp;UPPER(E43)&amp;" $dt"</f>
        <v>sh ${check_script} bi BI_USER_INFO $dt</v>
      </c>
    </row>
    <row r="44" spans="1:9">
      <c r="A44" s="10" t="s">
        <v>247</v>
      </c>
      <c r="B44" t="s">
        <v>291</v>
      </c>
      <c r="E44" s="7" t="s">
        <v>283</v>
      </c>
      <c r="G44" s="10" t="s">
        <v>293</v>
      </c>
      <c r="H44" t="str">
        <f t="shared" si="17"/>
        <v>sh ${check_script} bi BI_USER_HOLDING_INFO $dt</v>
      </c>
    </row>
    <row r="45" spans="1:9">
      <c r="A45" s="10" t="s">
        <v>247</v>
      </c>
      <c r="B45" t="s">
        <v>291</v>
      </c>
      <c r="E45" s="7" t="s">
        <v>260</v>
      </c>
      <c r="G45" s="10" t="s">
        <v>293</v>
      </c>
      <c r="H45" t="str">
        <f t="shared" ref="H45" si="18">"sh ${check_script} app2pg "&amp;UPPER(E45)&amp;" $dt"</f>
        <v>sh ${check_script} app2pg APP2PG_SYS_CHANNEL_POP $dt</v>
      </c>
    </row>
    <row r="46" spans="1:9">
      <c r="A46" s="10" t="str">
        <f t="shared" ref="A46:A47" si="19">A45</f>
        <v>bi</v>
      </c>
      <c r="B46" t="str">
        <f t="shared" ref="B46:B47" si="20">B45</f>
        <v>RPT_REG_SOURCE</v>
      </c>
      <c r="E46" s="10" t="s">
        <v>287</v>
      </c>
      <c r="G46" s="5" t="s">
        <v>57</v>
      </c>
      <c r="H46" s="10" t="str">
        <f>"sh ${bi}/"&amp;LOWER(B46)&amp;".sh $dt"</f>
        <v>sh ${bi}/rpt_reg_source.sh $dt</v>
      </c>
      <c r="I46" t="s">
        <v>309</v>
      </c>
    </row>
    <row r="47" spans="1:9">
      <c r="A47" s="10" t="str">
        <f t="shared" si="19"/>
        <v>bi</v>
      </c>
      <c r="B47" t="str">
        <f t="shared" si="20"/>
        <v>RPT_REG_SOURCE</v>
      </c>
      <c r="E47" s="5" t="s">
        <v>299</v>
      </c>
      <c r="G47" s="5" t="s">
        <v>57</v>
      </c>
      <c r="H47" s="31" t="s">
        <v>124</v>
      </c>
      <c r="I47" t="str">
        <f>E46</f>
        <v>rpt_reg_source</v>
      </c>
    </row>
    <row r="48" spans="1:9">
      <c r="A48" s="10" t="s">
        <v>247</v>
      </c>
      <c r="B48" t="s">
        <v>292</v>
      </c>
      <c r="D48" s="10" t="s">
        <v>374</v>
      </c>
      <c r="E48" t="s">
        <v>284</v>
      </c>
      <c r="G48" s="10" t="s">
        <v>293</v>
      </c>
      <c r="H48" t="str">
        <f t="shared" ref="H48:H50" si="21">"sh ${check_script} bi "&amp;UPPER(E48)&amp;" $dt"</f>
        <v>sh ${check_script} bi BI_USER_INFO $dt</v>
      </c>
    </row>
    <row r="49" spans="1:9">
      <c r="A49" s="10" t="s">
        <v>247</v>
      </c>
      <c r="B49" t="s">
        <v>292</v>
      </c>
      <c r="E49" s="7" t="s">
        <v>279</v>
      </c>
      <c r="G49" s="10" t="s">
        <v>293</v>
      </c>
      <c r="H49" t="str">
        <f t="shared" si="21"/>
        <v>sh ${check_script} bi BI_USER_ORDER_INFO $dt</v>
      </c>
    </row>
    <row r="50" spans="1:9">
      <c r="A50" s="10" t="s">
        <v>247</v>
      </c>
      <c r="B50" t="s">
        <v>292</v>
      </c>
      <c r="E50" s="7" t="s">
        <v>283</v>
      </c>
      <c r="G50" s="10" t="s">
        <v>293</v>
      </c>
      <c r="H50" t="str">
        <f t="shared" si="21"/>
        <v>sh ${check_script} bi BI_USER_HOLDING_INFO $dt</v>
      </c>
    </row>
    <row r="51" spans="1:9">
      <c r="A51" s="7" t="s">
        <v>247</v>
      </c>
      <c r="B51" s="7" t="s">
        <v>292</v>
      </c>
      <c r="E51" s="10" t="s">
        <v>288</v>
      </c>
      <c r="G51" s="5" t="s">
        <v>57</v>
      </c>
      <c r="H51" s="10" t="str">
        <f>"sh ${bi}/"&amp;LOWER(B51)&amp;".sh $dt"</f>
        <v>sh ${bi}/rpt_sale_busi_data.sh $dt</v>
      </c>
      <c r="I51" t="s">
        <v>308</v>
      </c>
    </row>
    <row r="52" spans="1:9">
      <c r="A52" s="7" t="s">
        <v>247</v>
      </c>
      <c r="B52" s="7" t="s">
        <v>292</v>
      </c>
      <c r="E52" s="5" t="s">
        <v>300</v>
      </c>
      <c r="G52" s="5" t="s">
        <v>57</v>
      </c>
      <c r="H52" s="31" t="s">
        <v>124</v>
      </c>
      <c r="I52" t="str">
        <f>E51</f>
        <v>rpt_sale_busi_data</v>
      </c>
    </row>
    <row r="53" spans="1:9">
      <c r="A53" s="10" t="s">
        <v>248</v>
      </c>
      <c r="B53" s="10" t="s">
        <v>301</v>
      </c>
      <c r="C53" s="7"/>
      <c r="D53" s="10" t="s">
        <v>374</v>
      </c>
      <c r="E53" t="s">
        <v>282</v>
      </c>
      <c r="G53" s="10" t="s">
        <v>293</v>
      </c>
      <c r="H53" t="str">
        <f t="shared" ref="H53:H61" si="22">"sh ${check_script} bi "&amp;UPPER(E53)&amp;" $dt"</f>
        <v>sh ${check_script} bi BI_USER_BEHAVIOR_INFO $dt</v>
      </c>
    </row>
    <row r="54" spans="1:9">
      <c r="A54" s="10" t="s">
        <v>248</v>
      </c>
      <c r="B54" s="10" t="s">
        <v>301</v>
      </c>
      <c r="E54" t="s">
        <v>283</v>
      </c>
      <c r="G54" s="10" t="s">
        <v>293</v>
      </c>
      <c r="H54" t="str">
        <f t="shared" si="22"/>
        <v>sh ${check_script} bi BI_USER_HOLDING_INFO $dt</v>
      </c>
    </row>
    <row r="55" spans="1:9">
      <c r="A55" s="10" t="s">
        <v>248</v>
      </c>
      <c r="B55" s="10" t="s">
        <v>301</v>
      </c>
      <c r="E55" t="s">
        <v>284</v>
      </c>
      <c r="G55" s="10" t="s">
        <v>293</v>
      </c>
      <c r="H55" t="str">
        <f t="shared" si="22"/>
        <v>sh ${check_script} bi BI_USER_INFO $dt</v>
      </c>
    </row>
    <row r="56" spans="1:9">
      <c r="A56" s="10" t="s">
        <v>248</v>
      </c>
      <c r="B56" s="10" t="s">
        <v>301</v>
      </c>
      <c r="E56" t="s">
        <v>279</v>
      </c>
      <c r="G56" s="10" t="s">
        <v>293</v>
      </c>
      <c r="H56" t="str">
        <f t="shared" si="22"/>
        <v>sh ${check_script} bi BI_USER_ORDER_INFO $dt</v>
      </c>
    </row>
    <row r="57" spans="1:9">
      <c r="A57" s="10" t="s">
        <v>248</v>
      </c>
      <c r="B57" s="10" t="s">
        <v>301</v>
      </c>
      <c r="E57" t="s">
        <v>280</v>
      </c>
      <c r="G57" s="10" t="s">
        <v>293</v>
      </c>
      <c r="H57" t="str">
        <f t="shared" si="22"/>
        <v>sh ${check_script} bi BI_USER_PRD_ORD_HOLD_INFO $dt</v>
      </c>
    </row>
    <row r="58" spans="1:9">
      <c r="A58" s="10" t="s">
        <v>248</v>
      </c>
      <c r="B58" s="10" t="s">
        <v>301</v>
      </c>
      <c r="E58" t="s">
        <v>285</v>
      </c>
      <c r="G58" s="10" t="s">
        <v>293</v>
      </c>
      <c r="H58" t="str">
        <f t="shared" si="22"/>
        <v>sh ${check_script} bi RPT_BEHAVIOR_TREND_YEAR $dt</v>
      </c>
    </row>
    <row r="59" spans="1:9">
      <c r="A59" s="10" t="s">
        <v>248</v>
      </c>
      <c r="B59" s="10" t="s">
        <v>301</v>
      </c>
      <c r="E59" t="s">
        <v>286</v>
      </c>
      <c r="G59" s="10" t="s">
        <v>293</v>
      </c>
      <c r="H59" t="str">
        <f t="shared" si="22"/>
        <v>sh ${check_script} bi RPT_OPER_DATA $dt</v>
      </c>
    </row>
    <row r="60" spans="1:9">
      <c r="A60" s="10" t="s">
        <v>248</v>
      </c>
      <c r="B60" s="10" t="s">
        <v>301</v>
      </c>
      <c r="E60" t="s">
        <v>287</v>
      </c>
      <c r="G60" s="10" t="s">
        <v>293</v>
      </c>
      <c r="H60" t="str">
        <f t="shared" si="22"/>
        <v>sh ${check_script} bi RPT_REG_SOURCE $dt</v>
      </c>
    </row>
    <row r="61" spans="1:9">
      <c r="A61" s="10" t="s">
        <v>248</v>
      </c>
      <c r="B61" s="10" t="s">
        <v>301</v>
      </c>
      <c r="E61" t="s">
        <v>288</v>
      </c>
      <c r="G61" s="10" t="s">
        <v>293</v>
      </c>
      <c r="H61" t="str">
        <f t="shared" si="22"/>
        <v>sh ${check_script} bi RPT_SALE_BUSI_DATA $dt</v>
      </c>
    </row>
    <row r="62" spans="1:9">
      <c r="A62" s="10" t="s">
        <v>248</v>
      </c>
      <c r="B62" s="10" t="s">
        <v>301</v>
      </c>
      <c r="E62" s="31" t="s">
        <v>302</v>
      </c>
      <c r="G62" s="5" t="s">
        <v>57</v>
      </c>
      <c r="H62" s="31" t="s">
        <v>124</v>
      </c>
      <c r="I62" t="s">
        <v>310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C29E-5F0A-BE40-9A58-A79BDB9031F9}">
  <dimension ref="A1:I76"/>
  <sheetViews>
    <sheetView zoomScale="120" workbookViewId="0">
      <selection activeCell="D35" sqref="D35"/>
    </sheetView>
  </sheetViews>
  <sheetFormatPr baseColWidth="10" defaultColWidth="11" defaultRowHeight="15"/>
  <cols>
    <col min="1" max="1" width="12.6640625" bestFit="1" customWidth="1"/>
    <col min="2" max="2" width="20.83203125" bestFit="1" customWidth="1"/>
    <col min="3" max="3" width="9.5" customWidth="1"/>
    <col min="4" max="4" width="27.5" customWidth="1"/>
    <col min="5" max="5" width="36.1640625" bestFit="1" customWidth="1"/>
    <col min="6" max="6" width="12.5" bestFit="1" customWidth="1"/>
    <col min="7" max="7" width="9.83203125" bestFit="1" customWidth="1"/>
    <col min="8" max="8" width="69" bestFit="1" customWidth="1"/>
    <col min="9" max="9" width="12.83203125" bestFit="1" customWidth="1"/>
  </cols>
  <sheetData>
    <row r="1" spans="1:9">
      <c r="A1" s="2" t="s">
        <v>14</v>
      </c>
      <c r="B1" s="2" t="s">
        <v>17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</row>
    <row r="2" spans="1:9">
      <c r="A2" s="10" t="s">
        <v>246</v>
      </c>
      <c r="B2" t="s">
        <v>312</v>
      </c>
      <c r="D2" s="10" t="s">
        <v>373</v>
      </c>
      <c r="E2" t="s">
        <v>159</v>
      </c>
      <c r="G2" s="10" t="s">
        <v>293</v>
      </c>
      <c r="H2" t="str">
        <f>"sh ${check_script} ods "&amp;UPPER(E2)&amp;" $dt"</f>
        <v>sh ${check_script} ods ODS_GIL_FUND_ASSET_ALLOCATION_INFO $dt</v>
      </c>
    </row>
    <row r="3" spans="1:9">
      <c r="A3" s="10" t="s">
        <v>246</v>
      </c>
      <c r="B3" t="s">
        <v>312</v>
      </c>
      <c r="E3" t="s">
        <v>331</v>
      </c>
      <c r="G3" s="10" t="s">
        <v>293</v>
      </c>
      <c r="H3" s="10" t="str">
        <f>"sh ${import} ${dt} "&amp;LOWER(B3)&amp;" "&amp;LOWER(B3)&amp;""</f>
        <v>sh ${import} ${dt} assetallocation assetallocation</v>
      </c>
      <c r="I3" t="str">
        <f>E2</f>
        <v>ods_gil_fund_asset_allocation_info</v>
      </c>
    </row>
    <row r="4" spans="1:9">
      <c r="A4" s="10" t="s">
        <v>246</v>
      </c>
      <c r="B4" t="s">
        <v>312</v>
      </c>
      <c r="E4" t="s">
        <v>332</v>
      </c>
      <c r="G4" s="10" t="s">
        <v>293</v>
      </c>
      <c r="H4" s="31" t="s">
        <v>124</v>
      </c>
      <c r="I4" t="str">
        <f>E3</f>
        <v>assetallocation</v>
      </c>
    </row>
    <row r="5" spans="1:9">
      <c r="A5" s="10" t="s">
        <v>246</v>
      </c>
      <c r="B5" t="s">
        <v>313</v>
      </c>
      <c r="D5" s="10" t="s">
        <v>373</v>
      </c>
      <c r="E5" t="s">
        <v>219</v>
      </c>
      <c r="G5" s="10" t="s">
        <v>293</v>
      </c>
      <c r="H5" t="str">
        <f t="shared" ref="H5" si="0">"sh ${check_script} ods "&amp;UPPER(E5)&amp;" $dt"</f>
        <v>sh ${check_script} ods ODS_GIL_FUND_AWN_STOCK_PORTIFOLIO_INFO $dt</v>
      </c>
    </row>
    <row r="6" spans="1:9">
      <c r="A6" s="10" t="s">
        <v>246</v>
      </c>
      <c r="B6" t="s">
        <v>313</v>
      </c>
      <c r="E6" t="s">
        <v>333</v>
      </c>
      <c r="G6" s="10" t="s">
        <v>293</v>
      </c>
      <c r="H6" s="10" t="str">
        <f>"sh ${import} ${dt} "&amp;LOWER(B6)&amp;" "&amp;LOWER(B6)&amp;""</f>
        <v>sh ${import} ${dt} awnstock awnstock</v>
      </c>
      <c r="I6" t="str">
        <f t="shared" ref="I6:I7" si="1">E5</f>
        <v>ods_gil_fund_awn_stock_portifolio_info</v>
      </c>
    </row>
    <row r="7" spans="1:9">
      <c r="A7" s="10" t="s">
        <v>246</v>
      </c>
      <c r="B7" t="s">
        <v>313</v>
      </c>
      <c r="E7" t="s">
        <v>334</v>
      </c>
      <c r="G7" s="10" t="s">
        <v>293</v>
      </c>
      <c r="H7" s="31" t="s">
        <v>124</v>
      </c>
      <c r="I7" t="str">
        <f t="shared" si="1"/>
        <v>awnstock</v>
      </c>
    </row>
    <row r="8" spans="1:9">
      <c r="A8" s="10" t="s">
        <v>246</v>
      </c>
      <c r="B8" t="s">
        <v>314</v>
      </c>
      <c r="D8" s="10" t="s">
        <v>373</v>
      </c>
      <c r="E8" t="s">
        <v>168</v>
      </c>
      <c r="G8" s="10" t="s">
        <v>293</v>
      </c>
      <c r="H8" t="str">
        <f t="shared" ref="H8" si="2">"sh ${check_script} ods "&amp;UPPER(E8)&amp;" $dt"</f>
        <v>sh ${check_script} ods ODS_GIL_FUND_BOND_PORTIFOLIO_INFO $dt</v>
      </c>
    </row>
    <row r="9" spans="1:9">
      <c r="A9" s="10" t="s">
        <v>246</v>
      </c>
      <c r="B9" t="s">
        <v>314</v>
      </c>
      <c r="E9" t="s">
        <v>335</v>
      </c>
      <c r="G9" s="10" t="s">
        <v>293</v>
      </c>
      <c r="H9" s="10" t="str">
        <f>"sh ${import} ${dt} "&amp;LOWER(B9)&amp;" "&amp;LOWER(B9)&amp;""</f>
        <v>sh ${import} ${dt} bondportifolio bondportifolio</v>
      </c>
      <c r="I9" t="str">
        <f t="shared" ref="I9:I10" si="3">E8</f>
        <v>ods_gil_fund_bond_portifolio_info</v>
      </c>
    </row>
    <row r="10" spans="1:9">
      <c r="A10" s="10" t="s">
        <v>246</v>
      </c>
      <c r="B10" t="s">
        <v>314</v>
      </c>
      <c r="E10" t="s">
        <v>336</v>
      </c>
      <c r="G10" s="10" t="s">
        <v>293</v>
      </c>
      <c r="H10" s="31" t="s">
        <v>124</v>
      </c>
      <c r="I10" t="str">
        <f t="shared" si="3"/>
        <v>bondportifolio</v>
      </c>
    </row>
    <row r="11" spans="1:9">
      <c r="A11" s="10" t="s">
        <v>246</v>
      </c>
      <c r="B11" t="s">
        <v>315</v>
      </c>
      <c r="D11" s="10" t="s">
        <v>373</v>
      </c>
      <c r="E11" t="s">
        <v>163</v>
      </c>
      <c r="G11" s="10" t="s">
        <v>293</v>
      </c>
      <c r="H11" t="str">
        <f t="shared" ref="H11" si="4">"sh ${check_script} ods "&amp;UPPER(E11)&amp;" $dt"</f>
        <v>sh ${check_script} ods ODS_GIL_ANN_BUL $dt</v>
      </c>
    </row>
    <row r="12" spans="1:9">
      <c r="A12" s="10" t="s">
        <v>246</v>
      </c>
      <c r="B12" t="s">
        <v>315</v>
      </c>
      <c r="E12" t="s">
        <v>337</v>
      </c>
      <c r="G12" s="10" t="s">
        <v>293</v>
      </c>
      <c r="H12" s="10" t="str">
        <f>"sh ${import} ${dt} "&amp;LOWER(B12)&amp;" "&amp;LOWER(B12)&amp;""</f>
        <v>sh ${import} ${dt} fundannview fundannview</v>
      </c>
      <c r="I12" t="str">
        <f t="shared" ref="I12:I13" si="5">E11</f>
        <v>ods_gil_ann_bul</v>
      </c>
    </row>
    <row r="13" spans="1:9">
      <c r="A13" s="10" t="s">
        <v>246</v>
      </c>
      <c r="B13" t="s">
        <v>315</v>
      </c>
      <c r="E13" t="s">
        <v>338</v>
      </c>
      <c r="G13" s="10" t="s">
        <v>293</v>
      </c>
      <c r="H13" s="31" t="s">
        <v>124</v>
      </c>
      <c r="I13" t="str">
        <f t="shared" si="5"/>
        <v>fundannview</v>
      </c>
    </row>
    <row r="14" spans="1:9">
      <c r="A14" s="10" t="s">
        <v>246</v>
      </c>
      <c r="B14" t="s">
        <v>316</v>
      </c>
      <c r="D14" s="10" t="s">
        <v>373</v>
      </c>
      <c r="E14" t="s">
        <v>166</v>
      </c>
      <c r="G14" s="10" t="s">
        <v>293</v>
      </c>
      <c r="H14" t="str">
        <f t="shared" ref="H14" si="6">"sh ${check_script} ods "&amp;UPPER(E14)&amp;" $dt"</f>
        <v>sh ${check_script} ods ODS_GIL_BALANCE_SHEET $dt</v>
      </c>
    </row>
    <row r="15" spans="1:9">
      <c r="A15" s="10" t="s">
        <v>246</v>
      </c>
      <c r="B15" t="s">
        <v>316</v>
      </c>
      <c r="E15" t="s">
        <v>339</v>
      </c>
      <c r="G15" s="10" t="s">
        <v>293</v>
      </c>
      <c r="H15" s="10" t="str">
        <f>"sh ${import} ${dt} "&amp;LOWER(B15)&amp;" "&amp;LOWER(B15)&amp;""</f>
        <v>sh ${import} ${dt} fundbal fundbal</v>
      </c>
      <c r="I15" t="str">
        <f t="shared" ref="I15:I16" si="7">E14</f>
        <v>ods_gil_balance_sheet</v>
      </c>
    </row>
    <row r="16" spans="1:9">
      <c r="A16" s="10" t="s">
        <v>246</v>
      </c>
      <c r="B16" t="s">
        <v>316</v>
      </c>
      <c r="E16" t="s">
        <v>340</v>
      </c>
      <c r="G16" s="10" t="s">
        <v>293</v>
      </c>
      <c r="H16" s="31" t="s">
        <v>124</v>
      </c>
      <c r="I16" t="str">
        <f t="shared" si="7"/>
        <v>fundbal</v>
      </c>
    </row>
    <row r="17" spans="1:9">
      <c r="A17" s="10" t="s">
        <v>246</v>
      </c>
      <c r="B17" t="s">
        <v>317</v>
      </c>
      <c r="D17" s="10" t="s">
        <v>373</v>
      </c>
      <c r="E17" t="s">
        <v>164</v>
      </c>
      <c r="G17" s="10" t="s">
        <v>293</v>
      </c>
      <c r="H17" t="str">
        <f t="shared" ref="H17" si="8">"sh ${check_script} ods "&amp;UPPER(E17)&amp;" $dt"</f>
        <v>sh ${check_script} ods ODS_GIL_FUND_BASE_INFO $dt</v>
      </c>
    </row>
    <row r="18" spans="1:9">
      <c r="A18" s="10" t="s">
        <v>246</v>
      </c>
      <c r="B18" t="s">
        <v>317</v>
      </c>
      <c r="E18" t="s">
        <v>341</v>
      </c>
      <c r="G18" s="10" t="s">
        <v>293</v>
      </c>
      <c r="H18" s="10" t="str">
        <f>"sh ${import} ${dt} "&amp;LOWER(B18)&amp;" "&amp;LOWER(B18)&amp;""</f>
        <v>sh ${import} ${dt} fundbase fundbase</v>
      </c>
      <c r="I18" t="str">
        <f t="shared" ref="I18:I19" si="9">E17</f>
        <v>ods_gil_fund_base_info</v>
      </c>
    </row>
    <row r="19" spans="1:9">
      <c r="A19" s="10" t="s">
        <v>246</v>
      </c>
      <c r="B19" t="s">
        <v>317</v>
      </c>
      <c r="E19" t="s">
        <v>342</v>
      </c>
      <c r="G19" s="10" t="s">
        <v>293</v>
      </c>
      <c r="H19" s="31" t="s">
        <v>124</v>
      </c>
      <c r="I19" t="str">
        <f t="shared" si="9"/>
        <v>fundbase</v>
      </c>
    </row>
    <row r="20" spans="1:9">
      <c r="A20" s="10" t="s">
        <v>246</v>
      </c>
      <c r="B20" t="s">
        <v>318</v>
      </c>
      <c r="D20" s="10" t="s">
        <v>373</v>
      </c>
      <c r="E20" t="s">
        <v>165</v>
      </c>
      <c r="G20" s="10" t="s">
        <v>293</v>
      </c>
      <c r="H20" t="str">
        <f t="shared" ref="H20" si="10">"sh ${check_script} ods "&amp;UPPER(E20)&amp;" $dt"</f>
        <v>sh ${check_script} ods ODS_GIL_FUND_COMP_MANAGER_INFO $dt</v>
      </c>
    </row>
    <row r="21" spans="1:9">
      <c r="A21" s="10" t="s">
        <v>246</v>
      </c>
      <c r="B21" t="s">
        <v>318</v>
      </c>
      <c r="E21" t="s">
        <v>343</v>
      </c>
      <c r="G21" s="10" t="s">
        <v>293</v>
      </c>
      <c r="H21" s="10" t="str">
        <f>"sh ${import} ${dt} "&amp;LOWER(B21)&amp;" "&amp;LOWER(B21)&amp;""</f>
        <v>sh ${import} ${dt} fundcomp fundcomp</v>
      </c>
      <c r="I21" t="str">
        <f t="shared" ref="I21:I22" si="11">E20</f>
        <v>ods_gil_fund_comp_manager_info</v>
      </c>
    </row>
    <row r="22" spans="1:9">
      <c r="A22" s="10" t="s">
        <v>246</v>
      </c>
      <c r="B22" t="s">
        <v>318</v>
      </c>
      <c r="E22" t="s">
        <v>344</v>
      </c>
      <c r="G22" s="10" t="s">
        <v>293</v>
      </c>
      <c r="H22" s="31" t="s">
        <v>124</v>
      </c>
      <c r="I22" t="str">
        <f t="shared" si="11"/>
        <v>fundcomp</v>
      </c>
    </row>
    <row r="23" spans="1:9">
      <c r="A23" s="10" t="s">
        <v>246</v>
      </c>
      <c r="B23" t="s">
        <v>319</v>
      </c>
      <c r="D23" s="10" t="s">
        <v>373</v>
      </c>
      <c r="E23" t="s">
        <v>165</v>
      </c>
      <c r="G23" s="10" t="s">
        <v>293</v>
      </c>
      <c r="H23" t="str">
        <f t="shared" ref="H23" si="12">"sh ${check_script} ods "&amp;UPPER(E23)&amp;" $dt"</f>
        <v>sh ${check_script} ods ODS_GIL_FUND_COMP_MANAGER_INFO $dt</v>
      </c>
    </row>
    <row r="24" spans="1:9">
      <c r="A24" s="10" t="s">
        <v>246</v>
      </c>
      <c r="B24" t="s">
        <v>319</v>
      </c>
      <c r="E24" t="s">
        <v>345</v>
      </c>
      <c r="G24" s="10" t="s">
        <v>293</v>
      </c>
      <c r="H24" s="10" t="str">
        <f>"sh ${import} ${dt} "&amp;LOWER(B24)&amp;" "&amp;LOWER(B24)&amp;""</f>
        <v>sh ${import} ${dt} fundcompmgr fundcompmgr</v>
      </c>
      <c r="I24" t="str">
        <f t="shared" ref="I24:I25" si="13">E23</f>
        <v>ods_gil_fund_comp_manager_info</v>
      </c>
    </row>
    <row r="25" spans="1:9">
      <c r="A25" s="10" t="s">
        <v>246</v>
      </c>
      <c r="B25" t="s">
        <v>319</v>
      </c>
      <c r="E25" t="s">
        <v>346</v>
      </c>
      <c r="G25" s="10" t="s">
        <v>293</v>
      </c>
      <c r="H25" s="31" t="s">
        <v>124</v>
      </c>
      <c r="I25" t="str">
        <f t="shared" si="13"/>
        <v>fundcompmgr</v>
      </c>
    </row>
    <row r="26" spans="1:9">
      <c r="A26" s="10" t="s">
        <v>246</v>
      </c>
      <c r="B26" t="s">
        <v>320</v>
      </c>
      <c r="D26" s="10" t="s">
        <v>373</v>
      </c>
      <c r="E26" t="s">
        <v>173</v>
      </c>
      <c r="G26" s="10" t="s">
        <v>293</v>
      </c>
      <c r="H26" t="str">
        <f t="shared" ref="H26" si="14">"sh ${check_script} ods "&amp;UPPER(E26)&amp;" $dt"</f>
        <v>sh ${check_script} ods ODS_GIL_DIVIDEND $dt</v>
      </c>
    </row>
    <row r="27" spans="1:9">
      <c r="A27" s="10" t="s">
        <v>246</v>
      </c>
      <c r="B27" t="s">
        <v>320</v>
      </c>
      <c r="E27" t="s">
        <v>347</v>
      </c>
      <c r="G27" s="10" t="s">
        <v>293</v>
      </c>
      <c r="H27" s="10" t="str">
        <f>"sh ${import} ${dt} "&amp;LOWER(B27)&amp;" "&amp;LOWER(B27)&amp;""</f>
        <v>sh ${import} ${dt} funddiv funddiv</v>
      </c>
      <c r="I27" t="str">
        <f t="shared" ref="I27:I28" si="15">E26</f>
        <v>ods_gil_dividend</v>
      </c>
    </row>
    <row r="28" spans="1:9">
      <c r="A28" s="10" t="s">
        <v>246</v>
      </c>
      <c r="B28" t="s">
        <v>320</v>
      </c>
      <c r="E28" t="s">
        <v>348</v>
      </c>
      <c r="G28" s="10" t="s">
        <v>293</v>
      </c>
      <c r="H28" s="31" t="s">
        <v>124</v>
      </c>
      <c r="I28" t="str">
        <f t="shared" si="15"/>
        <v>funddiv</v>
      </c>
    </row>
    <row r="29" spans="1:9">
      <c r="A29" s="10" t="s">
        <v>246</v>
      </c>
      <c r="B29" t="s">
        <v>321</v>
      </c>
      <c r="D29" s="10" t="s">
        <v>373</v>
      </c>
      <c r="E29" t="s">
        <v>162</v>
      </c>
      <c r="G29" s="10" t="s">
        <v>293</v>
      </c>
      <c r="H29" t="str">
        <f t="shared" ref="H29" si="16">"sh ${check_script} ods "&amp;UPPER(E29)&amp;" $dt"</f>
        <v>sh ${check_script} ods ODS_GIL_INCOME_STATEMENT $dt</v>
      </c>
    </row>
    <row r="30" spans="1:9">
      <c r="A30" s="10" t="s">
        <v>246</v>
      </c>
      <c r="B30" t="s">
        <v>321</v>
      </c>
      <c r="E30" t="s">
        <v>349</v>
      </c>
      <c r="G30" s="10" t="s">
        <v>293</v>
      </c>
      <c r="H30" s="10" t="str">
        <f>"sh ${import} ${dt} "&amp;LOWER(B30)&amp;" "&amp;LOWER(B30)&amp;""</f>
        <v>sh ${import} ${dt} fundinc fundinc</v>
      </c>
      <c r="I30" t="str">
        <f t="shared" ref="I30:I31" si="17">E29</f>
        <v>ods_gil_income_statement</v>
      </c>
    </row>
    <row r="31" spans="1:9">
      <c r="A31" s="10" t="s">
        <v>246</v>
      </c>
      <c r="B31" t="s">
        <v>321</v>
      </c>
      <c r="E31" t="s">
        <v>350</v>
      </c>
      <c r="G31" s="10" t="s">
        <v>293</v>
      </c>
      <c r="H31" s="31" t="s">
        <v>124</v>
      </c>
      <c r="I31" t="str">
        <f t="shared" si="17"/>
        <v>fundinc</v>
      </c>
    </row>
    <row r="32" spans="1:9">
      <c r="A32" s="10" t="s">
        <v>246</v>
      </c>
      <c r="B32" t="s">
        <v>322</v>
      </c>
      <c r="D32" s="10" t="s">
        <v>373</v>
      </c>
      <c r="E32" t="s">
        <v>169</v>
      </c>
      <c r="G32" s="10" t="s">
        <v>293</v>
      </c>
      <c r="H32" t="str">
        <f t="shared" ref="H32" si="18">"sh ${check_script} ods "&amp;UPPER(E32)&amp;" $dt"</f>
        <v>sh ${check_script} ods ODS_GIL_MAIN_FINANCIAL_INDEX $dt</v>
      </c>
    </row>
    <row r="33" spans="1:9">
      <c r="A33" s="10" t="s">
        <v>246</v>
      </c>
      <c r="B33" t="s">
        <v>322</v>
      </c>
      <c r="E33" t="s">
        <v>351</v>
      </c>
      <c r="G33" s="10" t="s">
        <v>293</v>
      </c>
      <c r="H33" s="10" t="str">
        <f>"sh ${import} ${dt} "&amp;LOWER(B33)&amp;" "&amp;LOWER(B33)&amp;""</f>
        <v>sh ${import} ${dt} fundmainfin fundmainfin</v>
      </c>
      <c r="I33" t="str">
        <f t="shared" ref="I33:I34" si="19">E32</f>
        <v>ods_gil_main_financial_index</v>
      </c>
    </row>
    <row r="34" spans="1:9">
      <c r="A34" s="10" t="s">
        <v>246</v>
      </c>
      <c r="B34" t="s">
        <v>322</v>
      </c>
      <c r="E34" t="s">
        <v>352</v>
      </c>
      <c r="G34" s="10" t="s">
        <v>293</v>
      </c>
      <c r="H34" s="31" t="s">
        <v>124</v>
      </c>
      <c r="I34" t="str">
        <f t="shared" si="19"/>
        <v>fundmainfin</v>
      </c>
    </row>
    <row r="35" spans="1:9">
      <c r="A35" s="10" t="s">
        <v>246</v>
      </c>
      <c r="B35" t="s">
        <v>323</v>
      </c>
      <c r="D35" s="10" t="s">
        <v>375</v>
      </c>
      <c r="E35" t="s">
        <v>165</v>
      </c>
      <c r="G35" s="10" t="s">
        <v>293</v>
      </c>
      <c r="H35" t="str">
        <f t="shared" ref="H35" si="20">"sh ${check_script} ods "&amp;UPPER(E35)&amp;" $dt"</f>
        <v>sh ${check_script} ods ODS_GIL_FUND_COMP_MANAGER_INFO $dt</v>
      </c>
    </row>
    <row r="36" spans="1:9">
      <c r="A36" s="10" t="s">
        <v>246</v>
      </c>
      <c r="B36" t="s">
        <v>323</v>
      </c>
      <c r="E36" t="s">
        <v>353</v>
      </c>
      <c r="G36" s="10" t="s">
        <v>293</v>
      </c>
      <c r="H36" s="10" t="str">
        <f>"sh ${|manager_script} ${dt} "&amp;LOWER(B36)&amp;" "</f>
        <v xml:space="preserve">sh ${|manager_script} ${dt} fundmanager </v>
      </c>
      <c r="I36" t="str">
        <f t="shared" ref="I36:I37" si="21">E35</f>
        <v>ods_gil_fund_comp_manager_info</v>
      </c>
    </row>
    <row r="37" spans="1:9">
      <c r="A37" s="10" t="s">
        <v>246</v>
      </c>
      <c r="B37" t="s">
        <v>323</v>
      </c>
      <c r="E37" t="s">
        <v>354</v>
      </c>
      <c r="G37" s="10" t="s">
        <v>293</v>
      </c>
      <c r="H37" s="31" t="s">
        <v>124</v>
      </c>
      <c r="I37" t="str">
        <f t="shared" si="21"/>
        <v>fundmanager</v>
      </c>
    </row>
    <row r="38" spans="1:9">
      <c r="A38" s="10" t="s">
        <v>246</v>
      </c>
      <c r="B38" t="s">
        <v>324</v>
      </c>
      <c r="D38" s="10" t="s">
        <v>373</v>
      </c>
      <c r="E38" t="s">
        <v>222</v>
      </c>
      <c r="G38" s="10" t="s">
        <v>293</v>
      </c>
      <c r="H38" t="str">
        <f t="shared" ref="H38" si="22">"sh ${check_script} ods "&amp;UPPER(E38)&amp;" $dt"</f>
        <v>sh ${check_script} ods ODS_GIL_MONEY_FUND_YIELD_PERFORMANCE $dt</v>
      </c>
    </row>
    <row r="39" spans="1:9">
      <c r="A39" s="10" t="s">
        <v>246</v>
      </c>
      <c r="B39" t="s">
        <v>324</v>
      </c>
      <c r="E39" t="s">
        <v>355</v>
      </c>
      <c r="G39" s="10" t="s">
        <v>293</v>
      </c>
      <c r="H39" s="10" t="str">
        <f>"sh ${import} ${dt} "&amp;LOWER(B39)&amp;" "&amp;LOWER(B39)&amp;""</f>
        <v>sh ${import} ${dt} fundmoney fundmoney</v>
      </c>
      <c r="I39" t="str">
        <f t="shared" ref="I39:I40" si="23">E38</f>
        <v>ods_gil_money_fund_yield_performance</v>
      </c>
    </row>
    <row r="40" spans="1:9">
      <c r="A40" s="10" t="s">
        <v>246</v>
      </c>
      <c r="B40" t="s">
        <v>324</v>
      </c>
      <c r="E40" t="s">
        <v>356</v>
      </c>
      <c r="G40" s="10" t="s">
        <v>293</v>
      </c>
      <c r="H40" s="31" t="s">
        <v>124</v>
      </c>
      <c r="I40" t="str">
        <f t="shared" si="23"/>
        <v>fundmoney</v>
      </c>
    </row>
    <row r="41" spans="1:9">
      <c r="A41" s="10" t="s">
        <v>246</v>
      </c>
      <c r="B41" t="s">
        <v>325</v>
      </c>
      <c r="D41" s="10" t="s">
        <v>373</v>
      </c>
      <c r="E41" t="s">
        <v>158</v>
      </c>
      <c r="G41" s="10" t="s">
        <v>293</v>
      </c>
      <c r="H41" t="str">
        <f t="shared" ref="H41" si="24">"sh ${check_script} ods "&amp;UPPER(E41)&amp;" $dt"</f>
        <v>sh ${check_script} ods ODS_GIL_NETVALUE_NEWEST $dt</v>
      </c>
    </row>
    <row r="42" spans="1:9">
      <c r="A42" s="10" t="s">
        <v>246</v>
      </c>
      <c r="B42" t="s">
        <v>325</v>
      </c>
      <c r="E42" t="s">
        <v>357</v>
      </c>
      <c r="G42" s="10" t="s">
        <v>293</v>
      </c>
      <c r="H42" s="10" t="str">
        <f>"sh ${import} ${dt} "&amp;LOWER(B42)&amp;" "&amp;LOWER(B42)&amp;""</f>
        <v>sh ${import} ${dt} fundnav_newest fundnav_newest</v>
      </c>
      <c r="I42" t="str">
        <f t="shared" ref="I42:I43" si="25">E41</f>
        <v>ods_gil_netvalue_newest</v>
      </c>
    </row>
    <row r="43" spans="1:9">
      <c r="A43" s="10" t="s">
        <v>246</v>
      </c>
      <c r="B43" t="s">
        <v>325</v>
      </c>
      <c r="E43" t="s">
        <v>358</v>
      </c>
      <c r="G43" s="10" t="s">
        <v>293</v>
      </c>
      <c r="H43" s="31" t="s">
        <v>124</v>
      </c>
      <c r="I43" t="str">
        <f t="shared" si="25"/>
        <v>fundnav_newest</v>
      </c>
    </row>
    <row r="44" spans="1:9">
      <c r="A44" s="10" t="s">
        <v>246</v>
      </c>
      <c r="B44" t="s">
        <v>326</v>
      </c>
      <c r="D44" s="10" t="s">
        <v>373</v>
      </c>
      <c r="E44" t="s">
        <v>177</v>
      </c>
      <c r="G44" s="10" t="s">
        <v>293</v>
      </c>
      <c r="H44" t="str">
        <f t="shared" ref="H44" si="26">"sh ${check_script} ods "&amp;UPPER(E44)&amp;" $dt"</f>
        <v>sh ${check_script} ods ODS_GIL_FUND_FUND_PORTIFOLIO_INFO $dt</v>
      </c>
    </row>
    <row r="45" spans="1:9">
      <c r="A45" s="10" t="s">
        <v>246</v>
      </c>
      <c r="B45" t="s">
        <v>326</v>
      </c>
      <c r="E45" t="s">
        <v>359</v>
      </c>
      <c r="G45" s="10" t="s">
        <v>293</v>
      </c>
      <c r="H45" s="10" t="str">
        <f>"sh ${import} ${dt} "&amp;LOWER(B45)&amp;" "&amp;LOWER(B45)&amp;""</f>
        <v>sh ${import} ${dt} fundportifolio fundportifolio</v>
      </c>
      <c r="I45" t="str">
        <f t="shared" ref="I45:I46" si="27">E44</f>
        <v>ods_gil_fund_fund_portifolio_info</v>
      </c>
    </row>
    <row r="46" spans="1:9">
      <c r="A46" s="10" t="s">
        <v>246</v>
      </c>
      <c r="B46" t="s">
        <v>326</v>
      </c>
      <c r="E46" t="s">
        <v>360</v>
      </c>
      <c r="G46" s="10" t="s">
        <v>293</v>
      </c>
      <c r="H46" s="31" t="s">
        <v>124</v>
      </c>
      <c r="I46" t="str">
        <f t="shared" si="27"/>
        <v>fundportifolio</v>
      </c>
    </row>
    <row r="47" spans="1:9">
      <c r="A47" s="10" t="s">
        <v>246</v>
      </c>
      <c r="B47" t="s">
        <v>327</v>
      </c>
      <c r="D47" s="10" t="s">
        <v>373</v>
      </c>
      <c r="E47" t="s">
        <v>220</v>
      </c>
      <c r="G47" s="10" t="s">
        <v>293</v>
      </c>
      <c r="H47" t="str">
        <f t="shared" ref="H47" si="28">"sh ${check_script} ods "&amp;UPPER(E47)&amp;" $dt"</f>
        <v>sh ${check_script} ods ODS_GIL_FUND_INDUSTRY_PORTIFOLIO_INFO $dt</v>
      </c>
    </row>
    <row r="48" spans="1:9">
      <c r="A48" s="10" t="s">
        <v>246</v>
      </c>
      <c r="B48" t="s">
        <v>327</v>
      </c>
      <c r="E48" t="s">
        <v>361</v>
      </c>
      <c r="G48" s="10" t="s">
        <v>293</v>
      </c>
      <c r="H48" s="10" t="str">
        <f>"sh ${import} ${dt} "&amp;LOWER(B48)&amp;" "&amp;LOWER(B48)&amp;""</f>
        <v>sh ${import} ${dt} industryportifolio industryportifolio</v>
      </c>
      <c r="I48" t="str">
        <f t="shared" ref="I48:I49" si="29">E47</f>
        <v>ods_gil_fund_industry_portifolio_info</v>
      </c>
    </row>
    <row r="49" spans="1:9">
      <c r="A49" s="10" t="s">
        <v>246</v>
      </c>
      <c r="B49" t="s">
        <v>327</v>
      </c>
      <c r="E49" t="s">
        <v>362</v>
      </c>
      <c r="G49" s="10" t="s">
        <v>293</v>
      </c>
      <c r="H49" s="31" t="s">
        <v>124</v>
      </c>
      <c r="I49" t="str">
        <f t="shared" si="29"/>
        <v>industryportifolio</v>
      </c>
    </row>
    <row r="50" spans="1:9">
      <c r="A50" s="10" t="s">
        <v>246</v>
      </c>
      <c r="B50" t="s">
        <v>328</v>
      </c>
      <c r="D50" s="10" t="s">
        <v>373</v>
      </c>
      <c r="E50" t="s">
        <v>221</v>
      </c>
      <c r="G50" s="10" t="s">
        <v>293</v>
      </c>
      <c r="H50" t="str">
        <f t="shared" ref="H50" si="30">"sh ${check_script} ods "&amp;UPPER(E50)&amp;" $dt"</f>
        <v>sh ${check_script} ods ODS_GIL_FUND_SECU_PORTIFOLIO_CHANGE_INFO $dt</v>
      </c>
    </row>
    <row r="51" spans="1:9">
      <c r="A51" s="10" t="s">
        <v>246</v>
      </c>
      <c r="B51" t="s">
        <v>328</v>
      </c>
      <c r="E51" t="s">
        <v>363</v>
      </c>
      <c r="G51" s="10" t="s">
        <v>293</v>
      </c>
      <c r="H51" s="10" t="str">
        <f>"sh ${import} ${dt} "&amp;LOWER(B51)&amp;" "&amp;LOWER(B51)&amp;""</f>
        <v>sh ${import} ${dt} secuchange secuchange</v>
      </c>
      <c r="I51" t="str">
        <f t="shared" ref="I51:I52" si="31">E50</f>
        <v>ods_gil_fund_secu_portifolio_change_info</v>
      </c>
    </row>
    <row r="52" spans="1:9">
      <c r="A52" s="10" t="s">
        <v>246</v>
      </c>
      <c r="B52" t="s">
        <v>328</v>
      </c>
      <c r="E52" t="s">
        <v>364</v>
      </c>
      <c r="G52" s="10" t="s">
        <v>293</v>
      </c>
      <c r="H52" s="31" t="s">
        <v>124</v>
      </c>
      <c r="I52" t="str">
        <f t="shared" si="31"/>
        <v>secuchange</v>
      </c>
    </row>
    <row r="53" spans="1:9">
      <c r="A53" s="10" t="s">
        <v>246</v>
      </c>
      <c r="B53" t="s">
        <v>329</v>
      </c>
      <c r="D53" s="10" t="s">
        <v>373</v>
      </c>
      <c r="E53" t="s">
        <v>176</v>
      </c>
      <c r="G53" s="10" t="s">
        <v>293</v>
      </c>
      <c r="H53" t="str">
        <f t="shared" ref="H53" si="32">"sh ${check_script} ods "&amp;UPPER(E53)&amp;" $dt"</f>
        <v>sh ${check_script} ods ODS_GIL_FUND_STOCK_PORTIFOLIO_INFO $dt</v>
      </c>
    </row>
    <row r="54" spans="1:9">
      <c r="A54" s="10" t="s">
        <v>246</v>
      </c>
      <c r="B54" t="s">
        <v>329</v>
      </c>
      <c r="E54" t="s">
        <v>365</v>
      </c>
      <c r="G54" s="10" t="s">
        <v>293</v>
      </c>
      <c r="H54" s="10" t="str">
        <f>"sh ${import} ${dt} "&amp;LOWER(B54)&amp;" "&amp;LOWER(B54)&amp;""</f>
        <v>sh ${import} ${dt} stockportifolio stockportifolio</v>
      </c>
      <c r="I54" t="str">
        <f t="shared" ref="I54:I55" si="33">E53</f>
        <v>ods_gil_fund_stock_portifolio_info</v>
      </c>
    </row>
    <row r="55" spans="1:9">
      <c r="A55" s="10" t="s">
        <v>246</v>
      </c>
      <c r="B55" t="s">
        <v>329</v>
      </c>
      <c r="E55" t="s">
        <v>366</v>
      </c>
      <c r="G55" s="10" t="s">
        <v>293</v>
      </c>
      <c r="H55" s="31" t="s">
        <v>124</v>
      </c>
      <c r="I55" t="str">
        <f t="shared" si="33"/>
        <v>stockportifolio</v>
      </c>
    </row>
    <row r="56" spans="1:9">
      <c r="A56" s="10" t="s">
        <v>246</v>
      </c>
      <c r="B56" t="s">
        <v>330</v>
      </c>
      <c r="D56" s="10" t="s">
        <v>373</v>
      </c>
      <c r="E56" t="s">
        <v>331</v>
      </c>
      <c r="G56" s="10" t="s">
        <v>293</v>
      </c>
      <c r="H56" t="str">
        <f>"sh ${check_script} pg2mongo "&amp;UPPER(E56)&amp;" $dt"</f>
        <v>sh ${check_script} pg2mongo ASSETALLOCATION $dt</v>
      </c>
    </row>
    <row r="57" spans="1:9">
      <c r="A57" s="10" t="s">
        <v>246</v>
      </c>
      <c r="B57" t="s">
        <v>330</v>
      </c>
      <c r="E57" t="s">
        <v>333</v>
      </c>
      <c r="G57" s="10" t="s">
        <v>293</v>
      </c>
      <c r="H57" t="str">
        <f t="shared" ref="H57:H72" si="34">"sh ${check_script} pg2mongo "&amp;UPPER(E57)&amp;" $dt"</f>
        <v>sh ${check_script} pg2mongo AWNSTOCK $dt</v>
      </c>
    </row>
    <row r="58" spans="1:9">
      <c r="A58" s="10" t="s">
        <v>246</v>
      </c>
      <c r="B58" t="s">
        <v>330</v>
      </c>
      <c r="E58" t="s">
        <v>335</v>
      </c>
      <c r="G58" s="10" t="s">
        <v>293</v>
      </c>
      <c r="H58" t="str">
        <f t="shared" si="34"/>
        <v>sh ${check_script} pg2mongo BONDPORTIFOLIO $dt</v>
      </c>
    </row>
    <row r="59" spans="1:9">
      <c r="A59" s="10" t="s">
        <v>245</v>
      </c>
      <c r="B59" t="s">
        <v>330</v>
      </c>
      <c r="E59" t="s">
        <v>337</v>
      </c>
      <c r="G59" s="10" t="s">
        <v>293</v>
      </c>
      <c r="H59" t="str">
        <f t="shared" si="34"/>
        <v>sh ${check_script} pg2mongo FUNDANNVIEW $dt</v>
      </c>
    </row>
    <row r="60" spans="1:9">
      <c r="A60" s="10" t="s">
        <v>245</v>
      </c>
      <c r="B60" t="s">
        <v>330</v>
      </c>
      <c r="E60" t="s">
        <v>339</v>
      </c>
      <c r="G60" s="10" t="s">
        <v>293</v>
      </c>
      <c r="H60" t="str">
        <f t="shared" si="34"/>
        <v>sh ${check_script} pg2mongo FUNDBAL $dt</v>
      </c>
    </row>
    <row r="61" spans="1:9">
      <c r="A61" s="10" t="s">
        <v>245</v>
      </c>
      <c r="B61" t="s">
        <v>330</v>
      </c>
      <c r="E61" t="s">
        <v>341</v>
      </c>
      <c r="G61" s="10" t="s">
        <v>293</v>
      </c>
      <c r="H61" t="str">
        <f t="shared" si="34"/>
        <v>sh ${check_script} pg2mongo FUNDBASE $dt</v>
      </c>
    </row>
    <row r="62" spans="1:9">
      <c r="A62" s="10" t="s">
        <v>245</v>
      </c>
      <c r="B62" t="s">
        <v>330</v>
      </c>
      <c r="E62" t="s">
        <v>343</v>
      </c>
      <c r="G62" s="10" t="s">
        <v>293</v>
      </c>
      <c r="H62" t="str">
        <f t="shared" si="34"/>
        <v>sh ${check_script} pg2mongo FUNDCOMP $dt</v>
      </c>
    </row>
    <row r="63" spans="1:9">
      <c r="A63" s="10" t="s">
        <v>245</v>
      </c>
      <c r="B63" t="s">
        <v>330</v>
      </c>
      <c r="E63" t="s">
        <v>345</v>
      </c>
      <c r="G63" s="10" t="s">
        <v>293</v>
      </c>
      <c r="H63" t="str">
        <f t="shared" si="34"/>
        <v>sh ${check_script} pg2mongo FUNDCOMPMGR $dt</v>
      </c>
    </row>
    <row r="64" spans="1:9">
      <c r="A64" s="10" t="s">
        <v>245</v>
      </c>
      <c r="B64" t="s">
        <v>330</v>
      </c>
      <c r="E64" t="s">
        <v>347</v>
      </c>
      <c r="G64" s="10" t="s">
        <v>293</v>
      </c>
      <c r="H64" t="str">
        <f t="shared" si="34"/>
        <v>sh ${check_script} pg2mongo FUNDDIV $dt</v>
      </c>
    </row>
    <row r="65" spans="1:9">
      <c r="A65" s="10" t="s">
        <v>245</v>
      </c>
      <c r="B65" t="s">
        <v>330</v>
      </c>
      <c r="E65" t="s">
        <v>349</v>
      </c>
      <c r="G65" s="10" t="s">
        <v>293</v>
      </c>
      <c r="H65" t="str">
        <f t="shared" si="34"/>
        <v>sh ${check_script} pg2mongo FUNDINC $dt</v>
      </c>
    </row>
    <row r="66" spans="1:9">
      <c r="A66" s="10" t="s">
        <v>245</v>
      </c>
      <c r="B66" t="s">
        <v>330</v>
      </c>
      <c r="E66" t="s">
        <v>351</v>
      </c>
      <c r="G66" s="10" t="s">
        <v>293</v>
      </c>
      <c r="H66" t="str">
        <f t="shared" si="34"/>
        <v>sh ${check_script} pg2mongo FUNDMAINFIN $dt</v>
      </c>
    </row>
    <row r="67" spans="1:9">
      <c r="A67" s="10" t="s">
        <v>245</v>
      </c>
      <c r="B67" t="s">
        <v>330</v>
      </c>
      <c r="E67" t="s">
        <v>353</v>
      </c>
      <c r="G67" s="10" t="s">
        <v>293</v>
      </c>
      <c r="H67" t="str">
        <f t="shared" si="34"/>
        <v>sh ${check_script} pg2mongo FUNDMANAGER $dt</v>
      </c>
    </row>
    <row r="68" spans="1:9">
      <c r="A68" s="10" t="s">
        <v>245</v>
      </c>
      <c r="B68" t="s">
        <v>330</v>
      </c>
      <c r="E68" t="s">
        <v>355</v>
      </c>
      <c r="G68" s="10" t="s">
        <v>293</v>
      </c>
      <c r="H68" t="str">
        <f t="shared" si="34"/>
        <v>sh ${check_script} pg2mongo FUNDMONEY $dt</v>
      </c>
    </row>
    <row r="69" spans="1:9">
      <c r="A69" s="10" t="s">
        <v>245</v>
      </c>
      <c r="B69" t="s">
        <v>330</v>
      </c>
      <c r="E69" t="s">
        <v>357</v>
      </c>
      <c r="G69" s="10" t="s">
        <v>293</v>
      </c>
      <c r="H69" t="str">
        <f t="shared" si="34"/>
        <v>sh ${check_script} pg2mongo FUNDNAV_NEWEST $dt</v>
      </c>
    </row>
    <row r="70" spans="1:9">
      <c r="A70" s="10" t="s">
        <v>245</v>
      </c>
      <c r="B70" t="s">
        <v>330</v>
      </c>
      <c r="E70" t="s">
        <v>359</v>
      </c>
      <c r="G70" s="10" t="s">
        <v>293</v>
      </c>
      <c r="H70" t="str">
        <f t="shared" si="34"/>
        <v>sh ${check_script} pg2mongo FUNDPORTIFOLIO $dt</v>
      </c>
    </row>
    <row r="71" spans="1:9">
      <c r="A71" s="10" t="s">
        <v>245</v>
      </c>
      <c r="B71" t="s">
        <v>330</v>
      </c>
      <c r="E71" t="s">
        <v>361</v>
      </c>
      <c r="G71" s="10" t="s">
        <v>293</v>
      </c>
      <c r="H71" t="str">
        <f t="shared" si="34"/>
        <v>sh ${check_script} pg2mongo INDUSTRYPORTIFOLIO $dt</v>
      </c>
    </row>
    <row r="72" spans="1:9">
      <c r="A72" s="10" t="s">
        <v>245</v>
      </c>
      <c r="B72" t="s">
        <v>330</v>
      </c>
      <c r="E72" t="s">
        <v>363</v>
      </c>
      <c r="G72" s="10" t="s">
        <v>293</v>
      </c>
      <c r="H72" t="str">
        <f t="shared" si="34"/>
        <v>sh ${check_script} pg2mongo SECUCHANGE $dt</v>
      </c>
    </row>
    <row r="73" spans="1:9">
      <c r="A73" s="10" t="s">
        <v>245</v>
      </c>
      <c r="B73" t="s">
        <v>330</v>
      </c>
      <c r="E73" t="s">
        <v>365</v>
      </c>
      <c r="G73" s="10" t="s">
        <v>293</v>
      </c>
      <c r="H73" t="str">
        <f t="shared" ref="H73" si="35">"sh ${check_script} pg2mongo "&amp;UPPER(E73)&amp;" $dt"</f>
        <v>sh ${check_script} pg2mongo STOCKPORTIFOLIO $dt</v>
      </c>
    </row>
    <row r="74" spans="1:9">
      <c r="A74" s="10" t="s">
        <v>245</v>
      </c>
      <c r="B74" t="s">
        <v>330</v>
      </c>
      <c r="E74" s="10" t="s">
        <v>367</v>
      </c>
      <c r="G74" s="10" t="s">
        <v>293</v>
      </c>
      <c r="H74" s="31" t="s">
        <v>124</v>
      </c>
      <c r="I74" t="s">
        <v>368</v>
      </c>
    </row>
    <row r="76" spans="1:9">
      <c r="D76" s="10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info</vt:lpstr>
      <vt:lpstr>config</vt:lpstr>
      <vt:lpstr>projects</vt:lpstr>
      <vt:lpstr>scheduler</vt:lpstr>
      <vt:lpstr>ora2pg</vt:lpstr>
      <vt:lpstr>app2pg</vt:lpstr>
      <vt:lpstr>ods</vt:lpstr>
      <vt:lpstr>bi</vt:lpstr>
      <vt:lpstr>pg2mongo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2021-09-27T13:07:12Z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