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13734821eb905/MRIO_Method/Validation/Figure 2/"/>
    </mc:Choice>
  </mc:AlternateContent>
  <xr:revisionPtr revIDLastSave="0" documentId="8_{93996EEC-3B75-EC4E-9DFC-8D18DAA356FF}" xr6:coauthVersionLast="47" xr6:coauthVersionMax="47" xr10:uidLastSave="{00000000-0000-0000-0000-000000000000}"/>
  <bookViews>
    <workbookView xWindow="6460" yWindow="1400" windowWidth="27840" windowHeight="16940" activeTab="1" xr2:uid="{C0CAF7A8-3EA3-1443-9153-ED5CDE028CCB}"/>
  </bookViews>
  <sheets>
    <sheet name="VA_sector" sheetId="1" r:id="rId1"/>
    <sheet name="VA_17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1" i="2" l="1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S6" i="2"/>
  <c r="P14" i="2" s="1"/>
  <c r="P17" i="2" s="1"/>
  <c r="S5" i="2"/>
  <c r="B13" i="2" s="1"/>
  <c r="R4" i="2"/>
  <c r="S4" i="2" s="1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S3" i="2"/>
  <c r="S2" i="2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V13" i="1"/>
  <c r="U13" i="1"/>
  <c r="W13" i="1" s="1"/>
  <c r="S13" i="1"/>
  <c r="X13" i="1" s="1"/>
  <c r="R13" i="1"/>
  <c r="H13" i="1"/>
  <c r="V12" i="1"/>
  <c r="U12" i="1"/>
  <c r="W12" i="1" s="1"/>
  <c r="S12" i="1"/>
  <c r="X12" i="1" s="1"/>
  <c r="R12" i="1"/>
  <c r="H12" i="1"/>
  <c r="U11" i="1"/>
  <c r="W11" i="1" s="1"/>
  <c r="S11" i="1"/>
  <c r="X11" i="1" s="1"/>
  <c r="R11" i="1"/>
  <c r="H11" i="1"/>
  <c r="U10" i="1"/>
  <c r="W10" i="1" s="1"/>
  <c r="S10" i="1"/>
  <c r="X10" i="1" s="1"/>
  <c r="R10" i="1"/>
  <c r="H10" i="1"/>
  <c r="U9" i="1"/>
  <c r="W9" i="1" s="1"/>
  <c r="S9" i="1"/>
  <c r="X9" i="1" s="1"/>
  <c r="R9" i="1"/>
  <c r="H9" i="1"/>
  <c r="V8" i="1"/>
  <c r="Z8" i="1" s="1"/>
  <c r="T8" i="1"/>
  <c r="Y8" i="1" s="1"/>
  <c r="S8" i="1"/>
  <c r="X8" i="1" s="1"/>
  <c r="R8" i="1"/>
  <c r="W8" i="1" s="1"/>
  <c r="H8" i="1"/>
  <c r="X7" i="1"/>
  <c r="U7" i="1"/>
  <c r="W7" i="1" s="1"/>
  <c r="S7" i="1"/>
  <c r="R7" i="1"/>
  <c r="H7" i="1"/>
  <c r="U6" i="1"/>
  <c r="W6" i="1" s="1"/>
  <c r="S6" i="1"/>
  <c r="X6" i="1" s="1"/>
  <c r="R6" i="1"/>
  <c r="H6" i="1"/>
  <c r="U5" i="1"/>
  <c r="W5" i="1" s="1"/>
  <c r="S5" i="1"/>
  <c r="X5" i="1" s="1"/>
  <c r="R5" i="1"/>
  <c r="H5" i="1"/>
  <c r="U4" i="1"/>
  <c r="W4" i="1" s="1"/>
  <c r="S4" i="1"/>
  <c r="X4" i="1" s="1"/>
  <c r="R4" i="1"/>
  <c r="H4" i="1"/>
  <c r="U3" i="1"/>
  <c r="W3" i="1" s="1"/>
  <c r="S3" i="1"/>
  <c r="X3" i="1" s="1"/>
  <c r="R3" i="1"/>
  <c r="H3" i="1"/>
  <c r="U2" i="1"/>
  <c r="W2" i="1" s="1"/>
  <c r="S2" i="1"/>
  <c r="X2" i="1" s="1"/>
  <c r="R2" i="1"/>
  <c r="H2" i="1"/>
  <c r="O12" i="2" l="1"/>
  <c r="M12" i="2"/>
  <c r="I12" i="2"/>
  <c r="E12" i="2"/>
  <c r="J12" i="2"/>
  <c r="F12" i="2"/>
  <c r="D12" i="2"/>
  <c r="Q12" i="2"/>
  <c r="K12" i="2"/>
  <c r="G12" i="2"/>
  <c r="C12" i="2"/>
  <c r="N12" i="2"/>
  <c r="L12" i="2"/>
  <c r="H12" i="2"/>
  <c r="B12" i="2"/>
  <c r="P12" i="2"/>
  <c r="I13" i="2"/>
  <c r="E13" i="2"/>
  <c r="D13" i="2"/>
  <c r="H13" i="2"/>
  <c r="M13" i="2"/>
  <c r="R13" i="2"/>
  <c r="R22" i="2" s="1"/>
  <c r="C14" i="2"/>
  <c r="C17" i="2" s="1"/>
  <c r="H14" i="2"/>
  <c r="H17" i="2" s="1"/>
  <c r="L14" i="2"/>
  <c r="L17" i="2" s="1"/>
  <c r="Q14" i="2"/>
  <c r="C13" i="2"/>
  <c r="F13" i="2"/>
  <c r="K13" i="2"/>
  <c r="O13" i="2"/>
  <c r="Q13" i="2"/>
  <c r="B14" i="2"/>
  <c r="B17" i="2" s="1"/>
  <c r="G14" i="2"/>
  <c r="G17" i="2" s="1"/>
  <c r="K14" i="2"/>
  <c r="K17" i="2" s="1"/>
  <c r="M14" i="2"/>
  <c r="M17" i="2" s="1"/>
  <c r="J13" i="2"/>
  <c r="L13" i="2"/>
  <c r="P13" i="2"/>
  <c r="E14" i="2"/>
  <c r="E17" i="2" s="1"/>
  <c r="I14" i="2"/>
  <c r="I17" i="2" s="1"/>
  <c r="N14" i="2"/>
  <c r="N17" i="2" s="1"/>
  <c r="R14" i="2"/>
  <c r="R12" i="2"/>
  <c r="G13" i="2"/>
  <c r="N13" i="2"/>
  <c r="D14" i="2"/>
  <c r="D17" i="2" s="1"/>
  <c r="F14" i="2"/>
  <c r="F17" i="2" s="1"/>
  <c r="J14" i="2"/>
  <c r="J17" i="2" s="1"/>
  <c r="O14" i="2"/>
  <c r="O17" i="2" s="1"/>
  <c r="R18" i="2" l="1"/>
  <c r="R19" i="2"/>
  <c r="R17" i="2"/>
  <c r="Q18" i="2"/>
  <c r="Q17" i="2"/>
  <c r="Q19" i="2"/>
  <c r="R20" i="2"/>
</calcChain>
</file>

<file path=xl/sharedStrings.xml><?xml version="1.0" encoding="utf-8"?>
<sst xmlns="http://schemas.openxmlformats.org/spreadsheetml/2006/main" count="561" uniqueCount="496">
  <si>
    <t>EMERGING</t>
    <phoneticPr fontId="2" type="noConversion"/>
  </si>
  <si>
    <t>GTAP</t>
    <phoneticPr fontId="2" type="noConversion"/>
  </si>
  <si>
    <t>Eora</t>
    <phoneticPr fontId="2" type="noConversion"/>
  </si>
  <si>
    <t>EXIOBASE RX</t>
    <phoneticPr fontId="2" type="noConversion"/>
  </si>
  <si>
    <t>OECD</t>
    <phoneticPr fontId="2" type="noConversion"/>
  </si>
  <si>
    <t>Live animals</t>
    <phoneticPr fontId="3" type="noConversion"/>
  </si>
  <si>
    <t>Paddy rice</t>
  </si>
  <si>
    <t>Agriculture</t>
  </si>
  <si>
    <t>Paddy rice'</t>
    <phoneticPr fontId="2" type="noConversion"/>
  </si>
  <si>
    <t>Agriculture, forestry and fishing</t>
  </si>
  <si>
    <t>Coal</t>
  </si>
  <si>
    <t>Meat and edible meat offal</t>
    <phoneticPr fontId="3" type="noConversion"/>
  </si>
  <si>
    <t>Wheat</t>
  </si>
  <si>
    <t>Fishing</t>
  </si>
  <si>
    <t>'Wheat'</t>
  </si>
  <si>
    <t>Mining and extraction of energy producing products</t>
  </si>
  <si>
    <t>Oil</t>
  </si>
  <si>
    <t>Fish, crustaceans, molluscs, aquatic invertebrates ne</t>
    <phoneticPr fontId="3" type="noConversion"/>
  </si>
  <si>
    <t>Cereal grains nec</t>
  </si>
  <si>
    <t>Mining and Quarrying</t>
  </si>
  <si>
    <t>'Cereal grains nec'</t>
  </si>
  <si>
    <t>Mining and quarrying of non-energy producing products</t>
  </si>
  <si>
    <t>Gas</t>
  </si>
  <si>
    <t>Dairy products, eggs, honey, edible animal product ne</t>
    <phoneticPr fontId="3" type="noConversion"/>
  </si>
  <si>
    <t>Vegetables, fruit, nuts</t>
  </si>
  <si>
    <t>Food &amp; Beverages</t>
  </si>
  <si>
    <t>'Vegetables, fruit, nuts'</t>
  </si>
  <si>
    <t>Mining support service activities</t>
  </si>
  <si>
    <t>Electricity</t>
  </si>
  <si>
    <t>Products of animal origin, nes</t>
    <phoneticPr fontId="3" type="noConversion"/>
  </si>
  <si>
    <t>Oil seeds</t>
  </si>
  <si>
    <t>Textiles and Wearing Apparel</t>
  </si>
  <si>
    <t>'Oil seeds'</t>
  </si>
  <si>
    <t>Food products, beverages and tobacco</t>
  </si>
  <si>
    <t>Gas manufacture, distribution</t>
    <phoneticPr fontId="2" type="noConversion"/>
  </si>
  <si>
    <t>Live trees, plants, bulbs, roots, cut flowers etc</t>
    <phoneticPr fontId="3" type="noConversion"/>
  </si>
  <si>
    <t>Sugar cane, sugar beet</t>
  </si>
  <si>
    <t>Wood and Paper</t>
  </si>
  <si>
    <t>'Sugar cane, sugar beet'</t>
  </si>
  <si>
    <t>Textiles, wearing apparel, leather and related products</t>
  </si>
  <si>
    <t>Water</t>
  </si>
  <si>
    <t>Edible vegetables and certain roots and tubers</t>
    <phoneticPr fontId="3" type="noConversion"/>
  </si>
  <si>
    <t>Plant-based fibers</t>
  </si>
  <si>
    <t>Petroleum, Chemical and Non-Metallic Mineral Products</t>
  </si>
  <si>
    <t>'Plant-based fibers'</t>
  </si>
  <si>
    <t>Wood and products of wood and cork</t>
  </si>
  <si>
    <t>Construction</t>
    <phoneticPr fontId="2" type="noConversion"/>
  </si>
  <si>
    <t xml:space="preserve">Edible fruit, nuts, peel of citrus fruit, melons </t>
    <phoneticPr fontId="3" type="noConversion"/>
  </si>
  <si>
    <t>Crops nec</t>
  </si>
  <si>
    <t>Metal Products</t>
  </si>
  <si>
    <t>'Crops nec'</t>
  </si>
  <si>
    <t>Paper products and printing</t>
  </si>
  <si>
    <t>Transport nec</t>
    <phoneticPr fontId="2" type="noConversion"/>
  </si>
  <si>
    <t xml:space="preserve">Coffee, tea, mate and spices </t>
    <phoneticPr fontId="3" type="noConversion"/>
  </si>
  <si>
    <t>Bovine cattle, sheep and goats, horses</t>
  </si>
  <si>
    <t>Electrical and Machinery</t>
  </si>
  <si>
    <t>'Cattle'</t>
  </si>
  <si>
    <t>Coke and refined petroleum products</t>
  </si>
  <si>
    <t>Water transport</t>
    <phoneticPr fontId="2" type="noConversion"/>
  </si>
  <si>
    <t>Cereals</t>
    <phoneticPr fontId="2" type="noConversion"/>
  </si>
  <si>
    <t>Animal products nec</t>
  </si>
  <si>
    <t>Transport Equipment</t>
  </si>
  <si>
    <t>'Pigs'</t>
  </si>
  <si>
    <t>Chemicals and pharmaceutical products</t>
  </si>
  <si>
    <t>Air transport</t>
    <phoneticPr fontId="2" type="noConversion"/>
  </si>
  <si>
    <t>Milling products, malt, starches, inulin, wheat glute</t>
    <phoneticPr fontId="2" type="noConversion"/>
  </si>
  <si>
    <t>Raw milk</t>
  </si>
  <si>
    <t>Other Manufacturing</t>
  </si>
  <si>
    <t>'Poultry'</t>
  </si>
  <si>
    <t>Rubber and plastic products</t>
  </si>
  <si>
    <t>Electrical equipment</t>
    <phoneticPr fontId="2" type="noConversion"/>
  </si>
  <si>
    <t>Oil seed, oleagic fruits, grain, seed, fruit, etc, ne</t>
    <phoneticPr fontId="3" type="noConversion"/>
  </si>
  <si>
    <t>Wool, silk-worm cocoons</t>
  </si>
  <si>
    <t>Recycling</t>
  </si>
  <si>
    <t>'Meat animals nec'</t>
  </si>
  <si>
    <t>Other non-metallic mineral products</t>
  </si>
  <si>
    <t>Motor vehicles and parts</t>
    <phoneticPr fontId="2" type="noConversion"/>
  </si>
  <si>
    <t>Lac, gums, resins, vegetable saps and extracts nes</t>
    <phoneticPr fontId="3" type="noConversion"/>
  </si>
  <si>
    <t>Forestry</t>
  </si>
  <si>
    <t>Electricity, Gas and Water</t>
  </si>
  <si>
    <t>'Animal products nec'</t>
  </si>
  <si>
    <t>Basic metals</t>
  </si>
  <si>
    <t>Vegetable plaiting materials, vegetable products nes</t>
    <phoneticPr fontId="3" type="noConversion"/>
  </si>
  <si>
    <t>Construction</t>
  </si>
  <si>
    <t>'Raw milk'</t>
  </si>
  <si>
    <t>Fabricated metal products</t>
  </si>
  <si>
    <t xml:space="preserve">Animal,vegetable fats and oils, cleavage products, et </t>
    <phoneticPr fontId="3" type="noConversion"/>
  </si>
  <si>
    <t>Maintenance and Repair</t>
  </si>
  <si>
    <t>'Wool, silk-worm cocoons'</t>
  </si>
  <si>
    <t>Computer, electronic and optical products</t>
  </si>
  <si>
    <t>Meat, fish and seafood food preparations nes</t>
    <phoneticPr fontId="3" type="noConversion"/>
  </si>
  <si>
    <t>Wholesale Trade</t>
  </si>
  <si>
    <t>'Manure (conventional treatment)'</t>
  </si>
  <si>
    <t>Electrical equipment</t>
  </si>
  <si>
    <t>Sugars and sugar confectionery</t>
    <phoneticPr fontId="3" type="noConversion"/>
  </si>
  <si>
    <t>Retail Trade</t>
  </si>
  <si>
    <t>'Manure (biogas treatment)'</t>
  </si>
  <si>
    <t xml:space="preserve">Machinery and equipment, nec </t>
  </si>
  <si>
    <t>Cocoa and cocoa preparations</t>
    <phoneticPr fontId="3" type="noConversion"/>
  </si>
  <si>
    <t>Other Extraction (formerly omn Minerals nec)</t>
  </si>
  <si>
    <t>Hotels and Restraurants</t>
  </si>
  <si>
    <t>'Products of forestry, logging and related services (02)'</t>
  </si>
  <si>
    <t>Motor vehicles, trailers and semi-trailers</t>
  </si>
  <si>
    <t>Cereal, flour, starch, milk preparations and products</t>
    <phoneticPr fontId="3" type="noConversion"/>
  </si>
  <si>
    <t>Bovine meat products</t>
  </si>
  <si>
    <t>Transport</t>
  </si>
  <si>
    <t>'Fish and other fishing products; services incidental of fishing (05)'</t>
  </si>
  <si>
    <t>Other transport equipment</t>
  </si>
  <si>
    <t>Vegetable, fruit, nut, etc food preparations</t>
    <phoneticPr fontId="5" type="noConversion"/>
  </si>
  <si>
    <t>Meat products nec</t>
  </si>
  <si>
    <t>Post and Telecommunications</t>
  </si>
  <si>
    <t>'Anthracite'</t>
  </si>
  <si>
    <t>Other manufacturing; repair and installation of machinery and equipment</t>
  </si>
  <si>
    <t xml:space="preserve">Miscellaneous edible preparations </t>
    <phoneticPr fontId="5" type="noConversion"/>
  </si>
  <si>
    <t>Vegetable oils and fats</t>
  </si>
  <si>
    <t>Finacial Intermediation and Business Activities</t>
  </si>
  <si>
    <t>'Coking Coal'</t>
  </si>
  <si>
    <t>Electricity, gas, water supply, sewerage, waste and remediation services</t>
  </si>
  <si>
    <t>Beverages, spirits and vinegar</t>
    <phoneticPr fontId="3" type="noConversion"/>
  </si>
  <si>
    <t>Dairy products</t>
  </si>
  <si>
    <t>Public Administration</t>
  </si>
  <si>
    <t>'Other Bituminous Coal'</t>
  </si>
  <si>
    <t xml:space="preserve">Residues, wastes of food industry, animal fodder </t>
    <phoneticPr fontId="3" type="noConversion"/>
  </si>
  <si>
    <t>Processed rice</t>
  </si>
  <si>
    <t>Education, Health and Other Services</t>
  </si>
  <si>
    <t>'Sub-Bituminous Coal'</t>
  </si>
  <si>
    <t>Wholesale and retail trade; repair of motor vehicles</t>
  </si>
  <si>
    <t>Tobacco and manufactured tobacco substitutes</t>
    <phoneticPr fontId="3" type="noConversion"/>
  </si>
  <si>
    <t>Sugar</t>
  </si>
  <si>
    <t>Private Households</t>
  </si>
  <si>
    <t>'Patent Fuel'</t>
  </si>
  <si>
    <t>Transportation and storage</t>
  </si>
  <si>
    <t>Salt, sulphur, earth, stone, plaster, lime and cement</t>
    <phoneticPr fontId="3" type="noConversion"/>
  </si>
  <si>
    <t>Food products nec</t>
  </si>
  <si>
    <t>Others</t>
  </si>
  <si>
    <t>'Lignite/Brown Coal'</t>
  </si>
  <si>
    <t>Accommodation and food services</t>
  </si>
  <si>
    <t>Ores, slag and ash</t>
    <phoneticPr fontId="3" type="noConversion"/>
  </si>
  <si>
    <t>Beverages and tobacco products</t>
  </si>
  <si>
    <t>Re-export &amp; Re-import</t>
  </si>
  <si>
    <t>'BKB/Peat Briquettes'</t>
  </si>
  <si>
    <t>Publishing, audiovisual and broadcasting activities</t>
  </si>
  <si>
    <t>Mineral fuels, oils, distillation products, etc</t>
    <phoneticPr fontId="3" type="noConversion"/>
  </si>
  <si>
    <t>Textiles</t>
  </si>
  <si>
    <t>'Peat'</t>
  </si>
  <si>
    <t>Telecommunications</t>
  </si>
  <si>
    <t xml:space="preserve">Inorganic chemicals, precious metal compound, isotope </t>
    <phoneticPr fontId="3" type="noConversion"/>
  </si>
  <si>
    <t>Wearing apparel</t>
  </si>
  <si>
    <t>'Crude petroleum and services related to crude oil extraction, excluding surveying'</t>
  </si>
  <si>
    <t>IT and other information services</t>
  </si>
  <si>
    <t>Organic chemicals</t>
    <phoneticPr fontId="3" type="noConversion"/>
  </si>
  <si>
    <t>Leather products</t>
  </si>
  <si>
    <t>'Natural gas and services related to natural gas extraction, excluding surveying'</t>
  </si>
  <si>
    <t>Financial and insurance activities</t>
  </si>
  <si>
    <t>Pharmaceutical products</t>
    <phoneticPr fontId="3" type="noConversion"/>
  </si>
  <si>
    <t>Wood products</t>
  </si>
  <si>
    <t>'Natural Gas Liquids'</t>
  </si>
  <si>
    <t>Real estate activities</t>
  </si>
  <si>
    <t>Fertilizers</t>
  </si>
  <si>
    <t>Paper products, publishing</t>
  </si>
  <si>
    <t>'Other Hydrocarbons'</t>
  </si>
  <si>
    <t>Other business sector services</t>
  </si>
  <si>
    <t>Tanning, dyeing extracts, tannins, derivs,pigments et</t>
  </si>
  <si>
    <t>Petroleum, coal products</t>
  </si>
  <si>
    <t>'Uranium and thorium ores (12)'</t>
  </si>
  <si>
    <t>Public admin. and defence; compulsory social security</t>
  </si>
  <si>
    <t>Essential oils, perfumes, cosmetics, toileteries</t>
  </si>
  <si>
    <t>Chemical products</t>
  </si>
  <si>
    <t>'Iron ores'</t>
  </si>
  <si>
    <t>Education</t>
  </si>
  <si>
    <t>Soaps, lubricants, waxes, candles, modelling pastes</t>
  </si>
  <si>
    <t>Basic pharmaceutical products</t>
  </si>
  <si>
    <t>'Copper ores and concentrates'</t>
  </si>
  <si>
    <t>Human health and social work</t>
  </si>
  <si>
    <t>Albuminoids, modified starches, glues, enzymes</t>
  </si>
  <si>
    <t>'Nickel ores and concentrates'</t>
  </si>
  <si>
    <t>Arts, entertainment, recreation and other service activities</t>
  </si>
  <si>
    <t>Explosives, pyrotechnics, matches, pyrophorics, etc</t>
  </si>
  <si>
    <t>Mineral products nec</t>
  </si>
  <si>
    <t>'Aluminium ores and concentrates'</t>
  </si>
  <si>
    <t>Private households with employed persons</t>
  </si>
  <si>
    <t>Photographic or cinematographic goods</t>
  </si>
  <si>
    <t>Ferrous metals</t>
  </si>
  <si>
    <t>'Precious metal ores and concentrates'</t>
  </si>
  <si>
    <t>Miscellaneous chemical products</t>
  </si>
  <si>
    <t>Metals nec</t>
  </si>
  <si>
    <t>'Lead, zinc and tin ores and concentrates'</t>
  </si>
  <si>
    <t>Plastics and articles thereof</t>
  </si>
  <si>
    <t>Metal products</t>
  </si>
  <si>
    <t>'Other non-ferrous metal ores and concentrates'</t>
  </si>
  <si>
    <t>Rubber and articles thereof</t>
  </si>
  <si>
    <t>'Stone'</t>
  </si>
  <si>
    <t>Raw hides and skins (other than furskins) and leather</t>
  </si>
  <si>
    <t>'Sand and clay'</t>
  </si>
  <si>
    <t>Articles of leather, animal gut, harness, travel good</t>
  </si>
  <si>
    <t>Machinery and equipment nec</t>
  </si>
  <si>
    <t>'Chemical and fertilizer minerals, salt and other mining and quarrying products n.e.c.'</t>
  </si>
  <si>
    <t>Furskins and artificial fur, manufactures thereof</t>
  </si>
  <si>
    <t>Motor vehicles and parts</t>
  </si>
  <si>
    <t>'Products of meat cattle'</t>
  </si>
  <si>
    <t>Wood and articles of wood, wood charcoal</t>
  </si>
  <si>
    <t>Transport equipment nec</t>
  </si>
  <si>
    <t>'Products of meat pigs'</t>
  </si>
  <si>
    <t>Cork and articles of cork</t>
  </si>
  <si>
    <t>Manufactures nec</t>
  </si>
  <si>
    <t>'Products of meat poultry'</t>
  </si>
  <si>
    <t>Manufactures of plaiting material, basketwork, etc.</t>
  </si>
  <si>
    <t>'Meat products nec'</t>
  </si>
  <si>
    <t>Pulp of wood, fibrous cellulosic material, waste etc</t>
  </si>
  <si>
    <t>Gas manufacture, distribution</t>
  </si>
  <si>
    <t>'products of Vegetable oils and fats'</t>
  </si>
  <si>
    <t>Paper &amp; paperboard, articles of pulp, paper and board</t>
  </si>
  <si>
    <t>'Dairy products'</t>
  </si>
  <si>
    <t>Printed books, newspapers, pictures etc</t>
  </si>
  <si>
    <t>'Processed rice'</t>
  </si>
  <si>
    <t>Silk</t>
  </si>
  <si>
    <t>Trade</t>
  </si>
  <si>
    <t>'Sugar'</t>
  </si>
  <si>
    <t>Wool, animal hair, horsehair yarn and fabric thereof</t>
  </si>
  <si>
    <t>Accommodation, Food and service activities</t>
  </si>
  <si>
    <t>'Food products nec'</t>
  </si>
  <si>
    <t>Cotton</t>
  </si>
  <si>
    <t>Transport nec</t>
  </si>
  <si>
    <t>'Beverages'</t>
  </si>
  <si>
    <t>Vegetable textile fibres nes, paper yarn, woven fabri</t>
  </si>
  <si>
    <t>Water transport</t>
  </si>
  <si>
    <t>'Fish products'</t>
  </si>
  <si>
    <t>manmade filaments</t>
  </si>
  <si>
    <t>Air transport</t>
  </si>
  <si>
    <t>'Tobacco products (16)'</t>
  </si>
  <si>
    <t>manmade staple fibres</t>
  </si>
  <si>
    <t>Warehousing and support activities</t>
  </si>
  <si>
    <t>'Textiles (17)'</t>
  </si>
  <si>
    <t>Wadding, felt, nonwovens, yarns, twine, cordage, etc</t>
  </si>
  <si>
    <t>Communication</t>
  </si>
  <si>
    <t>'Wearing apparel; furs (18)'</t>
  </si>
  <si>
    <t>Carpets and other textile floor coverings</t>
  </si>
  <si>
    <t>Financial services nec</t>
  </si>
  <si>
    <t>'Leather and leather products (19)'</t>
  </si>
  <si>
    <t>Special woven or tufted fabric, lace, tapestry etc</t>
  </si>
  <si>
    <t>Insurance (formerly isr)</t>
  </si>
  <si>
    <t>'Wood and products of wood and cork (except furniture); articles of straw and plaiting materials (20)'</t>
  </si>
  <si>
    <t>Impregnated, coated or laminated textile fabric</t>
  </si>
  <si>
    <t>'Wood material for treatment, Re-processing of secondary wood material into new wood material'</t>
  </si>
  <si>
    <t>Knitted or crocheted fabric</t>
  </si>
  <si>
    <t>Business services nec</t>
  </si>
  <si>
    <t>'Pulp'</t>
  </si>
  <si>
    <t>Articles of apparel, accessories, knit or crochet</t>
  </si>
  <si>
    <t>Recreational and other services</t>
  </si>
  <si>
    <t>'Secondary paper for treatment, Re-processing of secondary paper into new pulp'</t>
  </si>
  <si>
    <t>Articles of apparel, accessories, not knit or crochet</t>
  </si>
  <si>
    <t>Public Administration and defense</t>
  </si>
  <si>
    <t>'Paper and paper products'</t>
  </si>
  <si>
    <t>Other made textile articles, sets, worn clothing etc</t>
  </si>
  <si>
    <t>'Printed matter and recorded media (22)'</t>
  </si>
  <si>
    <t>Footwear, gaiters and the like, parts thereof</t>
  </si>
  <si>
    <t>Human health and social work activities</t>
  </si>
  <si>
    <t>'Coke Oven Coke'</t>
  </si>
  <si>
    <t>Headgear and parts thereof</t>
  </si>
  <si>
    <t>Dwellings</t>
  </si>
  <si>
    <t>'Gas Coke'</t>
  </si>
  <si>
    <t>Umbrellas, walking-sticks, seat-sticks, whips, etc</t>
  </si>
  <si>
    <t>'Coal Tar'</t>
  </si>
  <si>
    <t>Bird skin, feathers, artificial flowers, human hair</t>
  </si>
  <si>
    <t>'Motor Gasoline'</t>
  </si>
  <si>
    <t>Stone, plaster, cement, asbestos, mica, etc articles</t>
  </si>
  <si>
    <t>'Aviation Gasoline'</t>
  </si>
  <si>
    <t>Ceramic products Undata</t>
  </si>
  <si>
    <t>'Gasoline Type Jet Fuel'</t>
  </si>
  <si>
    <t>Glass and glassware</t>
  </si>
  <si>
    <t>'Kerosene Type Jet Fuel'</t>
  </si>
  <si>
    <t>Pearls, precious stones, metals, coins, etc</t>
  </si>
  <si>
    <t>'Kerosene'</t>
  </si>
  <si>
    <t>Iron and steel</t>
  </si>
  <si>
    <t>'Gas/Diesel Oil'</t>
  </si>
  <si>
    <t>Articles of iron or steel</t>
  </si>
  <si>
    <t>'Heavy Fuel Oil'</t>
  </si>
  <si>
    <t>Copper and articles thereof</t>
  </si>
  <si>
    <t>'Refinery Gas'</t>
  </si>
  <si>
    <t>Nickel and articles thereof</t>
  </si>
  <si>
    <t>'Liquefied Petroleum Gases (LPG)'</t>
  </si>
  <si>
    <t>Aluminium and articles thereof</t>
  </si>
  <si>
    <t>'Refinery Feedstocks'</t>
  </si>
  <si>
    <t>Lead and articles thereof</t>
  </si>
  <si>
    <t>'Ethane'</t>
  </si>
  <si>
    <t>Zinc and articles thereof</t>
  </si>
  <si>
    <t>'Naphtha'</t>
  </si>
  <si>
    <t>Tin and articles thereof</t>
  </si>
  <si>
    <t>'White Spirit &amp; SBP'</t>
  </si>
  <si>
    <t>Other base metals, cermets, articles thereof</t>
  </si>
  <si>
    <t>'Lubricants'</t>
  </si>
  <si>
    <t>Tools, implements, cutlery, etc of base metal</t>
  </si>
  <si>
    <t>'Bitumen'</t>
  </si>
  <si>
    <t>Miscellaneous articles of base metal</t>
  </si>
  <si>
    <t>'Paraffin Waxes'</t>
  </si>
  <si>
    <t>Nuclear reactors, boilers, machinery, etc</t>
  </si>
  <si>
    <t>'Petroleum Coke'</t>
  </si>
  <si>
    <t>Electrical, electronic equipment</t>
  </si>
  <si>
    <t>'Non-specified Petroleum Products'</t>
  </si>
  <si>
    <t>Railway, tramway locomotives, rolling stock, equipmen</t>
  </si>
  <si>
    <t>'Nuclear fuel'</t>
  </si>
  <si>
    <t>Vehicles other than railway, tramway</t>
  </si>
  <si>
    <t>'Plastics, basic'</t>
  </si>
  <si>
    <t>Aircraft, spacecraft, and parts thereof</t>
  </si>
  <si>
    <t>Secondary plastic for treatment, Re-processing of secondary plastic into new plastic'</t>
  </si>
  <si>
    <t>Ships, boats and other floating structures</t>
  </si>
  <si>
    <t>'N-fertiliser'</t>
  </si>
  <si>
    <t>Optical, photo, technical, medical, etc apparatus</t>
  </si>
  <si>
    <t>'P- and other fertiliser'</t>
  </si>
  <si>
    <t>Clocks and watches and parts thereof</t>
  </si>
  <si>
    <t>'Chemicals nec'</t>
  </si>
  <si>
    <t>Musical instruments, parts and accessories</t>
  </si>
  <si>
    <t>'Charcoal'</t>
  </si>
  <si>
    <t>Arms and ammunition, parts and accessories thereof</t>
  </si>
  <si>
    <t>'Additives/Blending Components'</t>
  </si>
  <si>
    <t>Furniture, lighting, signs, prefabricated buildings</t>
  </si>
  <si>
    <t>'Biogasoline'</t>
  </si>
  <si>
    <t>Toys, games, sports requisites</t>
  </si>
  <si>
    <t>'Biodiesels'</t>
  </si>
  <si>
    <t>Miscellaneous manufactured articles</t>
  </si>
  <si>
    <t>'Other Liquid Biofuels'</t>
  </si>
  <si>
    <t>Works of art, collectors pieces and antiques</t>
  </si>
  <si>
    <t>'Rubber and plastic products (25)'</t>
  </si>
  <si>
    <t>Commodities not specified according to kind</t>
  </si>
  <si>
    <t>'Glass and glass products'</t>
  </si>
  <si>
    <t>'Secondary glass for treatment, Re-processing of secondary glass into new glass'</t>
  </si>
  <si>
    <t>'Ceramic goods'</t>
  </si>
  <si>
    <t>Water collection, puriﬁcation, and distribut</t>
  </si>
  <si>
    <t>'Bricks, tiles and construction products, in baked clay'</t>
  </si>
  <si>
    <t>coal</t>
  </si>
  <si>
    <t>'Cement, lime and plaster'</t>
  </si>
  <si>
    <t>oil</t>
  </si>
  <si>
    <t>'Ash for treatment, Re-processing of ash into clinker'</t>
  </si>
  <si>
    <t>gas</t>
  </si>
  <si>
    <t>'Other non-metallic mineral products'</t>
  </si>
  <si>
    <t>'Basic iron and steel and of ferro-alloys and first products thereof'</t>
  </si>
  <si>
    <t>Manufacturing services on physical inputs ow</t>
  </si>
  <si>
    <t>'Secondary steel for treatment, Re-processing of secondary steel into new steel'</t>
  </si>
  <si>
    <t>Maintenance and repair services n.i.e.</t>
  </si>
  <si>
    <t>'Precious metals'</t>
  </si>
  <si>
    <t>Sea transport</t>
  </si>
  <si>
    <t>'Secondary preciuos metals for treatment, Re-processing of secondary preciuos metals into new preciuos metals'</t>
  </si>
  <si>
    <t>'Aluminium and aluminium products'</t>
  </si>
  <si>
    <t>Other modes of transport</t>
  </si>
  <si>
    <t>'Secondary aluminium for treatment, Re-processing of secondary aluminium into new aluminium'</t>
  </si>
  <si>
    <t>Postal and courier services</t>
  </si>
  <si>
    <t>'Lead, zinc and tin and products thereof'</t>
  </si>
  <si>
    <t>Goods (travel)</t>
  </si>
  <si>
    <t>'Secondary lead for treatment, Re-processing of secondary lead into new lead'</t>
  </si>
  <si>
    <t>Local transport services</t>
  </si>
  <si>
    <t>'Copper products'</t>
  </si>
  <si>
    <t>Accommodation services</t>
  </si>
  <si>
    <t>'Secondary copper for treatment, Re-processing of secondary copper into new copper'</t>
  </si>
  <si>
    <t>Food-serving services</t>
  </si>
  <si>
    <t>'Other non-ferrous metal products'</t>
  </si>
  <si>
    <t>'Secondary other non-ferrous metals for treatment, Re-processing of secondary other non-ferrous metals into new other non-ferrous metals'</t>
  </si>
  <si>
    <t>Direct insurance</t>
  </si>
  <si>
    <t>'Foundry work services'</t>
  </si>
  <si>
    <t>Pension and standardized guaranteed services</t>
  </si>
  <si>
    <t>'Fabricated metal products, except machinery and equipment (28)'</t>
  </si>
  <si>
    <t>Financial services</t>
  </si>
  <si>
    <t>'Machinery and equipment n.e.c. (29)'</t>
  </si>
  <si>
    <t>real estate</t>
  </si>
  <si>
    <t>'Office machinery and computers (30)'</t>
  </si>
  <si>
    <t>Charges for the use of intellectual property</t>
  </si>
  <si>
    <t>'Electrical machinery and apparatus n.e.c. (31)'</t>
  </si>
  <si>
    <t>Telecommunications services</t>
  </si>
  <si>
    <t>'Radio, television and communication equipment and apparatus (32)'</t>
  </si>
  <si>
    <t>Computer services</t>
  </si>
  <si>
    <t>Medical, precision and optical instruments, watches and clocks (33)'</t>
  </si>
  <si>
    <t>Information services</t>
  </si>
  <si>
    <t>'Motor vehicles, trailers and semi-trailers (34)'</t>
  </si>
  <si>
    <t>Research and development services</t>
  </si>
  <si>
    <t>'Other transport equipment (35)'</t>
  </si>
  <si>
    <t>Professional and management consulting servi</t>
  </si>
  <si>
    <t>'Furniture; other manufactured goods n.e.c. (36)'</t>
  </si>
  <si>
    <t>engineering</t>
  </si>
  <si>
    <t>'Secondary raw materials'</t>
  </si>
  <si>
    <t>Waste treatment and de-pollution agricultura</t>
  </si>
  <si>
    <t>'Bottles for treatment, Recycling of bottles by direct reuse'</t>
  </si>
  <si>
    <t>Operating leasing services</t>
  </si>
  <si>
    <t>'Electricity by coal'</t>
  </si>
  <si>
    <t>Other business services n.i.e.</t>
  </si>
  <si>
    <t>'Electricity by gas'</t>
  </si>
  <si>
    <t>Audiovisual and related services</t>
  </si>
  <si>
    <t>'Electricity by nuclear'</t>
  </si>
  <si>
    <t>Health services</t>
  </si>
  <si>
    <t>'Electricity by hydro'</t>
  </si>
  <si>
    <t>Education services</t>
  </si>
  <si>
    <t>'Electricity by wind'</t>
  </si>
  <si>
    <t>Other personal services</t>
  </si>
  <si>
    <t>'Electricity by petroleum and other oil derivatives'</t>
  </si>
  <si>
    <t>Government goods and services n.i.e.</t>
  </si>
  <si>
    <t>'Electricity by biomass and waste'</t>
  </si>
  <si>
    <t>'Electricity by solar photovoltaic'</t>
  </si>
  <si>
    <t>'Electricity by solar thermal'</t>
  </si>
  <si>
    <t>'Electricity by tide, wave, ocean'</t>
  </si>
  <si>
    <t>'Electricity by Geothermal'</t>
  </si>
  <si>
    <t>'Electricity nec'</t>
  </si>
  <si>
    <t>'Transmission services of electricity'</t>
  </si>
  <si>
    <t>'Distribution and trade services of electricity'</t>
  </si>
  <si>
    <t>'Coke oven gas'</t>
  </si>
  <si>
    <t>'Blast Furnace Gas'</t>
  </si>
  <si>
    <t>'Oxygen Steel Furnace Gas'</t>
  </si>
  <si>
    <t>'Gas Works Gas'</t>
  </si>
  <si>
    <t>'Biogas'</t>
  </si>
  <si>
    <t>'Distribution services of gaseous fuels through mains'</t>
  </si>
  <si>
    <t>'Steam and hot water supply services'</t>
  </si>
  <si>
    <t>'Collected and purified water, distribution services of water (41)'</t>
  </si>
  <si>
    <t>'Construction work (45)'</t>
  </si>
  <si>
    <t>'Secondary construction material for treatment, Re-processing of secondary construction material into aggregates'</t>
  </si>
  <si>
    <t>'Sale, maintenance, repair of motor vehicles, motor vehicles parts, motorcycles, motor cycles parts and accessoiries'</t>
  </si>
  <si>
    <t>'Retail trade services of motor fuel'</t>
  </si>
  <si>
    <t>'Wholesale trade and commission trade services, except of motor vehicles and motorcycles (51)'</t>
  </si>
  <si>
    <t>'Retail  trade services, except of motor vehicles and motorcycles; repair services of personal and household goods (52)'</t>
  </si>
  <si>
    <t>'Hotel and restaurant services (55)'</t>
  </si>
  <si>
    <t>'Railway transportation services'</t>
  </si>
  <si>
    <t>'Other land transportation services'</t>
  </si>
  <si>
    <t>'Transportation services via pipelines'</t>
  </si>
  <si>
    <t>'Sea and coastal water transportation services'</t>
  </si>
  <si>
    <t>'Inland water transportation services'</t>
  </si>
  <si>
    <t>'Air transport services (62)'</t>
  </si>
  <si>
    <t>'Supporting and auxiliary transport services; travel agency services (63)'</t>
  </si>
  <si>
    <t>'Post and telecommunication services (64)'</t>
  </si>
  <si>
    <t>'Financial intermediation services, except insurance and pension funding services (65)'</t>
  </si>
  <si>
    <t>'Insurance and pension funding services, except compulsory social security services (66)'</t>
  </si>
  <si>
    <t>'Services auxiliary to financial intermediation (67)'</t>
  </si>
  <si>
    <t>'Real estate services (70)'</t>
  </si>
  <si>
    <t>'Renting services of machinery and equipment without operator and of personal and household goods (71)'</t>
  </si>
  <si>
    <t>'Computer and related services (72)'</t>
  </si>
  <si>
    <t>'Research and development services (73)'</t>
  </si>
  <si>
    <t>'Other business services (74)'</t>
  </si>
  <si>
    <t>'Public administration and defence services; compulsory social security services (75)'</t>
  </si>
  <si>
    <t>'Education services (80)'</t>
  </si>
  <si>
    <t>'Health and social work services (85)'</t>
  </si>
  <si>
    <t>'Food waste for treatment: incineration'</t>
  </si>
  <si>
    <t>'Paper waste for treatment: incineration'</t>
  </si>
  <si>
    <t>'Plastic waste for treatment: incineration'</t>
  </si>
  <si>
    <t>'Intert/metal waste for treatment: incineration'</t>
  </si>
  <si>
    <t>'Textiles waste for treatment: incineration'</t>
  </si>
  <si>
    <t>'Wood waste for treatment: incineration'</t>
  </si>
  <si>
    <t>'Oil/hazardous waste for treatment: incineration'</t>
  </si>
  <si>
    <t>'Food waste for treatment: biogasification and land application'</t>
  </si>
  <si>
    <t>'Paper waste for treatment: biogasification and land application'</t>
  </si>
  <si>
    <t>'Sewage sludge for treatment: biogasification and land application'</t>
  </si>
  <si>
    <t>'Food waste for treatment: composting and land application'</t>
  </si>
  <si>
    <t>'Paper and wood waste for treatment: composting and land application'</t>
  </si>
  <si>
    <t>'Food waste for treatment: waste water treatment'</t>
  </si>
  <si>
    <t>'Other waste for treatment: waste water treatment'</t>
  </si>
  <si>
    <t>'Food waste for treatment: landfill'</t>
  </si>
  <si>
    <t>'Paper for treatment: landfill'</t>
  </si>
  <si>
    <t>'Plastic waste for treatment: landfill'</t>
  </si>
  <si>
    <t>'Inert/metal/hazardous waste for treatment: landfill'</t>
  </si>
  <si>
    <t>'Textiles waste for treatment: landfill'</t>
  </si>
  <si>
    <t>'Wood waste for treatment: landfill'</t>
  </si>
  <si>
    <t>Membership organisation services n.e.c. (91)'</t>
  </si>
  <si>
    <t>'Recreational, cultural and sporting services (92)'</t>
  </si>
  <si>
    <t>'Other services (93)'</t>
  </si>
  <si>
    <t>'Private households with employed persons (95)'</t>
  </si>
  <si>
    <t>'Extra-territorial organizations and bodies'</t>
  </si>
  <si>
    <t>S1</t>
    <phoneticPr fontId="5" type="noConversion"/>
  </si>
  <si>
    <t>S2</t>
    <phoneticPr fontId="5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</si>
  <si>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</si>
  <si>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</si>
  <si>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</si>
  <si>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</si>
  <si>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</si>
  <si>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</si>
  <si>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</si>
  <si>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</si>
  <si>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</si>
  <si>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</si>
  <si>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</si>
  <si>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</si>
  <si>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</si>
  <si>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</si>
  <si>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</si>
  <si>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EXIOBASE (m USD)</t>
  </si>
  <si>
    <t>Eora</t>
    <phoneticPr fontId="5" type="noConversion"/>
  </si>
  <si>
    <t>GTAP</t>
  </si>
  <si>
    <t>Agriculture, hunting, forestry &amp; fishing</t>
    <phoneticPr fontId="5" type="noConversion"/>
  </si>
  <si>
    <t>Mining &amp; quarrying</t>
  </si>
  <si>
    <t>Food production, beverages &amp; tobacco</t>
  </si>
  <si>
    <t>Textiles, leather &amp; wearing apparel</t>
  </si>
  <si>
    <t>Wood, paper &amp; publishing</t>
  </si>
  <si>
    <t>Petroleum, chemicals &amp; non-metallic mineral products</t>
  </si>
  <si>
    <t>Metal &amp; metal products</t>
  </si>
  <si>
    <t>Electrical &amp; machinery</t>
    <phoneticPr fontId="5" type="noConversion"/>
  </si>
  <si>
    <t>Transport equipment</t>
    <phoneticPr fontId="5" type="noConversion"/>
  </si>
  <si>
    <t>Manufacturing &amp; recycling</t>
    <phoneticPr fontId="5" type="noConversion"/>
  </si>
  <si>
    <t>Electricity, gas &amp; water</t>
  </si>
  <si>
    <t>Construction</t>
    <phoneticPr fontId="5" type="noConversion"/>
  </si>
  <si>
    <t>Sale, maintenance &amp; repair of vehicles; fuel; trade; hotels &amp; restaurants</t>
  </si>
  <si>
    <t>Post &amp; telecommunications</t>
    <phoneticPr fontId="5" type="noConversion"/>
  </si>
  <si>
    <t>Financial intermediation &amp; business activity</t>
    <phoneticPr fontId="5" type="noConversion"/>
  </si>
  <si>
    <t>Public administration; education; health; recreation; other services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</si>
</sst>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quotePrefix="1" applyAlignment="1">
      <alignment horizontal="left" vertical="center"/>
    </xf>
    <xf numFmtId="0" fontId="4" fillId="0" borderId="0" xfId="0" applyFont="1" applyAlignment="1"/>
    <xf numFmtId="0" fontId="0" fillId="2" borderId="0" xfId="0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[1]VA_sector!$R$1</c:f>
              <c:strCache>
                <c:ptCount val="1"/>
                <c:pt idx="0">
                  <c:v>EMERGING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[1]VA_sector!$Q$2:$Q$13</c:f>
              <c:strCache>
                <c:ptCount val="12"/>
                <c:pt idx="0">
                  <c:v>Coal</c:v>
                </c:pt>
                <c:pt idx="1">
                  <c:v>Oil</c:v>
                </c:pt>
                <c:pt idx="2">
                  <c:v>Gas</c:v>
                </c:pt>
                <c:pt idx="3">
                  <c:v>Electricity</c:v>
                </c:pt>
                <c:pt idx="4">
                  <c:v>Gas manufacture, distribution</c:v>
                </c:pt>
                <c:pt idx="5">
                  <c:v>Water</c:v>
                </c:pt>
                <c:pt idx="6">
                  <c:v>Construction</c:v>
                </c:pt>
                <c:pt idx="7">
                  <c:v>Transport nec</c:v>
                </c:pt>
                <c:pt idx="8">
                  <c:v>Water transport</c:v>
                </c:pt>
                <c:pt idx="9">
                  <c:v>Air transport</c:v>
                </c:pt>
                <c:pt idx="10">
                  <c:v>Electrical equipment</c:v>
                </c:pt>
                <c:pt idx="11">
                  <c:v>Motor vehicles and parts</c:v>
                </c:pt>
              </c:strCache>
            </c:strRef>
          </c:cat>
          <c:val>
            <c:numRef>
              <c:f>[1]VA_sector!$R$2:$R$13</c:f>
              <c:numCache>
                <c:formatCode>General</c:formatCode>
                <c:ptCount val="12"/>
                <c:pt idx="0">
                  <c:v>82111.8700133198</c:v>
                </c:pt>
                <c:pt idx="1">
                  <c:v>434673.43380618398</c:v>
                </c:pt>
                <c:pt idx="2">
                  <c:v>362376.26786860701</c:v>
                </c:pt>
                <c:pt idx="3">
                  <c:v>825241.57393857895</c:v>
                </c:pt>
                <c:pt idx="4">
                  <c:v>246966.83338791999</c:v>
                </c:pt>
                <c:pt idx="5">
                  <c:v>112118.471929065</c:v>
                </c:pt>
                <c:pt idx="6">
                  <c:v>8641268.4139765408</c:v>
                </c:pt>
                <c:pt idx="7">
                  <c:v>899888.65149282897</c:v>
                </c:pt>
                <c:pt idx="8">
                  <c:v>743844.16078792897</c:v>
                </c:pt>
                <c:pt idx="9">
                  <c:v>690017.50016938697</c:v>
                </c:pt>
                <c:pt idx="10">
                  <c:v>1559689.98023506</c:v>
                </c:pt>
                <c:pt idx="11">
                  <c:v>1892146.47176508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2640-A9EF-CEF6A50D6A06}"/>
            </c:ext>
          </c:extLst>
        </c:ser>
        <c:ser>
          <c:idx val="1"/>
          <c:order val="1"/>
          <c:tx>
            <c:strRef>
              <c:f>[1]VA_sector!$S$1</c:f>
              <c:strCache>
                <c:ptCount val="1"/>
                <c:pt idx="0">
                  <c:v>GTAP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[1]VA_sector!$Q$2:$Q$13</c:f>
              <c:strCache>
                <c:ptCount val="12"/>
                <c:pt idx="0">
                  <c:v>Coal</c:v>
                </c:pt>
                <c:pt idx="1">
                  <c:v>Oil</c:v>
                </c:pt>
                <c:pt idx="2">
                  <c:v>Gas</c:v>
                </c:pt>
                <c:pt idx="3">
                  <c:v>Electricity</c:v>
                </c:pt>
                <c:pt idx="4">
                  <c:v>Gas manufacture, distribution</c:v>
                </c:pt>
                <c:pt idx="5">
                  <c:v>Water</c:v>
                </c:pt>
                <c:pt idx="6">
                  <c:v>Construction</c:v>
                </c:pt>
                <c:pt idx="7">
                  <c:v>Transport nec</c:v>
                </c:pt>
                <c:pt idx="8">
                  <c:v>Water transport</c:v>
                </c:pt>
                <c:pt idx="9">
                  <c:v>Air transport</c:v>
                </c:pt>
                <c:pt idx="10">
                  <c:v>Electrical equipment</c:v>
                </c:pt>
                <c:pt idx="11">
                  <c:v>Motor vehicles and parts</c:v>
                </c:pt>
              </c:strCache>
            </c:strRef>
          </c:cat>
          <c:val>
            <c:numRef>
              <c:f>[1]VA_sector!$S$2:$S$13</c:f>
              <c:numCache>
                <c:formatCode>General</c:formatCode>
                <c:ptCount val="12"/>
                <c:pt idx="0">
                  <c:v>8946.8009467704596</c:v>
                </c:pt>
                <c:pt idx="1">
                  <c:v>90.841978536716496</c:v>
                </c:pt>
                <c:pt idx="2">
                  <c:v>43697.5697777444</c:v>
                </c:pt>
                <c:pt idx="3">
                  <c:v>778485.67741158698</c:v>
                </c:pt>
                <c:pt idx="4">
                  <c:v>81339.931143437396</c:v>
                </c:pt>
                <c:pt idx="5">
                  <c:v>504137.68112485198</c:v>
                </c:pt>
                <c:pt idx="6">
                  <c:v>9542295.5343336407</c:v>
                </c:pt>
                <c:pt idx="7">
                  <c:v>1590483.91204667</c:v>
                </c:pt>
                <c:pt idx="8">
                  <c:v>215670.505607203</c:v>
                </c:pt>
                <c:pt idx="9">
                  <c:v>391444.15668658703</c:v>
                </c:pt>
                <c:pt idx="10">
                  <c:v>801700.20465587103</c:v>
                </c:pt>
                <c:pt idx="11">
                  <c:v>2334889.63087815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6-2640-A9EF-CEF6A50D6A06}"/>
            </c:ext>
          </c:extLst>
        </c:ser>
        <c:ser>
          <c:idx val="2"/>
          <c:order val="2"/>
          <c:tx>
            <c:strRef>
              <c:f>[1]VA_sector!$T$1</c:f>
              <c:strCache>
                <c:ptCount val="1"/>
                <c:pt idx="0">
                  <c:v>Eora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[1]VA_sector!$Q$2:$Q$13</c:f>
              <c:strCache>
                <c:ptCount val="12"/>
                <c:pt idx="0">
                  <c:v>Coal</c:v>
                </c:pt>
                <c:pt idx="1">
                  <c:v>Oil</c:v>
                </c:pt>
                <c:pt idx="2">
                  <c:v>Gas</c:v>
                </c:pt>
                <c:pt idx="3">
                  <c:v>Electricity</c:v>
                </c:pt>
                <c:pt idx="4">
                  <c:v>Gas manufacture, distribution</c:v>
                </c:pt>
                <c:pt idx="5">
                  <c:v>Water</c:v>
                </c:pt>
                <c:pt idx="6">
                  <c:v>Construction</c:v>
                </c:pt>
                <c:pt idx="7">
                  <c:v>Transport nec</c:v>
                </c:pt>
                <c:pt idx="8">
                  <c:v>Water transport</c:v>
                </c:pt>
                <c:pt idx="9">
                  <c:v>Air transport</c:v>
                </c:pt>
                <c:pt idx="10">
                  <c:v>Electrical equipment</c:v>
                </c:pt>
                <c:pt idx="11">
                  <c:v>Motor vehicles and parts</c:v>
                </c:pt>
              </c:strCache>
            </c:strRef>
          </c:cat>
          <c:val>
            <c:numRef>
              <c:f>[1]VA_sector!$T$2:$T$13</c:f>
              <c:numCache>
                <c:formatCode>General</c:formatCode>
                <c:ptCount val="12"/>
                <c:pt idx="6">
                  <c:v>7927986.1061638501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2640-A9EF-CEF6A50D6A06}"/>
            </c:ext>
          </c:extLst>
        </c:ser>
        <c:ser>
          <c:idx val="3"/>
          <c:order val="3"/>
          <c:tx>
            <c:strRef>
              <c:f>[1]VA_sector!$U$1</c:f>
              <c:strCache>
                <c:ptCount val="1"/>
                <c:pt idx="0">
                  <c:v>EXIOBASE RX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[1]VA_sector!$Q$2:$Q$13</c:f>
              <c:strCache>
                <c:ptCount val="12"/>
                <c:pt idx="0">
                  <c:v>Coal</c:v>
                </c:pt>
                <c:pt idx="1">
                  <c:v>Oil</c:v>
                </c:pt>
                <c:pt idx="2">
                  <c:v>Gas</c:v>
                </c:pt>
                <c:pt idx="3">
                  <c:v>Electricity</c:v>
                </c:pt>
                <c:pt idx="4">
                  <c:v>Gas manufacture, distribution</c:v>
                </c:pt>
                <c:pt idx="5">
                  <c:v>Water</c:v>
                </c:pt>
                <c:pt idx="6">
                  <c:v>Construction</c:v>
                </c:pt>
                <c:pt idx="7">
                  <c:v>Transport nec</c:v>
                </c:pt>
                <c:pt idx="8">
                  <c:v>Water transport</c:v>
                </c:pt>
                <c:pt idx="9">
                  <c:v>Air transport</c:v>
                </c:pt>
                <c:pt idx="10">
                  <c:v>Electrical equipment</c:v>
                </c:pt>
                <c:pt idx="11">
                  <c:v>Motor vehicles and parts</c:v>
                </c:pt>
              </c:strCache>
            </c:strRef>
          </c:cat>
          <c:val>
            <c:numRef>
              <c:f>[1]VA_sector!$U$2:$U$13</c:f>
              <c:numCache>
                <c:formatCode>General</c:formatCode>
                <c:ptCount val="12"/>
                <c:pt idx="0">
                  <c:v>57121.486570809364</c:v>
                </c:pt>
                <c:pt idx="1">
                  <c:v>584088.91973899899</c:v>
                </c:pt>
                <c:pt idx="2">
                  <c:v>180898.4766427865</c:v>
                </c:pt>
                <c:pt idx="3">
                  <c:v>375663.40403014969</c:v>
                </c:pt>
                <c:pt idx="4">
                  <c:v>144950.07270576421</c:v>
                </c:pt>
                <c:pt idx="5">
                  <c:v>105644.29261341074</c:v>
                </c:pt>
                <c:pt idx="6">
                  <c:v>6171422.3680813098</c:v>
                </c:pt>
                <c:pt idx="7">
                  <c:v>855022.81204619643</c:v>
                </c:pt>
                <c:pt idx="8">
                  <c:v>129698.5722173567</c:v>
                </c:pt>
                <c:pt idx="9">
                  <c:v>293922.19572689501</c:v>
                </c:pt>
                <c:pt idx="10">
                  <c:v>863466.330219583</c:v>
                </c:pt>
                <c:pt idx="11">
                  <c:v>1693526.24406084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6-2640-A9EF-CEF6A50D6A06}"/>
            </c:ext>
          </c:extLst>
        </c:ser>
        <c:ser>
          <c:idx val="4"/>
          <c:order val="4"/>
          <c:tx>
            <c:strRef>
              <c:f>[1]VA_sector!$V$1</c:f>
              <c:strCache>
                <c:ptCount val="1"/>
                <c:pt idx="0">
                  <c:v>OECD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[1]VA_sector!$Q$2:$Q$13</c:f>
              <c:strCache>
                <c:ptCount val="12"/>
                <c:pt idx="0">
                  <c:v>Coal</c:v>
                </c:pt>
                <c:pt idx="1">
                  <c:v>Oil</c:v>
                </c:pt>
                <c:pt idx="2">
                  <c:v>Gas</c:v>
                </c:pt>
                <c:pt idx="3">
                  <c:v>Electricity</c:v>
                </c:pt>
                <c:pt idx="4">
                  <c:v>Gas manufacture, distribution</c:v>
                </c:pt>
                <c:pt idx="5">
                  <c:v>Water</c:v>
                </c:pt>
                <c:pt idx="6">
                  <c:v>Construction</c:v>
                </c:pt>
                <c:pt idx="7">
                  <c:v>Transport nec</c:v>
                </c:pt>
                <c:pt idx="8">
                  <c:v>Water transport</c:v>
                </c:pt>
                <c:pt idx="9">
                  <c:v>Air transport</c:v>
                </c:pt>
                <c:pt idx="10">
                  <c:v>Electrical equipment</c:v>
                </c:pt>
                <c:pt idx="11">
                  <c:v>Motor vehicles and parts</c:v>
                </c:pt>
              </c:strCache>
            </c:strRef>
          </c:cat>
          <c:val>
            <c:numRef>
              <c:f>[1]VA_sector!$V$2:$V$13</c:f>
              <c:numCache>
                <c:formatCode>General</c:formatCode>
                <c:ptCount val="12"/>
                <c:pt idx="6">
                  <c:v>6726103.3577239402</c:v>
                </c:pt>
                <c:pt idx="10">
                  <c:v>917650.99004176597</c:v>
                </c:pt>
                <c:pt idx="11">
                  <c:v>2424156.4972091401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6-2640-A9EF-CEF6A50D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819135"/>
        <c:axId val="429820783"/>
      </c:barChart>
      <c:catAx>
        <c:axId val="42981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820783"/>
        <c:crosses val="autoZero"/>
        <c:auto val="1"/>
        <c:lblAlgn val="ctr"/>
        <c:lblOffset val="100"/>
        <c:noMultiLvlLbl val="0"/>
      </c:catAx>
      <c:valAx>
        <c:axId val="42982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81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[1]VA_17!$A$10</c:f>
              <c:strCache>
                <c:ptCount val="1"/>
                <c:pt idx="0">
                  <c:v>EXIOBASE (m USD)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[1]VA_17!$B$9:$R$9</c:f>
              <c:strCache>
                <c:ptCount val="1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</c:strCache>
            </c:strRef>
          </c:cat>
          <c:val>
            <c:numRef>
              <c:f>[1]VA_17!$B$10:$R$10</c:f>
              <c:numCache>
                <c:formatCode>General</c:formatCode>
                <c:ptCount val="17"/>
                <c:pt idx="0">
                  <c:v>2.1867703207091509</c:v>
                </c:pt>
                <c:pt idx="1">
                  <c:v>2.1669176850716729</c:v>
                </c:pt>
                <c:pt idx="2">
                  <c:v>5.1923543715993086</c:v>
                </c:pt>
                <c:pt idx="3">
                  <c:v>1.7096354500487319</c:v>
                </c:pt>
                <c:pt idx="4">
                  <c:v>1.1600616351391768</c:v>
                </c:pt>
                <c:pt idx="5">
                  <c:v>4.2210782278706276</c:v>
                </c:pt>
                <c:pt idx="6">
                  <c:v>1.9080093781555347</c:v>
                </c:pt>
                <c:pt idx="7">
                  <c:v>7.6526493790011054</c:v>
                </c:pt>
                <c:pt idx="8">
                  <c:v>3.8068403266812689</c:v>
                </c:pt>
                <c:pt idx="9">
                  <c:v>1.308096803527665</c:v>
                </c:pt>
                <c:pt idx="10">
                  <c:v>1.0400972722578499</c:v>
                </c:pt>
                <c:pt idx="11">
                  <c:v>10.249580739990813</c:v>
                </c:pt>
                <c:pt idx="12">
                  <c:v>6.4826634665994129</c:v>
                </c:pt>
                <c:pt idx="13">
                  <c:v>2.8584129048813929</c:v>
                </c:pt>
                <c:pt idx="14">
                  <c:v>1.5793650881313803</c:v>
                </c:pt>
                <c:pt idx="15">
                  <c:v>17.299814331999009</c:v>
                </c:pt>
                <c:pt idx="16">
                  <c:v>29.177652618335891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9-7741-A15F-588069B256EF}"/>
            </c:ext>
          </c:extLst>
        </c:ser>
        <c:ser>
          <c:idx val="1"/>
          <c:order val="1"/>
          <c:tx>
            <c:strRef>
              <c:f>[1]VA_17!$A$11</c:f>
              <c:strCache>
                <c:ptCount val="1"/>
                <c:pt idx="0">
                  <c:v>OECD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[1]VA_17!$B$9:$R$9</c:f>
              <c:strCache>
                <c:ptCount val="1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</c:strCache>
            </c:strRef>
          </c:cat>
          <c:val>
            <c:numRef>
              <c:f>[1]VA_17!$B$11:$R$11</c:f>
              <c:numCache>
                <c:formatCode>General</c:formatCode>
                <c:ptCount val="17"/>
                <c:pt idx="0">
                  <c:v>2.8647886554983071</c:v>
                </c:pt>
                <c:pt idx="1">
                  <c:v>0.4384704201493701</c:v>
                </c:pt>
                <c:pt idx="2">
                  <c:v>5.0331003963786696</c:v>
                </c:pt>
                <c:pt idx="3">
                  <c:v>2.3391718281690212</c:v>
                </c:pt>
                <c:pt idx="4">
                  <c:v>0.47871171942769813</c:v>
                </c:pt>
                <c:pt idx="5">
                  <c:v>3.7226898445058643</c:v>
                </c:pt>
                <c:pt idx="6">
                  <c:v>0.74160905725118931</c:v>
                </c:pt>
                <c:pt idx="7">
                  <c:v>6.5292919464111989</c:v>
                </c:pt>
                <c:pt idx="8">
                  <c:v>4.8550230115538628</c:v>
                </c:pt>
                <c:pt idx="9">
                  <c:v>1.9348985998710055</c:v>
                </c:pt>
                <c:pt idx="10">
                  <c:v>1.6712415964248593</c:v>
                </c:pt>
                <c:pt idx="11">
                  <c:v>9.7453244130860988</c:v>
                </c:pt>
                <c:pt idx="12">
                  <c:v>11.498689186182592</c:v>
                </c:pt>
                <c:pt idx="13">
                  <c:v>4.1914660538046817</c:v>
                </c:pt>
                <c:pt idx="14">
                  <c:v>4.4659230096672164</c:v>
                </c:pt>
                <c:pt idx="15">
                  <c:v>14.893931030997864</c:v>
                </c:pt>
                <c:pt idx="16">
                  <c:v>24.595669230620519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9-7741-A15F-588069B256EF}"/>
            </c:ext>
          </c:extLst>
        </c:ser>
        <c:ser>
          <c:idx val="2"/>
          <c:order val="2"/>
          <c:tx>
            <c:strRef>
              <c:f>[1]VA_17!$A$12</c:f>
              <c:strCache>
                <c:ptCount val="1"/>
                <c:pt idx="0">
                  <c:v>Eora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[1]VA_17!$B$9:$R$9</c:f>
              <c:strCache>
                <c:ptCount val="1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</c:strCache>
            </c:strRef>
          </c:cat>
          <c:val>
            <c:numRef>
              <c:f>[1]VA_17!$B$12:$R$12</c:f>
              <c:numCache>
                <c:formatCode>General</c:formatCode>
                <c:ptCount val="17"/>
                <c:pt idx="0">
                  <c:v>2.9220457945203759</c:v>
                </c:pt>
                <c:pt idx="1">
                  <c:v>8.8997591173626919E-2</c:v>
                </c:pt>
                <c:pt idx="2">
                  <c:v>5.7717927688585302</c:v>
                </c:pt>
                <c:pt idx="3">
                  <c:v>2.2164691080824892</c:v>
                </c:pt>
                <c:pt idx="4">
                  <c:v>0.71436114771974824</c:v>
                </c:pt>
                <c:pt idx="5">
                  <c:v>2.6978043674317895</c:v>
                </c:pt>
                <c:pt idx="6">
                  <c:v>0.56860084947693978</c:v>
                </c:pt>
                <c:pt idx="7">
                  <c:v>7.2271397246169364</c:v>
                </c:pt>
                <c:pt idx="8">
                  <c:v>4.3490775637824619</c:v>
                </c:pt>
                <c:pt idx="9">
                  <c:v>1.6195440116604793</c:v>
                </c:pt>
                <c:pt idx="10">
                  <c:v>1.3036141549132123</c:v>
                </c:pt>
                <c:pt idx="11">
                  <c:v>11.417302956610996</c:v>
                </c:pt>
                <c:pt idx="12">
                  <c:v>13.247197045717687</c:v>
                </c:pt>
                <c:pt idx="13">
                  <c:v>3.1249513050111881</c:v>
                </c:pt>
                <c:pt idx="14">
                  <c:v>1.8082613926369138</c:v>
                </c:pt>
                <c:pt idx="15">
                  <c:v>14.75345404203666</c:v>
                </c:pt>
                <c:pt idx="16">
                  <c:v>26.16938617574997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7741-A15F-588069B256EF}"/>
            </c:ext>
          </c:extLst>
        </c:ser>
        <c:ser>
          <c:idx val="3"/>
          <c:order val="3"/>
          <c:tx>
            <c:strRef>
              <c:f>[1]VA_17!$A$13</c:f>
              <c:strCache>
                <c:ptCount val="1"/>
                <c:pt idx="0">
                  <c:v>GTAP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[1]VA_17!$B$9:$R$9</c:f>
              <c:strCache>
                <c:ptCount val="1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</c:strCache>
            </c:strRef>
          </c:cat>
          <c:val>
            <c:numRef>
              <c:f>[1]VA_17!$B$13:$R$13</c:f>
              <c:numCache>
                <c:formatCode>General</c:formatCode>
                <c:ptCount val="17"/>
                <c:pt idx="0">
                  <c:v>2.2435387514768497</c:v>
                </c:pt>
                <c:pt idx="1">
                  <c:v>0.11828467977021903</c:v>
                </c:pt>
                <c:pt idx="2">
                  <c:v>5.9574017429103314</c:v>
                </c:pt>
                <c:pt idx="3">
                  <c:v>2.0850552862607787</c:v>
                </c:pt>
                <c:pt idx="4">
                  <c:v>0.4761247110634701</c:v>
                </c:pt>
                <c:pt idx="5">
                  <c:v>2.8964380918582546</c:v>
                </c:pt>
                <c:pt idx="6">
                  <c:v>0.65837007916395951</c:v>
                </c:pt>
                <c:pt idx="7">
                  <c:v>3.0418788842606364</c:v>
                </c:pt>
                <c:pt idx="8">
                  <c:v>7.1897924681186707</c:v>
                </c:pt>
                <c:pt idx="9">
                  <c:v>1.2445645552537252</c:v>
                </c:pt>
                <c:pt idx="10">
                  <c:v>1.8266521972565859</c:v>
                </c:pt>
                <c:pt idx="11">
                  <c:v>12.779269967561335</c:v>
                </c:pt>
                <c:pt idx="12">
                  <c:v>12.158222387555536</c:v>
                </c:pt>
                <c:pt idx="13">
                  <c:v>3.2827126423013593</c:v>
                </c:pt>
                <c:pt idx="14">
                  <c:v>3.231317388125972</c:v>
                </c:pt>
                <c:pt idx="15">
                  <c:v>7.8268545139363033</c:v>
                </c:pt>
                <c:pt idx="16">
                  <c:v>32.983521653126012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99-7741-A15F-588069B256EF}"/>
            </c:ext>
          </c:extLst>
        </c:ser>
        <c:ser>
          <c:idx val="4"/>
          <c:order val="4"/>
          <c:tx>
            <c:strRef>
              <c:f>[1]VA_17!$A$14</c:f>
              <c:strCache>
                <c:ptCount val="1"/>
                <c:pt idx="0">
                  <c:v>EMERGING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[1]VA_17!$B$9:$R$9</c:f>
              <c:strCache>
                <c:ptCount val="1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</c:strCache>
            </c:strRef>
          </c:cat>
          <c:val>
            <c:numRef>
              <c:f>[1]VA_17!$B$14:$R$14</c:f>
              <c:numCache>
                <c:formatCode>General</c:formatCode>
                <c:ptCount val="17"/>
                <c:pt idx="0">
                  <c:v>2.4134605868687116</c:v>
                </c:pt>
                <c:pt idx="1">
                  <c:v>1.1691171360853272</c:v>
                </c:pt>
                <c:pt idx="2">
                  <c:v>5.5946671686168736</c:v>
                </c:pt>
                <c:pt idx="3">
                  <c:v>1.4165414004561747</c:v>
                </c:pt>
                <c:pt idx="4">
                  <c:v>0.52362247737341028</c:v>
                </c:pt>
                <c:pt idx="5">
                  <c:v>3.2654354039365319</c:v>
                </c:pt>
                <c:pt idx="6">
                  <c:v>0.85763009590407624</c:v>
                </c:pt>
                <c:pt idx="7">
                  <c:v>5.2389200301232837</c:v>
                </c:pt>
                <c:pt idx="8">
                  <c:v>3.5533622664571993</c:v>
                </c:pt>
                <c:pt idx="9">
                  <c:v>1.026405315940315</c:v>
                </c:pt>
                <c:pt idx="10">
                  <c:v>1.5749287660577322</c:v>
                </c:pt>
                <c:pt idx="11">
                  <c:v>11.491238136005395</c:v>
                </c:pt>
                <c:pt idx="12">
                  <c:v>8.3210607038320017</c:v>
                </c:pt>
                <c:pt idx="13">
                  <c:v>4.400820459521956</c:v>
                </c:pt>
                <c:pt idx="14">
                  <c:v>3.2547550311748497</c:v>
                </c:pt>
                <c:pt idx="15">
                  <c:v>20.463007007808322</c:v>
                </c:pt>
                <c:pt idx="16">
                  <c:v>25.435028013837847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99-7741-A15F-588069B25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9266063"/>
        <c:axId val="1860023295"/>
      </c:barChart>
      <c:catAx>
        <c:axId val="185926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0023295"/>
        <c:crosses val="autoZero"/>
        <c:auto val="1"/>
        <c:lblAlgn val="ctr"/>
        <c:lblOffset val="100"/>
        <c:noMultiLvlLbl val="0"/>
      </c:catAx>
      <c:valAx>
        <c:axId val="18600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926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546100</xdr:colOff>
      <xdr:row>18</xdr:row>
      <xdr:rowOff>107950</xdr:rowOff>
    </xdr:from>
    <xdr:to>
      <xdr:col>27</xdr:col>
      <xdr:colOff>114300</xdr:colOff>
      <xdr:row>40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381FA40-7A66-A540-BCB2-0E21438C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18</xdr:row>
      <xdr:rowOff>171450</xdr:rowOff>
    </xdr:from>
    <xdr:to>
      <xdr:col>13</xdr:col>
      <xdr:colOff>25400</xdr:colOff>
      <xdr:row>39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9A37AC-506B-C446-A69E-AF4743CEB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f613734821eb905/MRIO_Method/Validation/Code/Validation_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_sector"/>
      <sheetName val="VA_region"/>
      <sheetName val="VA_region_P"/>
      <sheetName val="VA_17"/>
      <sheetName val="Fig VA"/>
      <sheetName val="Fig VA2"/>
      <sheetName val="CO2_sector"/>
      <sheetName val="Sheet1"/>
      <sheetName val="CO2_region"/>
      <sheetName val="CO2_region_P"/>
      <sheetName val="CO2_17"/>
      <sheetName val="Fig CO2"/>
      <sheetName val="Fig CO22"/>
      <sheetName val="Case P"/>
      <sheetName val="Fig case P"/>
      <sheetName val="Case C"/>
      <sheetName val="Fig case C"/>
      <sheetName val="SDA"/>
      <sheetName val="Aggregate Region"/>
    </sheetNames>
    <sheetDataSet>
      <sheetData sheetId="0">
        <row r="1">
          <cell r="R1" t="str">
            <v>EMERGING</v>
          </cell>
          <cell r="S1" t="str">
            <v>GTAP</v>
          </cell>
          <cell r="T1" t="str">
            <v>Eora</v>
          </cell>
          <cell r="U1" t="str">
            <v>EXIOBASE RX</v>
          </cell>
          <cell r="V1" t="str">
            <v>OECD</v>
          </cell>
        </row>
        <row r="2">
          <cell r="Q2" t="str">
            <v>Coal</v>
          </cell>
          <cell r="R2">
            <v>82111.8700133198</v>
          </cell>
          <cell r="S2">
            <v>8946.8009467704596</v>
          </cell>
          <cell r="U2">
            <v>57121.486570809364</v>
          </cell>
        </row>
        <row r="3">
          <cell r="Q3" t="str">
            <v>Oil</v>
          </cell>
          <cell r="R3">
            <v>434673.43380618398</v>
          </cell>
          <cell r="S3">
            <v>90.841978536716496</v>
          </cell>
          <cell r="U3">
            <v>584088.91973899899</v>
          </cell>
        </row>
        <row r="4">
          <cell r="Q4" t="str">
            <v>Gas</v>
          </cell>
          <cell r="R4">
            <v>362376.26786860701</v>
          </cell>
          <cell r="S4">
            <v>43697.5697777444</v>
          </cell>
          <cell r="U4">
            <v>180898.4766427865</v>
          </cell>
        </row>
        <row r="5">
          <cell r="Q5" t="str">
            <v>Electricity</v>
          </cell>
          <cell r="R5">
            <v>825241.57393857895</v>
          </cell>
          <cell r="S5">
            <v>778485.67741158698</v>
          </cell>
          <cell r="U5">
            <v>375663.40403014969</v>
          </cell>
        </row>
        <row r="6">
          <cell r="Q6" t="str">
            <v>Gas manufacture, distribution</v>
          </cell>
          <cell r="R6">
            <v>246966.83338791999</v>
          </cell>
          <cell r="S6">
            <v>81339.931143437396</v>
          </cell>
          <cell r="U6">
            <v>144950.07270576421</v>
          </cell>
        </row>
        <row r="7">
          <cell r="Q7" t="str">
            <v>Water</v>
          </cell>
          <cell r="R7">
            <v>112118.471929065</v>
          </cell>
          <cell r="S7">
            <v>504137.68112485198</v>
          </cell>
          <cell r="U7">
            <v>105644.29261341074</v>
          </cell>
        </row>
        <row r="8">
          <cell r="Q8" t="str">
            <v>Construction</v>
          </cell>
          <cell r="R8">
            <v>8641268.4139765408</v>
          </cell>
          <cell r="S8">
            <v>9542295.5343336407</v>
          </cell>
          <cell r="T8">
            <v>7927986.1061638501</v>
          </cell>
          <cell r="U8">
            <v>6171422.3680813098</v>
          </cell>
          <cell r="V8">
            <v>6726103.3577239402</v>
          </cell>
        </row>
        <row r="9">
          <cell r="Q9" t="str">
            <v>Transport nec</v>
          </cell>
          <cell r="R9">
            <v>899888.65149282897</v>
          </cell>
          <cell r="S9">
            <v>1590483.91204667</v>
          </cell>
          <cell r="U9">
            <v>855022.81204619643</v>
          </cell>
        </row>
        <row r="10">
          <cell r="Q10" t="str">
            <v>Water transport</v>
          </cell>
          <cell r="R10">
            <v>743844.16078792897</v>
          </cell>
          <cell r="S10">
            <v>215670.505607203</v>
          </cell>
          <cell r="U10">
            <v>129698.5722173567</v>
          </cell>
        </row>
        <row r="11">
          <cell r="Q11" t="str">
            <v>Air transport</v>
          </cell>
          <cell r="R11">
            <v>690017.50016938697</v>
          </cell>
          <cell r="S11">
            <v>391444.15668658703</v>
          </cell>
          <cell r="U11">
            <v>293922.19572689501</v>
          </cell>
        </row>
        <row r="12">
          <cell r="Q12" t="str">
            <v>Electrical equipment</v>
          </cell>
          <cell r="R12">
            <v>1559689.98023506</v>
          </cell>
          <cell r="S12">
            <v>801700.20465587103</v>
          </cell>
          <cell r="U12">
            <v>863466.330219583</v>
          </cell>
          <cell r="V12">
            <v>917650.99004176597</v>
          </cell>
        </row>
        <row r="13">
          <cell r="Q13" t="str">
            <v>Motor vehicles and parts</v>
          </cell>
          <cell r="R13">
            <v>1892146.47176508</v>
          </cell>
          <cell r="S13">
            <v>2334889.63087815</v>
          </cell>
          <cell r="U13">
            <v>1693526.24406084</v>
          </cell>
          <cell r="V13">
            <v>2424156.4972091401</v>
          </cell>
        </row>
      </sheetData>
      <sheetData sheetId="1"/>
      <sheetData sheetId="2"/>
      <sheetData sheetId="3">
        <row r="9">
          <cell r="B9" t="str">
            <v>S1</v>
          </cell>
          <cell r="C9" t="str">
            <v>S2</v>
          </cell>
          <cell r="D9" t="str">
            <v>S3</v>
          </cell>
          <cell r="E9" t="str">
            <v>S4</v>
          </cell>
          <cell r="F9" t="str">
            <v>S5</v>
          </cell>
          <cell r="G9" t="str">
            <v>S6</v>
          </cell>
          <cell r="H9" t="str">
            <v>S7</v>
          </cell>
          <cell r="I9" t="str">
            <v>S8</v>
          </cell>
          <cell r="J9" t="str">
            <v>S9</v>
          </cell>
          <cell r="K9" t="str">
            <v>S10</v>
          </cell>
          <cell r="L9" t="str">
            <v>S11</v>
          </cell>
          <cell r="M9" t="str">
            <v>S12</v>
          </cell>
          <cell r="N9" t="str">
            <v>S13</v>
          </cell>
          <cell r="O9" t="str">
            <v>S14</v>
          </cell>
          <cell r="P9" t="str">
            <v>S15</v>
          </cell>
          <cell r="Q9" t="str">
            <v>S16</v>
          </cell>
          <cell r="R9" t="str">
            <v>S17</v>
          </cell>
        </row>
        <row r="10">
          <cell r="A10" t="str">
            <v>EXIOBASE (m USD)</v>
          </cell>
          <cell r="B10">
            <v>2.1867703207091509</v>
          </cell>
          <cell r="C10">
            <v>2.1669176850716729</v>
          </cell>
          <cell r="D10">
            <v>5.1923543715993086</v>
          </cell>
          <cell r="E10">
            <v>1.7096354500487319</v>
          </cell>
          <cell r="F10">
            <v>1.1600616351391768</v>
          </cell>
          <cell r="G10">
            <v>4.2210782278706276</v>
          </cell>
          <cell r="H10">
            <v>1.9080093781555347</v>
          </cell>
          <cell r="I10">
            <v>7.6526493790011054</v>
          </cell>
          <cell r="J10">
            <v>3.8068403266812689</v>
          </cell>
          <cell r="K10">
            <v>1.308096803527665</v>
          </cell>
          <cell r="L10">
            <v>1.0400972722578499</v>
          </cell>
          <cell r="M10">
            <v>10.249580739990813</v>
          </cell>
          <cell r="N10">
            <v>6.4826634665994129</v>
          </cell>
          <cell r="O10">
            <v>2.8584129048813929</v>
          </cell>
          <cell r="P10">
            <v>1.5793650881313803</v>
          </cell>
          <cell r="Q10">
            <v>17.299814331999009</v>
          </cell>
          <cell r="R10">
            <v>29.177652618335891</v>
          </cell>
        </row>
        <row r="11">
          <cell r="A11" t="str">
            <v>OECD</v>
          </cell>
          <cell r="B11">
            <v>2.8647886554983071</v>
          </cell>
          <cell r="C11">
            <v>0.4384704201493701</v>
          </cell>
          <cell r="D11">
            <v>5.0331003963786696</v>
          </cell>
          <cell r="E11">
            <v>2.3391718281690212</v>
          </cell>
          <cell r="F11">
            <v>0.47871171942769813</v>
          </cell>
          <cell r="G11">
            <v>3.7226898445058643</v>
          </cell>
          <cell r="H11">
            <v>0.74160905725118931</v>
          </cell>
          <cell r="I11">
            <v>6.5292919464111989</v>
          </cell>
          <cell r="J11">
            <v>4.8550230115538628</v>
          </cell>
          <cell r="K11">
            <v>1.9348985998710055</v>
          </cell>
          <cell r="L11">
            <v>1.6712415964248593</v>
          </cell>
          <cell r="M11">
            <v>9.7453244130860988</v>
          </cell>
          <cell r="N11">
            <v>11.498689186182592</v>
          </cell>
          <cell r="O11">
            <v>4.1914660538046817</v>
          </cell>
          <cell r="P11">
            <v>4.4659230096672164</v>
          </cell>
          <cell r="Q11">
            <v>14.893931030997864</v>
          </cell>
          <cell r="R11">
            <v>24.595669230620519</v>
          </cell>
        </row>
        <row r="12">
          <cell r="A12" t="str">
            <v>Eora</v>
          </cell>
          <cell r="B12">
            <v>2.9220457945203759</v>
          </cell>
          <cell r="C12">
            <v>8.8997591173626919E-2</v>
          </cell>
          <cell r="D12">
            <v>5.7717927688585302</v>
          </cell>
          <cell r="E12">
            <v>2.2164691080824892</v>
          </cell>
          <cell r="F12">
            <v>0.71436114771974824</v>
          </cell>
          <cell r="G12">
            <v>2.6978043674317895</v>
          </cell>
          <cell r="H12">
            <v>0.56860084947693978</v>
          </cell>
          <cell r="I12">
            <v>7.2271397246169364</v>
          </cell>
          <cell r="J12">
            <v>4.3490775637824619</v>
          </cell>
          <cell r="K12">
            <v>1.6195440116604793</v>
          </cell>
          <cell r="L12">
            <v>1.3036141549132123</v>
          </cell>
          <cell r="M12">
            <v>11.417302956610996</v>
          </cell>
          <cell r="N12">
            <v>13.247197045717687</v>
          </cell>
          <cell r="O12">
            <v>3.1249513050111881</v>
          </cell>
          <cell r="P12">
            <v>1.8082613926369138</v>
          </cell>
          <cell r="Q12">
            <v>14.75345404203666</v>
          </cell>
          <cell r="R12">
            <v>26.16938617574997</v>
          </cell>
        </row>
        <row r="13">
          <cell r="A13" t="str">
            <v>GTAP</v>
          </cell>
          <cell r="B13">
            <v>2.2435387514768497</v>
          </cell>
          <cell r="C13">
            <v>0.11828467977021903</v>
          </cell>
          <cell r="D13">
            <v>5.9574017429103314</v>
          </cell>
          <cell r="E13">
            <v>2.0850552862607787</v>
          </cell>
          <cell r="F13">
            <v>0.4761247110634701</v>
          </cell>
          <cell r="G13">
            <v>2.8964380918582546</v>
          </cell>
          <cell r="H13">
            <v>0.65837007916395951</v>
          </cell>
          <cell r="I13">
            <v>3.0418788842606364</v>
          </cell>
          <cell r="J13">
            <v>7.1897924681186707</v>
          </cell>
          <cell r="K13">
            <v>1.2445645552537252</v>
          </cell>
          <cell r="L13">
            <v>1.8266521972565859</v>
          </cell>
          <cell r="M13">
            <v>12.779269967561335</v>
          </cell>
          <cell r="N13">
            <v>12.158222387555536</v>
          </cell>
          <cell r="O13">
            <v>3.2827126423013593</v>
          </cell>
          <cell r="P13">
            <v>3.231317388125972</v>
          </cell>
          <cell r="Q13">
            <v>7.8268545139363033</v>
          </cell>
          <cell r="R13">
            <v>32.983521653126012</v>
          </cell>
        </row>
        <row r="14">
          <cell r="A14" t="str">
            <v>EMERGING</v>
          </cell>
          <cell r="B14">
            <v>2.4134605868687116</v>
          </cell>
          <cell r="C14">
            <v>1.1691171360853272</v>
          </cell>
          <cell r="D14">
            <v>5.5946671686168736</v>
          </cell>
          <cell r="E14">
            <v>1.4165414004561747</v>
          </cell>
          <cell r="F14">
            <v>0.52362247737341028</v>
          </cell>
          <cell r="G14">
            <v>3.2654354039365319</v>
          </cell>
          <cell r="H14">
            <v>0.85763009590407624</v>
          </cell>
          <cell r="I14">
            <v>5.2389200301232837</v>
          </cell>
          <cell r="J14">
            <v>3.5533622664571993</v>
          </cell>
          <cell r="K14">
            <v>1.026405315940315</v>
          </cell>
          <cell r="L14">
            <v>1.5749287660577322</v>
          </cell>
          <cell r="M14">
            <v>11.491238136005395</v>
          </cell>
          <cell r="N14">
            <v>8.3210607038320017</v>
          </cell>
          <cell r="O14">
            <v>4.400820459521956</v>
          </cell>
          <cell r="P14">
            <v>3.2547550311748497</v>
          </cell>
          <cell r="Q14">
            <v>20.463007007808322</v>
          </cell>
          <cell r="R14">
            <v>25.435028013837847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6320-0FE5-FF4F-8256-BE71258EC793}">
  <dimension ref="A1:Z201"/>
  <sheetViews>
    <sheetView workbookViewId="0">
      <selection activeCell="G37" sqref="G37"/>
    </sheetView>
  </sheetViews>
  <sheetFormatPr baseColWidth="10" defaultColWidth="10.83203125" defaultRowHeight="16"/>
  <sheetData>
    <row r="1" spans="1:26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</row>
    <row r="2" spans="1:26">
      <c r="A2" t="s">
        <v>5</v>
      </c>
      <c r="B2">
        <v>453991.41965507198</v>
      </c>
      <c r="D2" s="2" t="s">
        <v>6</v>
      </c>
      <c r="E2">
        <v>52813.018452345197</v>
      </c>
      <c r="G2" s="3" t="s">
        <v>7</v>
      </c>
      <c r="H2">
        <f>I2/1000</f>
        <v>1818688.56841453</v>
      </c>
      <c r="I2">
        <v>1818688568.41453</v>
      </c>
      <c r="J2" s="4" t="s">
        <v>8</v>
      </c>
      <c r="K2">
        <v>39327.181256115698</v>
      </c>
      <c r="M2" s="5" t="s">
        <v>9</v>
      </c>
      <c r="N2">
        <v>1977241.98581242</v>
      </c>
      <c r="Q2" s="2" t="s">
        <v>10</v>
      </c>
      <c r="R2">
        <f>B102</f>
        <v>82111.8700133198</v>
      </c>
      <c r="S2">
        <f>E16</f>
        <v>8946.8009467704596</v>
      </c>
      <c r="U2">
        <f>SUM(K21:K28)</f>
        <v>57121.486570809364</v>
      </c>
      <c r="W2">
        <f>(U2-R2)/R2*100</f>
        <v>-30.434556463586343</v>
      </c>
      <c r="X2">
        <f>(S2-R2)/R2*100</f>
        <v>-89.104132027051449</v>
      </c>
    </row>
    <row r="3" spans="1:26">
      <c r="A3" t="s">
        <v>11</v>
      </c>
      <c r="B3">
        <v>515034.22289524402</v>
      </c>
      <c r="D3" s="2" t="s">
        <v>12</v>
      </c>
      <c r="E3">
        <v>52988.896875436702</v>
      </c>
      <c r="G3" s="3" t="s">
        <v>13</v>
      </c>
      <c r="H3">
        <f t="shared" ref="H3:H27" si="0">I3/1000</f>
        <v>210331.64315113801</v>
      </c>
      <c r="I3">
        <v>210331643.15113801</v>
      </c>
      <c r="J3" s="2" t="s">
        <v>14</v>
      </c>
      <c r="K3">
        <v>79854.798762213395</v>
      </c>
      <c r="M3" s="5" t="s">
        <v>15</v>
      </c>
      <c r="N3">
        <v>245598.95453950399</v>
      </c>
      <c r="Q3" s="2" t="s">
        <v>16</v>
      </c>
      <c r="R3">
        <f t="shared" ref="R3:R4" si="1">B103</f>
        <v>434673.43380618398</v>
      </c>
      <c r="S3">
        <f t="shared" ref="S3:S4" si="2">E17</f>
        <v>90.841978536716496</v>
      </c>
      <c r="U3">
        <f>K29</f>
        <v>584088.91973899899</v>
      </c>
      <c r="W3">
        <f t="shared" ref="W3:W13" si="3">(U3-R3)/R3*100</f>
        <v>34.374193201657157</v>
      </c>
      <c r="X3">
        <f t="shared" ref="X3:X13" si="4">(S3-R3)/R3*100</f>
        <v>-99.979101097175118</v>
      </c>
    </row>
    <row r="4" spans="1:26">
      <c r="A4" t="s">
        <v>17</v>
      </c>
      <c r="B4">
        <v>390518.98576595</v>
      </c>
      <c r="D4" s="2" t="s">
        <v>18</v>
      </c>
      <c r="E4">
        <v>120342.437726647</v>
      </c>
      <c r="G4" s="3" t="s">
        <v>19</v>
      </c>
      <c r="H4">
        <f t="shared" si="0"/>
        <v>61798.453539153699</v>
      </c>
      <c r="I4">
        <v>61798453.539153703</v>
      </c>
      <c r="J4" s="2" t="s">
        <v>20</v>
      </c>
      <c r="K4">
        <v>93668.042270599297</v>
      </c>
      <c r="M4" s="5" t="s">
        <v>21</v>
      </c>
      <c r="N4">
        <v>31181.608954191899</v>
      </c>
      <c r="Q4" s="2" t="s">
        <v>22</v>
      </c>
      <c r="R4">
        <f t="shared" si="1"/>
        <v>362376.26786860701</v>
      </c>
      <c r="S4">
        <f t="shared" si="2"/>
        <v>43697.5697777444</v>
      </c>
      <c r="U4">
        <f>K30+K31</f>
        <v>180898.4766427865</v>
      </c>
      <c r="W4">
        <f t="shared" si="3"/>
        <v>-50.079932743173472</v>
      </c>
      <c r="X4">
        <f t="shared" si="4"/>
        <v>-87.941382024059976</v>
      </c>
    </row>
    <row r="5" spans="1:26">
      <c r="A5" t="s">
        <v>23</v>
      </c>
      <c r="B5">
        <v>234081.59339164299</v>
      </c>
      <c r="D5" s="2" t="s">
        <v>24</v>
      </c>
      <c r="E5">
        <v>526477.66677045904</v>
      </c>
      <c r="G5" s="3" t="s">
        <v>25</v>
      </c>
      <c r="H5">
        <f t="shared" si="0"/>
        <v>4007837.3196422602</v>
      </c>
      <c r="I5">
        <v>4007837319.6422601</v>
      </c>
      <c r="J5" s="2" t="s">
        <v>26</v>
      </c>
      <c r="K5">
        <v>522152.73785434698</v>
      </c>
      <c r="M5" s="5" t="s">
        <v>27</v>
      </c>
      <c r="N5">
        <v>25846.341493591201</v>
      </c>
      <c r="Q5" s="2" t="s">
        <v>28</v>
      </c>
      <c r="R5">
        <f>B99</f>
        <v>825241.57393857895</v>
      </c>
      <c r="S5">
        <f>E47</f>
        <v>778485.67741158698</v>
      </c>
      <c r="U5">
        <f>SUM(K129:K142)</f>
        <v>375663.40403014969</v>
      </c>
      <c r="W5">
        <f t="shared" si="3"/>
        <v>-54.478371437681652</v>
      </c>
      <c r="X5">
        <f t="shared" si="4"/>
        <v>-5.6657223779750963</v>
      </c>
    </row>
    <row r="6" spans="1:26">
      <c r="A6" t="s">
        <v>29</v>
      </c>
      <c r="B6">
        <v>14796.0480358486</v>
      </c>
      <c r="D6" s="2" t="s">
        <v>30</v>
      </c>
      <c r="E6">
        <v>77649.911132548194</v>
      </c>
      <c r="G6" s="3" t="s">
        <v>31</v>
      </c>
      <c r="H6">
        <f t="shared" si="0"/>
        <v>1539079.4446287798</v>
      </c>
      <c r="I6">
        <v>1539079444.6287799</v>
      </c>
      <c r="J6" s="2" t="s">
        <v>32</v>
      </c>
      <c r="K6">
        <v>99464.085026066794</v>
      </c>
      <c r="M6" s="5" t="s">
        <v>33</v>
      </c>
      <c r="N6">
        <v>3473784.1492876201</v>
      </c>
      <c r="Q6" s="2" t="s">
        <v>34</v>
      </c>
      <c r="R6">
        <f t="shared" ref="R6:R7" si="5">B100</f>
        <v>246966.83338791999</v>
      </c>
      <c r="S6">
        <f t="shared" ref="S6:S7" si="6">E48</f>
        <v>81339.931143437396</v>
      </c>
      <c r="U6">
        <f>SUM(K143:K148)</f>
        <v>144950.07270576421</v>
      </c>
      <c r="W6">
        <f t="shared" si="3"/>
        <v>-41.307878990339674</v>
      </c>
      <c r="X6">
        <f t="shared" si="4"/>
        <v>-67.064431272974318</v>
      </c>
    </row>
    <row r="7" spans="1:26">
      <c r="A7" t="s">
        <v>35</v>
      </c>
      <c r="B7">
        <v>75497.844933549102</v>
      </c>
      <c r="D7" s="2" t="s">
        <v>36</v>
      </c>
      <c r="E7">
        <v>12278.926722986</v>
      </c>
      <c r="G7" s="3" t="s">
        <v>37</v>
      </c>
      <c r="H7">
        <f t="shared" si="0"/>
        <v>496040.55138311896</v>
      </c>
      <c r="I7">
        <v>496040551.38311899</v>
      </c>
      <c r="J7" s="2" t="s">
        <v>38</v>
      </c>
      <c r="K7">
        <v>6232.5918284304398</v>
      </c>
      <c r="M7" s="5" t="s">
        <v>39</v>
      </c>
      <c r="N7">
        <v>1614467.69967081</v>
      </c>
      <c r="Q7" s="2" t="s">
        <v>40</v>
      </c>
      <c r="R7">
        <f t="shared" si="5"/>
        <v>112118.471929065</v>
      </c>
      <c r="S7">
        <f t="shared" si="6"/>
        <v>504137.68112485198</v>
      </c>
      <c r="U7">
        <f>SUM(K149:K150)</f>
        <v>105644.29261341074</v>
      </c>
      <c r="W7">
        <f t="shared" si="3"/>
        <v>-5.7744091622568074</v>
      </c>
      <c r="X7">
        <f t="shared" si="4"/>
        <v>349.64729937080239</v>
      </c>
    </row>
    <row r="8" spans="1:26">
      <c r="A8" t="s">
        <v>41</v>
      </c>
      <c r="B8">
        <v>404035.06555008597</v>
      </c>
      <c r="D8" s="2" t="s">
        <v>42</v>
      </c>
      <c r="E8">
        <v>27203.6185807564</v>
      </c>
      <c r="G8" s="3" t="s">
        <v>43</v>
      </c>
      <c r="H8">
        <f t="shared" si="0"/>
        <v>1873310.6779620801</v>
      </c>
      <c r="I8">
        <v>1873310677.96208</v>
      </c>
      <c r="J8" s="2" t="s">
        <v>44</v>
      </c>
      <c r="K8">
        <v>20210.7219415623</v>
      </c>
      <c r="M8" s="5" t="s">
        <v>45</v>
      </c>
      <c r="N8">
        <v>89520.117025603802</v>
      </c>
      <c r="Q8" s="2" t="s">
        <v>46</v>
      </c>
      <c r="R8">
        <f>B116</f>
        <v>8641268.4139765408</v>
      </c>
      <c r="S8">
        <f>E50</f>
        <v>9542295.5343336407</v>
      </c>
      <c r="T8" s="3">
        <f>H15</f>
        <v>7927986.1061638501</v>
      </c>
      <c r="U8">
        <v>6171422.3680813098</v>
      </c>
      <c r="V8">
        <f>N23</f>
        <v>6726103.3577239402</v>
      </c>
      <c r="W8">
        <f>(U8-R8)/R8*100</f>
        <v>-28.581985046320955</v>
      </c>
      <c r="X8">
        <f>(S8-R8)/R8*100</f>
        <v>10.427023871863101</v>
      </c>
      <c r="Y8">
        <f>(T8-R8)/R8*100</f>
        <v>-8.2543704655559047</v>
      </c>
      <c r="Z8">
        <f>(V8-R8)/R8*100</f>
        <v>-22.163008536512748</v>
      </c>
    </row>
    <row r="9" spans="1:26">
      <c r="A9" t="s">
        <v>47</v>
      </c>
      <c r="B9">
        <v>214291.73719908099</v>
      </c>
      <c r="D9" s="2" t="s">
        <v>48</v>
      </c>
      <c r="E9">
        <v>90541.171418378202</v>
      </c>
      <c r="G9" s="3" t="s">
        <v>49</v>
      </c>
      <c r="H9">
        <f t="shared" si="0"/>
        <v>394827.01402750699</v>
      </c>
      <c r="I9">
        <v>394827014.02750701</v>
      </c>
      <c r="J9" s="2" t="s">
        <v>50</v>
      </c>
      <c r="K9">
        <v>105631.005047913</v>
      </c>
      <c r="M9" s="5" t="s">
        <v>51</v>
      </c>
      <c r="N9">
        <v>240880.839057581</v>
      </c>
      <c r="Q9" s="2" t="s">
        <v>52</v>
      </c>
      <c r="R9">
        <f>B110</f>
        <v>899888.65149282897</v>
      </c>
      <c r="S9">
        <f>E53</f>
        <v>1590483.91204667</v>
      </c>
      <c r="U9">
        <f>SUM(K158:K160)</f>
        <v>855022.81204619643</v>
      </c>
      <c r="W9">
        <f t="shared" si="3"/>
        <v>-4.9857101067120269</v>
      </c>
      <c r="X9">
        <f>(S9-R9)/R9*100</f>
        <v>76.742301328971052</v>
      </c>
    </row>
    <row r="10" spans="1:26">
      <c r="A10" t="s">
        <v>53</v>
      </c>
      <c r="B10">
        <v>65000.373881820597</v>
      </c>
      <c r="D10" s="2" t="s">
        <v>54</v>
      </c>
      <c r="E10">
        <v>66985.305791892795</v>
      </c>
      <c r="G10" s="3" t="s">
        <v>55</v>
      </c>
      <c r="H10">
        <f t="shared" si="0"/>
        <v>5018406.14563803</v>
      </c>
      <c r="I10">
        <v>5018406145.6380301</v>
      </c>
      <c r="J10" s="2" t="s">
        <v>56</v>
      </c>
      <c r="K10">
        <v>35748.755897011797</v>
      </c>
      <c r="M10" s="5" t="s">
        <v>57</v>
      </c>
      <c r="N10">
        <v>755380.94526056899</v>
      </c>
      <c r="Q10" s="2" t="s">
        <v>58</v>
      </c>
      <c r="R10">
        <f>B108</f>
        <v>743844.16078792897</v>
      </c>
      <c r="S10">
        <f t="shared" ref="S10:S11" si="7">E54</f>
        <v>215670.505607203</v>
      </c>
      <c r="U10">
        <f>K161+K162</f>
        <v>129698.5722173567</v>
      </c>
      <c r="W10">
        <f t="shared" si="3"/>
        <v>-82.563743986378626</v>
      </c>
      <c r="X10">
        <f t="shared" si="4"/>
        <v>-71.005955685832021</v>
      </c>
    </row>
    <row r="11" spans="1:26">
      <c r="A11" t="s">
        <v>59</v>
      </c>
      <c r="B11">
        <v>278971.07091084198</v>
      </c>
      <c r="D11" s="2" t="s">
        <v>60</v>
      </c>
      <c r="E11">
        <v>248367.634895344</v>
      </c>
      <c r="G11" s="3" t="s">
        <v>61</v>
      </c>
      <c r="H11">
        <f t="shared" si="0"/>
        <v>3019927.4409488803</v>
      </c>
      <c r="I11">
        <v>3019927440.9488802</v>
      </c>
      <c r="J11" s="2" t="s">
        <v>62</v>
      </c>
      <c r="K11">
        <v>17266.422048836001</v>
      </c>
      <c r="M11" s="5" t="s">
        <v>63</v>
      </c>
      <c r="N11">
        <v>1376977.71947843</v>
      </c>
      <c r="Q11" s="2" t="s">
        <v>64</v>
      </c>
      <c r="R11">
        <f>B109</f>
        <v>690017.50016938697</v>
      </c>
      <c r="S11">
        <f t="shared" si="7"/>
        <v>391444.15668658703</v>
      </c>
      <c r="U11">
        <f>K163</f>
        <v>293922.19572689501</v>
      </c>
      <c r="W11">
        <f t="shared" si="3"/>
        <v>-57.403660681831639</v>
      </c>
      <c r="X11">
        <f t="shared" si="4"/>
        <v>-43.270401607133948</v>
      </c>
    </row>
    <row r="12" spans="1:26">
      <c r="A12" t="s">
        <v>65</v>
      </c>
      <c r="B12">
        <v>133362.90577058299</v>
      </c>
      <c r="D12" s="2" t="s">
        <v>66</v>
      </c>
      <c r="E12">
        <v>118574.535139464</v>
      </c>
      <c r="G12" s="3" t="s">
        <v>67</v>
      </c>
      <c r="H12">
        <f t="shared" si="0"/>
        <v>970758.846087554</v>
      </c>
      <c r="I12">
        <v>970758846.08755398</v>
      </c>
      <c r="J12" s="2" t="s">
        <v>68</v>
      </c>
      <c r="K12">
        <v>58838.570106797299</v>
      </c>
      <c r="M12" s="5" t="s">
        <v>69</v>
      </c>
      <c r="N12">
        <v>278058.86228140403</v>
      </c>
      <c r="Q12" s="2" t="s">
        <v>70</v>
      </c>
      <c r="R12">
        <f>B85</f>
        <v>1559689.98023506</v>
      </c>
      <c r="S12">
        <f>E42</f>
        <v>801700.20465587103</v>
      </c>
      <c r="U12">
        <f>K121</f>
        <v>863466.330219583</v>
      </c>
      <c r="V12">
        <f>N17</f>
        <v>917650.99004176597</v>
      </c>
      <c r="W12">
        <f t="shared" si="3"/>
        <v>-44.638592209879398</v>
      </c>
      <c r="X12">
        <f t="shared" si="4"/>
        <v>-48.598746237053646</v>
      </c>
    </row>
    <row r="13" spans="1:26">
      <c r="A13" t="s">
        <v>71</v>
      </c>
      <c r="B13">
        <v>99238.590387931094</v>
      </c>
      <c r="D13" s="2" t="s">
        <v>72</v>
      </c>
      <c r="E13">
        <v>28951.803646152101</v>
      </c>
      <c r="G13" s="3" t="s">
        <v>73</v>
      </c>
      <c r="H13">
        <f t="shared" si="0"/>
        <v>153825.69647558502</v>
      </c>
      <c r="I13">
        <v>153825696.47558501</v>
      </c>
      <c r="J13" s="2" t="s">
        <v>74</v>
      </c>
      <c r="K13">
        <v>26477.4518971871</v>
      </c>
      <c r="M13" s="5" t="s">
        <v>75</v>
      </c>
      <c r="N13">
        <v>158937.33501712201</v>
      </c>
      <c r="Q13" s="2" t="s">
        <v>76</v>
      </c>
      <c r="R13">
        <f>B87</f>
        <v>1892146.47176508</v>
      </c>
      <c r="S13">
        <f>E44</f>
        <v>2334889.63087815</v>
      </c>
      <c r="U13">
        <f>K124</f>
        <v>1693526.24406084</v>
      </c>
      <c r="V13">
        <f>N19</f>
        <v>2424156.4972091401</v>
      </c>
      <c r="W13">
        <f t="shared" si="3"/>
        <v>-10.497085224007952</v>
      </c>
      <c r="X13">
        <f t="shared" si="4"/>
        <v>23.398989756858469</v>
      </c>
    </row>
    <row r="14" spans="1:26">
      <c r="A14" t="s">
        <v>77</v>
      </c>
      <c r="B14">
        <v>78811.128535293305</v>
      </c>
      <c r="D14" s="2" t="s">
        <v>78</v>
      </c>
      <c r="E14">
        <v>71680.460220036999</v>
      </c>
      <c r="G14" s="3" t="s">
        <v>79</v>
      </c>
      <c r="H14">
        <f t="shared" si="0"/>
        <v>905208.08173581504</v>
      </c>
      <c r="I14">
        <v>905208081.73581505</v>
      </c>
      <c r="J14" s="2" t="s">
        <v>80</v>
      </c>
      <c r="K14">
        <v>22951.928683517701</v>
      </c>
      <c r="M14" s="5" t="s">
        <v>81</v>
      </c>
      <c r="N14">
        <v>73932.711145027904</v>
      </c>
    </row>
    <row r="15" spans="1:26">
      <c r="A15" t="s">
        <v>82</v>
      </c>
      <c r="B15">
        <v>120054.46068468101</v>
      </c>
      <c r="D15" s="2" t="s">
        <v>13</v>
      </c>
      <c r="E15">
        <v>180397.570242894</v>
      </c>
      <c r="G15" s="3" t="s">
        <v>83</v>
      </c>
      <c r="H15">
        <f t="shared" si="0"/>
        <v>7927986.1061638501</v>
      </c>
      <c r="I15">
        <v>7927986106.1638498</v>
      </c>
      <c r="J15" s="2" t="s">
        <v>84</v>
      </c>
      <c r="K15">
        <v>75783.218553479499</v>
      </c>
      <c r="M15" s="5" t="s">
        <v>85</v>
      </c>
      <c r="N15">
        <v>437916.762372508</v>
      </c>
    </row>
    <row r="16" spans="1:26">
      <c r="A16" t="s">
        <v>86</v>
      </c>
      <c r="B16">
        <v>175448.176629889</v>
      </c>
      <c r="D16" s="2" t="s">
        <v>10</v>
      </c>
      <c r="E16">
        <v>8946.8009467704596</v>
      </c>
      <c r="G16" s="3" t="s">
        <v>87</v>
      </c>
      <c r="H16">
        <f t="shared" si="0"/>
        <v>431109.20954246598</v>
      </c>
      <c r="I16">
        <v>431109209.54246598</v>
      </c>
      <c r="J16" s="2" t="s">
        <v>88</v>
      </c>
      <c r="K16">
        <v>3269.5931674396002</v>
      </c>
      <c r="M16" s="5" t="s">
        <v>89</v>
      </c>
      <c r="N16">
        <v>1858431.2425563999</v>
      </c>
    </row>
    <row r="17" spans="1:14">
      <c r="A17" t="s">
        <v>90</v>
      </c>
      <c r="B17">
        <v>360042.92488719901</v>
      </c>
      <c r="D17" s="2" t="s">
        <v>16</v>
      </c>
      <c r="E17">
        <v>90.841978536716496</v>
      </c>
      <c r="G17" s="3" t="s">
        <v>91</v>
      </c>
      <c r="H17">
        <f t="shared" si="0"/>
        <v>2178902.39745337</v>
      </c>
      <c r="I17">
        <v>2178902397.4533701</v>
      </c>
      <c r="J17" s="6" t="s">
        <v>92</v>
      </c>
      <c r="K17">
        <v>0</v>
      </c>
      <c r="M17" s="5" t="s">
        <v>93</v>
      </c>
      <c r="N17">
        <v>917650.99004176597</v>
      </c>
    </row>
    <row r="18" spans="1:14">
      <c r="A18" t="s">
        <v>94</v>
      </c>
      <c r="B18">
        <v>94466.175745843502</v>
      </c>
      <c r="D18" s="2" t="s">
        <v>22</v>
      </c>
      <c r="E18">
        <v>43697.5697777444</v>
      </c>
      <c r="G18" s="3" t="s">
        <v>95</v>
      </c>
      <c r="H18">
        <f t="shared" si="0"/>
        <v>3945418.9415120203</v>
      </c>
      <c r="I18">
        <v>3945418941.5120201</v>
      </c>
      <c r="J18" s="6" t="s">
        <v>96</v>
      </c>
      <c r="K18">
        <v>0</v>
      </c>
      <c r="M18" s="5" t="s">
        <v>97</v>
      </c>
      <c r="N18">
        <v>1730354.96977393</v>
      </c>
    </row>
    <row r="19" spans="1:14">
      <c r="A19" t="s">
        <v>98</v>
      </c>
      <c r="B19">
        <v>105040.61172044001</v>
      </c>
      <c r="D19" s="2" t="s">
        <v>99</v>
      </c>
      <c r="E19">
        <v>35588.093277378997</v>
      </c>
      <c r="G19" s="3" t="s">
        <v>100</v>
      </c>
      <c r="H19">
        <f t="shared" si="0"/>
        <v>2643203.7106673797</v>
      </c>
      <c r="I19">
        <v>2643203710.6673799</v>
      </c>
      <c r="J19" s="2" t="s">
        <v>101</v>
      </c>
      <c r="K19">
        <v>53750.449868326701</v>
      </c>
      <c r="M19" s="5" t="s">
        <v>102</v>
      </c>
      <c r="N19">
        <v>2424156.4972091401</v>
      </c>
    </row>
    <row r="20" spans="1:14">
      <c r="A20" t="s">
        <v>103</v>
      </c>
      <c r="B20">
        <v>360332.47428067698</v>
      </c>
      <c r="D20" s="2" t="s">
        <v>104</v>
      </c>
      <c r="E20">
        <v>462401.46297473199</v>
      </c>
      <c r="G20" s="3" t="s">
        <v>105</v>
      </c>
      <c r="H20">
        <f t="shared" si="0"/>
        <v>2169914.4379997402</v>
      </c>
      <c r="I20">
        <v>2169914437.9997401</v>
      </c>
      <c r="J20" s="2" t="s">
        <v>106</v>
      </c>
      <c r="K20">
        <v>56058.817011704901</v>
      </c>
      <c r="M20" s="5" t="s">
        <v>107</v>
      </c>
      <c r="N20">
        <v>926720.82566268696</v>
      </c>
    </row>
    <row r="21" spans="1:14">
      <c r="A21" t="s">
        <v>108</v>
      </c>
      <c r="B21">
        <v>466744.87667694502</v>
      </c>
      <c r="D21" s="2" t="s">
        <v>109</v>
      </c>
      <c r="E21">
        <v>429239.15699008701</v>
      </c>
      <c r="G21" s="3" t="s">
        <v>110</v>
      </c>
      <c r="H21">
        <f t="shared" si="0"/>
        <v>1255626.7668133499</v>
      </c>
      <c r="I21">
        <v>1255626766.81335</v>
      </c>
      <c r="J21" s="2" t="s">
        <v>111</v>
      </c>
      <c r="K21">
        <v>5374.8039275134497</v>
      </c>
      <c r="M21" s="5" t="s">
        <v>112</v>
      </c>
      <c r="N21">
        <v>1335443.27698029</v>
      </c>
    </row>
    <row r="22" spans="1:14">
      <c r="A22" t="s">
        <v>113</v>
      </c>
      <c r="B22">
        <v>436146.38493034599</v>
      </c>
      <c r="D22" s="2" t="s">
        <v>114</v>
      </c>
      <c r="E22">
        <v>192092.716614506</v>
      </c>
      <c r="G22" s="3" t="s">
        <v>115</v>
      </c>
      <c r="H22">
        <f t="shared" si="0"/>
        <v>10244554.174282201</v>
      </c>
      <c r="I22">
        <v>10244554174.2822</v>
      </c>
      <c r="J22" s="2" t="s">
        <v>116</v>
      </c>
      <c r="K22">
        <v>3661.89232963018</v>
      </c>
      <c r="M22" s="5" t="s">
        <v>117</v>
      </c>
      <c r="N22">
        <v>1153470.4476524901</v>
      </c>
    </row>
    <row r="23" spans="1:14">
      <c r="A23" t="s">
        <v>118</v>
      </c>
      <c r="B23">
        <v>524057.75131282798</v>
      </c>
      <c r="D23" s="2" t="s">
        <v>119</v>
      </c>
      <c r="E23">
        <v>515364.19493836397</v>
      </c>
      <c r="G23" s="3" t="s">
        <v>120</v>
      </c>
      <c r="H23">
        <f t="shared" si="0"/>
        <v>6317723.9032223392</v>
      </c>
      <c r="I23">
        <v>6317723903.2223396</v>
      </c>
      <c r="J23" s="2" t="s">
        <v>121</v>
      </c>
      <c r="K23">
        <v>42961.364403350199</v>
      </c>
      <c r="M23" s="5" t="s">
        <v>83</v>
      </c>
      <c r="N23">
        <v>6726103.3577239402</v>
      </c>
    </row>
    <row r="24" spans="1:14">
      <c r="A24" t="s">
        <v>122</v>
      </c>
      <c r="B24">
        <v>340984.30875968101</v>
      </c>
      <c r="D24" s="2" t="s">
        <v>123</v>
      </c>
      <c r="E24">
        <v>327076.77539680398</v>
      </c>
      <c r="G24" s="3" t="s">
        <v>124</v>
      </c>
      <c r="H24">
        <f t="shared" si="0"/>
        <v>10488967.5036231</v>
      </c>
      <c r="I24">
        <v>10488967503.6231</v>
      </c>
      <c r="J24" s="2" t="s">
        <v>125</v>
      </c>
      <c r="K24">
        <v>2559.8227385673199</v>
      </c>
      <c r="M24" s="5" t="s">
        <v>126</v>
      </c>
      <c r="N24">
        <v>5402123.8395023998</v>
      </c>
    </row>
    <row r="25" spans="1:14">
      <c r="A25" t="s">
        <v>127</v>
      </c>
      <c r="B25">
        <v>81063.518274766597</v>
      </c>
      <c r="D25" s="2" t="s">
        <v>128</v>
      </c>
      <c r="E25">
        <v>91065.019353705604</v>
      </c>
      <c r="G25" s="3" t="s">
        <v>129</v>
      </c>
      <c r="H25">
        <f t="shared" si="0"/>
        <v>178258.84161021901</v>
      </c>
      <c r="I25">
        <v>178258841.610219</v>
      </c>
      <c r="J25" s="2" t="s">
        <v>130</v>
      </c>
      <c r="K25">
        <v>98.6190855024483</v>
      </c>
      <c r="M25" s="5" t="s">
        <v>131</v>
      </c>
      <c r="N25">
        <v>2892898.4509150698</v>
      </c>
    </row>
    <row r="26" spans="1:14">
      <c r="A26" t="s">
        <v>132</v>
      </c>
      <c r="B26">
        <v>124773.644647505</v>
      </c>
      <c r="D26" s="2" t="s">
        <v>133</v>
      </c>
      <c r="E26">
        <v>1626155.95960579</v>
      </c>
      <c r="G26" s="3" t="s">
        <v>134</v>
      </c>
      <c r="H26">
        <f t="shared" si="0"/>
        <v>958555.01966203493</v>
      </c>
      <c r="I26">
        <v>958555019.66203499</v>
      </c>
      <c r="J26" s="2" t="s">
        <v>135</v>
      </c>
      <c r="K26">
        <v>1684.1071298802699</v>
      </c>
      <c r="M26" s="5" t="s">
        <v>136</v>
      </c>
      <c r="N26">
        <v>2534130.3749547401</v>
      </c>
    </row>
    <row r="27" spans="1:14">
      <c r="A27" t="s">
        <v>137</v>
      </c>
      <c r="B27">
        <v>127446.00443339199</v>
      </c>
      <c r="D27" s="2" t="s">
        <v>138</v>
      </c>
      <c r="E27">
        <v>805003.42484303401</v>
      </c>
      <c r="G27" s="3" t="s">
        <v>139</v>
      </c>
      <c r="H27">
        <f t="shared" si="0"/>
        <v>228083.13560858101</v>
      </c>
      <c r="I27">
        <v>228083135.60858101</v>
      </c>
      <c r="J27" s="2" t="s">
        <v>140</v>
      </c>
      <c r="K27">
        <v>529.52415121318802</v>
      </c>
      <c r="M27" s="5" t="s">
        <v>141</v>
      </c>
      <c r="N27">
        <v>850880.04466700798</v>
      </c>
    </row>
    <row r="28" spans="1:14">
      <c r="A28" t="s">
        <v>142</v>
      </c>
      <c r="B28">
        <v>0</v>
      </c>
      <c r="D28" s="2" t="s">
        <v>143</v>
      </c>
      <c r="E28">
        <v>346888.740996673</v>
      </c>
      <c r="J28" s="2" t="s">
        <v>144</v>
      </c>
      <c r="K28">
        <v>251.35280515231099</v>
      </c>
      <c r="M28" s="5" t="s">
        <v>145</v>
      </c>
      <c r="N28">
        <v>1006049.1398944</v>
      </c>
    </row>
    <row r="29" spans="1:14">
      <c r="A29" t="s">
        <v>146</v>
      </c>
      <c r="B29">
        <v>83046.736984806601</v>
      </c>
      <c r="D29" s="2" t="s">
        <v>147</v>
      </c>
      <c r="E29">
        <v>871464.61529402598</v>
      </c>
      <c r="J29" s="2" t="s">
        <v>148</v>
      </c>
      <c r="K29">
        <v>584088.91973899899</v>
      </c>
      <c r="M29" s="5" t="s">
        <v>149</v>
      </c>
      <c r="N29">
        <v>1225396.09034925</v>
      </c>
    </row>
    <row r="30" spans="1:14">
      <c r="A30" t="s">
        <v>150</v>
      </c>
      <c r="B30">
        <v>221617.10902467501</v>
      </c>
      <c r="D30" s="2" t="s">
        <v>151</v>
      </c>
      <c r="E30">
        <v>338559.816169789</v>
      </c>
      <c r="J30" s="2" t="s">
        <v>152</v>
      </c>
      <c r="K30">
        <v>141870.89003881099</v>
      </c>
      <c r="M30" s="5" t="s">
        <v>153</v>
      </c>
      <c r="N30">
        <v>2198126.6999405101</v>
      </c>
    </row>
    <row r="31" spans="1:14">
      <c r="A31" t="s">
        <v>154</v>
      </c>
      <c r="B31">
        <v>375953.22733728302</v>
      </c>
      <c r="D31" s="2" t="s">
        <v>155</v>
      </c>
      <c r="E31">
        <v>208825.95428093101</v>
      </c>
      <c r="J31" s="2" t="s">
        <v>156</v>
      </c>
      <c r="K31">
        <v>39027.586603975498</v>
      </c>
      <c r="M31" s="5" t="s">
        <v>157</v>
      </c>
      <c r="N31">
        <v>5895246.2157450505</v>
      </c>
    </row>
    <row r="32" spans="1:14">
      <c r="A32" t="s">
        <v>158</v>
      </c>
      <c r="B32">
        <v>55482.807744642902</v>
      </c>
      <c r="D32" s="2" t="s">
        <v>159</v>
      </c>
      <c r="E32">
        <v>146696.913277196</v>
      </c>
      <c r="J32" s="2" t="s">
        <v>160</v>
      </c>
      <c r="K32">
        <v>8501.4932308442803</v>
      </c>
      <c r="M32" s="5" t="s">
        <v>161</v>
      </c>
      <c r="N32">
        <v>2186235.56843872</v>
      </c>
    </row>
    <row r="33" spans="1:14">
      <c r="A33" t="s">
        <v>162</v>
      </c>
      <c r="B33">
        <v>47005.799201658301</v>
      </c>
      <c r="D33" s="2" t="s">
        <v>163</v>
      </c>
      <c r="E33">
        <v>787620.28626239498</v>
      </c>
      <c r="J33" s="2" t="s">
        <v>164</v>
      </c>
      <c r="K33">
        <v>80784.110883581394</v>
      </c>
      <c r="M33" s="5" t="s">
        <v>165</v>
      </c>
      <c r="N33">
        <v>6253879.1450027702</v>
      </c>
    </row>
    <row r="34" spans="1:14">
      <c r="A34" t="s">
        <v>166</v>
      </c>
      <c r="B34">
        <v>83797.542754556795</v>
      </c>
      <c r="D34" s="2" t="s">
        <v>167</v>
      </c>
      <c r="E34">
        <v>678301.101647006</v>
      </c>
      <c r="J34" s="2" t="s">
        <v>168</v>
      </c>
      <c r="K34">
        <v>56384.170849438597</v>
      </c>
      <c r="M34" s="5" t="s">
        <v>169</v>
      </c>
      <c r="N34">
        <v>3452670.7736651199</v>
      </c>
    </row>
    <row r="35" spans="1:14">
      <c r="A35" t="s">
        <v>170</v>
      </c>
      <c r="B35">
        <v>48816.599212008303</v>
      </c>
      <c r="D35" s="2" t="s">
        <v>171</v>
      </c>
      <c r="E35">
        <v>352945.800970382</v>
      </c>
      <c r="J35" s="2" t="s">
        <v>172</v>
      </c>
      <c r="K35">
        <v>108990.901937402</v>
      </c>
      <c r="M35" s="5" t="s">
        <v>173</v>
      </c>
      <c r="N35">
        <v>4698390.2638976099</v>
      </c>
    </row>
    <row r="36" spans="1:14">
      <c r="A36" t="s">
        <v>174</v>
      </c>
      <c r="B36">
        <v>17495.856725465099</v>
      </c>
      <c r="D36" s="2" t="s">
        <v>69</v>
      </c>
      <c r="E36">
        <v>233341.828847264</v>
      </c>
      <c r="J36" s="2" t="s">
        <v>175</v>
      </c>
      <c r="K36">
        <v>25316.771232680501</v>
      </c>
      <c r="M36" s="5" t="s">
        <v>176</v>
      </c>
      <c r="N36">
        <v>2364334.0927273598</v>
      </c>
    </row>
    <row r="37" spans="1:14">
      <c r="A37" t="s">
        <v>177</v>
      </c>
      <c r="B37">
        <v>5435.9567983617399</v>
      </c>
      <c r="D37" s="2" t="s">
        <v>178</v>
      </c>
      <c r="E37">
        <v>110564.625804268</v>
      </c>
      <c r="J37" s="2" t="s">
        <v>179</v>
      </c>
      <c r="K37">
        <v>3973.2260036600501</v>
      </c>
      <c r="M37" s="5" t="s">
        <v>180</v>
      </c>
      <c r="N37">
        <v>206354.896723093</v>
      </c>
    </row>
    <row r="38" spans="1:14">
      <c r="A38" t="s">
        <v>181</v>
      </c>
      <c r="B38">
        <v>14108.565609966599</v>
      </c>
      <c r="D38" s="2" t="s">
        <v>182</v>
      </c>
      <c r="E38">
        <v>35996.656793272799</v>
      </c>
      <c r="J38" s="2" t="s">
        <v>183</v>
      </c>
      <c r="K38">
        <v>87161.975539792402</v>
      </c>
    </row>
    <row r="39" spans="1:14">
      <c r="A39" t="s">
        <v>184</v>
      </c>
      <c r="B39">
        <v>92916.445448753802</v>
      </c>
      <c r="D39" s="2" t="s">
        <v>185</v>
      </c>
      <c r="E39">
        <v>61263.265990740001</v>
      </c>
      <c r="J39" s="2" t="s">
        <v>186</v>
      </c>
      <c r="K39">
        <v>23185.209464846099</v>
      </c>
    </row>
    <row r="40" spans="1:14">
      <c r="A40" t="s">
        <v>187</v>
      </c>
      <c r="B40">
        <v>255713.82443261801</v>
      </c>
      <c r="D40" s="2" t="s">
        <v>188</v>
      </c>
      <c r="E40">
        <v>394345.77005228901</v>
      </c>
      <c r="J40" s="2" t="s">
        <v>189</v>
      </c>
      <c r="K40">
        <v>15659.140646686101</v>
      </c>
    </row>
    <row r="41" spans="1:14">
      <c r="A41" t="s">
        <v>190</v>
      </c>
      <c r="B41">
        <v>67850.8032764893</v>
      </c>
      <c r="D41" s="2" t="s">
        <v>89</v>
      </c>
      <c r="E41">
        <v>1469674.2452888</v>
      </c>
      <c r="J41" s="2" t="s">
        <v>191</v>
      </c>
      <c r="K41">
        <v>19883.887753393701</v>
      </c>
    </row>
    <row r="42" spans="1:14">
      <c r="A42" t="s">
        <v>192</v>
      </c>
      <c r="B42">
        <v>43383.087176234498</v>
      </c>
      <c r="D42" s="2" t="s">
        <v>93</v>
      </c>
      <c r="E42">
        <v>801700.20465587103</v>
      </c>
      <c r="J42" s="2" t="s">
        <v>193</v>
      </c>
      <c r="K42">
        <v>29268.968595128699</v>
      </c>
    </row>
    <row r="43" spans="1:14">
      <c r="A43" t="s">
        <v>194</v>
      </c>
      <c r="B43">
        <v>79054.852884964101</v>
      </c>
      <c r="D43" s="2" t="s">
        <v>195</v>
      </c>
      <c r="E43">
        <v>2279252.83575209</v>
      </c>
      <c r="J43" s="2" t="s">
        <v>196</v>
      </c>
      <c r="K43">
        <v>23514.070054520202</v>
      </c>
    </row>
    <row r="44" spans="1:14">
      <c r="A44" t="s">
        <v>197</v>
      </c>
      <c r="B44">
        <v>5903.3946415823702</v>
      </c>
      <c r="D44" s="2" t="s">
        <v>198</v>
      </c>
      <c r="E44">
        <v>2334889.63087815</v>
      </c>
      <c r="J44" s="2" t="s">
        <v>199</v>
      </c>
      <c r="K44">
        <v>127677.31596587801</v>
      </c>
    </row>
    <row r="45" spans="1:14">
      <c r="A45" t="s">
        <v>200</v>
      </c>
      <c r="B45">
        <v>77647.182895286605</v>
      </c>
      <c r="D45" s="2" t="s">
        <v>201</v>
      </c>
      <c r="E45">
        <v>754483.81135476695</v>
      </c>
      <c r="J45" s="2" t="s">
        <v>202</v>
      </c>
      <c r="K45">
        <v>93131.883041181805</v>
      </c>
    </row>
    <row r="46" spans="1:14">
      <c r="A46" t="s">
        <v>203</v>
      </c>
      <c r="B46">
        <v>1556.7311062814199</v>
      </c>
      <c r="D46" s="2" t="s">
        <v>204</v>
      </c>
      <c r="E46">
        <v>929317.780118378</v>
      </c>
      <c r="J46" s="2" t="s">
        <v>205</v>
      </c>
      <c r="K46">
        <v>147269.75954613101</v>
      </c>
    </row>
    <row r="47" spans="1:14">
      <c r="A47" t="s">
        <v>206</v>
      </c>
      <c r="B47">
        <v>6459.1860317542196</v>
      </c>
      <c r="D47" s="2" t="s">
        <v>28</v>
      </c>
      <c r="E47">
        <v>778485.67741158698</v>
      </c>
      <c r="J47" s="2" t="s">
        <v>207</v>
      </c>
      <c r="K47">
        <v>105356.881211025</v>
      </c>
    </row>
    <row r="48" spans="1:14">
      <c r="A48" t="s">
        <v>208</v>
      </c>
      <c r="B48">
        <v>52647.343595103797</v>
      </c>
      <c r="D48" s="2" t="s">
        <v>209</v>
      </c>
      <c r="E48">
        <v>81339.931143437396</v>
      </c>
      <c r="J48" s="2" t="s">
        <v>210</v>
      </c>
      <c r="K48">
        <v>65726.0954758835</v>
      </c>
    </row>
    <row r="49" spans="1:11">
      <c r="A49" t="s">
        <v>211</v>
      </c>
      <c r="B49">
        <v>121321.379753603</v>
      </c>
      <c r="D49" s="2" t="s">
        <v>40</v>
      </c>
      <c r="E49">
        <v>504137.68112485198</v>
      </c>
      <c r="J49" s="2" t="s">
        <v>212</v>
      </c>
      <c r="K49">
        <v>239465.57821373001</v>
      </c>
    </row>
    <row r="50" spans="1:11">
      <c r="A50" t="s">
        <v>213</v>
      </c>
      <c r="B50">
        <v>134125.77880338</v>
      </c>
      <c r="D50" s="2" t="s">
        <v>83</v>
      </c>
      <c r="E50">
        <v>9542295.5343336407</v>
      </c>
      <c r="J50" s="2" t="s">
        <v>214</v>
      </c>
      <c r="K50">
        <v>91149.141379335895</v>
      </c>
    </row>
    <row r="51" spans="1:11">
      <c r="A51" t="s">
        <v>215</v>
      </c>
      <c r="B51">
        <v>1384.9913809078901</v>
      </c>
      <c r="D51" s="2" t="s">
        <v>216</v>
      </c>
      <c r="E51">
        <v>5761873.3593327701</v>
      </c>
      <c r="J51" s="2" t="s">
        <v>217</v>
      </c>
      <c r="K51">
        <v>32717.936597010099</v>
      </c>
    </row>
    <row r="52" spans="1:11">
      <c r="A52" t="s">
        <v>218</v>
      </c>
      <c r="B52">
        <v>6777.3171266837198</v>
      </c>
      <c r="D52" s="2" t="s">
        <v>219</v>
      </c>
      <c r="E52">
        <v>3316685.2350707301</v>
      </c>
      <c r="J52" s="2" t="s">
        <v>220</v>
      </c>
      <c r="K52">
        <v>1313788.14803416</v>
      </c>
    </row>
    <row r="53" spans="1:11">
      <c r="A53" t="s">
        <v>221</v>
      </c>
      <c r="B53">
        <v>66862.699755485795</v>
      </c>
      <c r="D53" s="2" t="s">
        <v>222</v>
      </c>
      <c r="E53">
        <v>1590483.91204667</v>
      </c>
      <c r="J53" s="2" t="s">
        <v>223</v>
      </c>
      <c r="K53">
        <v>394432.854045955</v>
      </c>
    </row>
    <row r="54" spans="1:11">
      <c r="A54" t="s">
        <v>224</v>
      </c>
      <c r="B54">
        <v>3494.8793036522402</v>
      </c>
      <c r="D54" s="2" t="s">
        <v>225</v>
      </c>
      <c r="E54">
        <v>215670.505607203</v>
      </c>
      <c r="J54" s="2" t="s">
        <v>226</v>
      </c>
      <c r="K54">
        <v>348765.026878306</v>
      </c>
    </row>
    <row r="55" spans="1:11">
      <c r="A55" t="s">
        <v>227</v>
      </c>
      <c r="B55">
        <v>44199.153596873301</v>
      </c>
      <c r="D55" s="2" t="s">
        <v>228</v>
      </c>
      <c r="E55">
        <v>391444.15668658703</v>
      </c>
      <c r="J55" s="2" t="s">
        <v>229</v>
      </c>
      <c r="K55">
        <v>166911.836511211</v>
      </c>
    </row>
    <row r="56" spans="1:11">
      <c r="A56" t="s">
        <v>230</v>
      </c>
      <c r="B56">
        <v>38370.079797620303</v>
      </c>
      <c r="D56" s="2" t="s">
        <v>231</v>
      </c>
      <c r="E56">
        <v>253606.71881374501</v>
      </c>
      <c r="J56" s="2" t="s">
        <v>232</v>
      </c>
      <c r="K56">
        <v>347945.64240800001</v>
      </c>
    </row>
    <row r="57" spans="1:11">
      <c r="A57" t="s">
        <v>233</v>
      </c>
      <c r="B57">
        <v>24020.222758370499</v>
      </c>
      <c r="D57" s="2" t="s">
        <v>234</v>
      </c>
      <c r="E57">
        <v>2412828.3979443298</v>
      </c>
      <c r="J57" s="2" t="s">
        <v>235</v>
      </c>
      <c r="K57">
        <v>491595.05715524999</v>
      </c>
    </row>
    <row r="58" spans="1:11">
      <c r="A58" t="s">
        <v>236</v>
      </c>
      <c r="B58">
        <v>18761.879729266999</v>
      </c>
      <c r="D58" s="2" t="s">
        <v>237</v>
      </c>
      <c r="E58">
        <v>1640134.17314334</v>
      </c>
      <c r="J58" s="2" t="s">
        <v>238</v>
      </c>
      <c r="K58">
        <v>189855.79238583799</v>
      </c>
    </row>
    <row r="59" spans="1:11">
      <c r="A59" t="s">
        <v>239</v>
      </c>
      <c r="B59">
        <v>10029.226399203</v>
      </c>
      <c r="D59" s="2" t="s">
        <v>240</v>
      </c>
      <c r="E59">
        <v>1064259.9317639801</v>
      </c>
      <c r="J59" s="2" t="s">
        <v>241</v>
      </c>
      <c r="K59">
        <v>135234.14716964701</v>
      </c>
    </row>
    <row r="60" spans="1:11">
      <c r="A60" t="s">
        <v>242</v>
      </c>
      <c r="B60">
        <v>19843.610427298001</v>
      </c>
      <c r="D60" s="2" t="s">
        <v>157</v>
      </c>
      <c r="E60">
        <v>1660706.6250545499</v>
      </c>
      <c r="J60" s="6" t="s">
        <v>243</v>
      </c>
      <c r="K60">
        <v>0</v>
      </c>
    </row>
    <row r="61" spans="1:11">
      <c r="A61" t="s">
        <v>244</v>
      </c>
      <c r="B61">
        <v>24895.360600309799</v>
      </c>
      <c r="D61" s="2" t="s">
        <v>245</v>
      </c>
      <c r="E61">
        <v>1479220.5079332101</v>
      </c>
      <c r="J61" s="2" t="s">
        <v>246</v>
      </c>
      <c r="K61">
        <v>30524.067903744301</v>
      </c>
    </row>
    <row r="62" spans="1:11">
      <c r="A62" t="s">
        <v>247</v>
      </c>
      <c r="B62">
        <v>206731.27967326099</v>
      </c>
      <c r="D62" s="2" t="s">
        <v>248</v>
      </c>
      <c r="E62">
        <v>2838473.4921582998</v>
      </c>
      <c r="J62" s="6" t="s">
        <v>249</v>
      </c>
      <c r="K62">
        <v>0</v>
      </c>
    </row>
    <row r="63" spans="1:11">
      <c r="A63" t="s">
        <v>250</v>
      </c>
      <c r="B63">
        <v>217995.31589007899</v>
      </c>
      <c r="D63" s="2" t="s">
        <v>251</v>
      </c>
      <c r="E63">
        <v>5645857.75574842</v>
      </c>
      <c r="J63" s="2" t="s">
        <v>252</v>
      </c>
      <c r="K63">
        <v>206179.044068416</v>
      </c>
    </row>
    <row r="64" spans="1:11">
      <c r="A64" t="s">
        <v>253</v>
      </c>
      <c r="B64">
        <v>69993.771152518995</v>
      </c>
      <c r="D64" s="2" t="s">
        <v>169</v>
      </c>
      <c r="E64">
        <v>3832830.3492246098</v>
      </c>
      <c r="J64" s="2" t="s">
        <v>254</v>
      </c>
      <c r="K64">
        <v>326552.806458409</v>
      </c>
    </row>
    <row r="65" spans="1:11">
      <c r="A65" t="s">
        <v>255</v>
      </c>
      <c r="B65">
        <v>163106.336515495</v>
      </c>
      <c r="D65" s="2" t="s">
        <v>256</v>
      </c>
      <c r="E65">
        <v>7032824.9718167996</v>
      </c>
      <c r="J65" s="2" t="s">
        <v>257</v>
      </c>
      <c r="K65">
        <v>5291.97913981902</v>
      </c>
    </row>
    <row r="66" spans="1:11">
      <c r="A66" t="s">
        <v>258</v>
      </c>
      <c r="B66">
        <v>10338.1768642606</v>
      </c>
      <c r="D66" s="2" t="s">
        <v>259</v>
      </c>
      <c r="E66">
        <v>5278846.86020301</v>
      </c>
      <c r="J66" s="2" t="s">
        <v>260</v>
      </c>
      <c r="K66">
        <v>0.254201388980488</v>
      </c>
    </row>
    <row r="67" spans="1:11">
      <c r="A67" t="s">
        <v>261</v>
      </c>
      <c r="B67">
        <v>3427.4348491585001</v>
      </c>
      <c r="J67" s="2" t="s">
        <v>262</v>
      </c>
      <c r="K67">
        <v>275.52012769834897</v>
      </c>
    </row>
    <row r="68" spans="1:11">
      <c r="A68" t="s">
        <v>263</v>
      </c>
      <c r="B68">
        <v>6648.4761870749999</v>
      </c>
      <c r="J68" s="2" t="s">
        <v>264</v>
      </c>
      <c r="K68">
        <v>260401.32196339499</v>
      </c>
    </row>
    <row r="69" spans="1:11">
      <c r="A69" t="s">
        <v>265</v>
      </c>
      <c r="B69">
        <v>26207.088354724201</v>
      </c>
      <c r="J69" s="2" t="s">
        <v>266</v>
      </c>
      <c r="K69">
        <v>36.4218569418803</v>
      </c>
    </row>
    <row r="70" spans="1:11">
      <c r="A70" t="s">
        <v>267</v>
      </c>
      <c r="B70">
        <v>39156.024523628599</v>
      </c>
      <c r="J70" s="2" t="s">
        <v>268</v>
      </c>
      <c r="K70">
        <v>12.474279925762399</v>
      </c>
    </row>
    <row r="71" spans="1:11">
      <c r="A71" t="s">
        <v>269</v>
      </c>
      <c r="B71">
        <v>39213.423495001603</v>
      </c>
      <c r="J71" s="2" t="s">
        <v>270</v>
      </c>
      <c r="K71">
        <v>28009.8559762857</v>
      </c>
    </row>
    <row r="72" spans="1:11">
      <c r="A72" t="s">
        <v>271</v>
      </c>
      <c r="B72">
        <v>177471.9771747</v>
      </c>
      <c r="J72" s="2" t="s">
        <v>272</v>
      </c>
      <c r="K72">
        <v>18187.341127621999</v>
      </c>
    </row>
    <row r="73" spans="1:11">
      <c r="A73" t="s">
        <v>273</v>
      </c>
      <c r="B73">
        <v>104257.052363387</v>
      </c>
      <c r="J73" s="2" t="s">
        <v>274</v>
      </c>
      <c r="K73">
        <v>85606.3248344944</v>
      </c>
    </row>
    <row r="74" spans="1:11">
      <c r="A74" t="s">
        <v>275</v>
      </c>
      <c r="B74">
        <v>103444.782187989</v>
      </c>
      <c r="J74" s="2" t="s">
        <v>276</v>
      </c>
      <c r="K74">
        <v>46975.6688137491</v>
      </c>
    </row>
    <row r="75" spans="1:11">
      <c r="A75" t="s">
        <v>277</v>
      </c>
      <c r="B75">
        <v>85029.424366436404</v>
      </c>
      <c r="J75" s="2" t="s">
        <v>278</v>
      </c>
      <c r="K75">
        <v>46.670397002003</v>
      </c>
    </row>
    <row r="76" spans="1:11">
      <c r="A76" t="s">
        <v>279</v>
      </c>
      <c r="B76">
        <v>11426.6233486252</v>
      </c>
      <c r="J76" s="2" t="s">
        <v>280</v>
      </c>
      <c r="K76">
        <v>33196.3521898404</v>
      </c>
    </row>
    <row r="77" spans="1:11">
      <c r="A77" t="s">
        <v>281</v>
      </c>
      <c r="B77">
        <v>67778.515034371594</v>
      </c>
      <c r="J77" s="2" t="s">
        <v>282</v>
      </c>
      <c r="K77">
        <v>943.63862548408599</v>
      </c>
    </row>
    <row r="78" spans="1:11">
      <c r="A78" t="s">
        <v>283</v>
      </c>
      <c r="B78">
        <v>438.28272638784199</v>
      </c>
      <c r="J78" s="2" t="s">
        <v>284</v>
      </c>
      <c r="K78">
        <v>23.9378477386431</v>
      </c>
    </row>
    <row r="79" spans="1:11">
      <c r="A79" t="s">
        <v>285</v>
      </c>
      <c r="B79">
        <v>6060.3735200949504</v>
      </c>
      <c r="J79" s="2" t="s">
        <v>286</v>
      </c>
      <c r="K79">
        <v>23175.683821599901</v>
      </c>
    </row>
    <row r="80" spans="1:11">
      <c r="A80" t="s">
        <v>287</v>
      </c>
      <c r="B80">
        <v>1413.2097484043099</v>
      </c>
      <c r="J80" s="2" t="s">
        <v>288</v>
      </c>
      <c r="K80">
        <v>1652.79856723379</v>
      </c>
    </row>
    <row r="81" spans="1:11">
      <c r="A81" t="s">
        <v>289</v>
      </c>
      <c r="B81">
        <v>25880.774271857801</v>
      </c>
      <c r="J81" s="2" t="s">
        <v>290</v>
      </c>
      <c r="K81">
        <v>896.38590745694898</v>
      </c>
    </row>
    <row r="82" spans="1:11">
      <c r="A82" t="s">
        <v>291</v>
      </c>
      <c r="B82">
        <v>109896.62767078</v>
      </c>
      <c r="J82" s="2" t="s">
        <v>292</v>
      </c>
      <c r="K82">
        <v>2690.4046587285702</v>
      </c>
    </row>
    <row r="83" spans="1:11">
      <c r="A83" t="s">
        <v>293</v>
      </c>
      <c r="B83">
        <v>129301.51936075</v>
      </c>
      <c r="J83" s="2" t="s">
        <v>294</v>
      </c>
      <c r="K83">
        <v>418.85334603651501</v>
      </c>
    </row>
    <row r="84" spans="1:11">
      <c r="A84" t="s">
        <v>295</v>
      </c>
      <c r="B84">
        <v>1445993.2609555901</v>
      </c>
      <c r="J84" s="2" t="s">
        <v>296</v>
      </c>
      <c r="K84">
        <v>1302.28724520945</v>
      </c>
    </row>
    <row r="85" spans="1:11">
      <c r="A85" t="s">
        <v>297</v>
      </c>
      <c r="B85">
        <v>1559689.98023506</v>
      </c>
      <c r="J85" s="2" t="s">
        <v>298</v>
      </c>
      <c r="K85">
        <v>2286.6354583450998</v>
      </c>
    </row>
    <row r="86" spans="1:11">
      <c r="A86" t="s">
        <v>299</v>
      </c>
      <c r="B86">
        <v>248674.654361872</v>
      </c>
      <c r="J86" s="2" t="s">
        <v>300</v>
      </c>
      <c r="K86">
        <v>7803.7355977254301</v>
      </c>
    </row>
    <row r="87" spans="1:11">
      <c r="A87" t="s">
        <v>301</v>
      </c>
      <c r="B87">
        <v>1892146.47176508</v>
      </c>
      <c r="J87" s="2" t="s">
        <v>302</v>
      </c>
      <c r="K87">
        <v>204104.303785934</v>
      </c>
    </row>
    <row r="88" spans="1:11">
      <c r="A88" t="s">
        <v>303</v>
      </c>
      <c r="B88">
        <v>329253.63355003297</v>
      </c>
      <c r="J88" s="7" t="s">
        <v>304</v>
      </c>
      <c r="K88">
        <v>0</v>
      </c>
    </row>
    <row r="89" spans="1:11">
      <c r="A89" t="s">
        <v>305</v>
      </c>
      <c r="B89">
        <v>202009.54952754299</v>
      </c>
      <c r="J89" s="2" t="s">
        <v>306</v>
      </c>
      <c r="K89">
        <v>1402.1015843902201</v>
      </c>
    </row>
    <row r="90" spans="1:11">
      <c r="A90" t="s">
        <v>307</v>
      </c>
      <c r="B90">
        <v>578447.06001601601</v>
      </c>
      <c r="J90" s="2" t="s">
        <v>308</v>
      </c>
      <c r="K90">
        <v>38402.940689921103</v>
      </c>
    </row>
    <row r="91" spans="1:11">
      <c r="A91" t="s">
        <v>309</v>
      </c>
      <c r="B91">
        <v>64097.942556717499</v>
      </c>
      <c r="J91" s="2" t="s">
        <v>310</v>
      </c>
      <c r="K91">
        <v>1143697.5287003899</v>
      </c>
    </row>
    <row r="92" spans="1:11">
      <c r="A92" t="s">
        <v>311</v>
      </c>
      <c r="B92">
        <v>18253.281279448802</v>
      </c>
      <c r="J92" s="2" t="s">
        <v>312</v>
      </c>
      <c r="K92">
        <v>1319.6240265215399</v>
      </c>
    </row>
    <row r="93" spans="1:11">
      <c r="A93" t="s">
        <v>313</v>
      </c>
      <c r="B93">
        <v>273121.29615417297</v>
      </c>
      <c r="J93" s="2" t="s">
        <v>314</v>
      </c>
      <c r="K93">
        <v>7398.2001043151904</v>
      </c>
    </row>
    <row r="94" spans="1:11">
      <c r="A94" t="s">
        <v>315</v>
      </c>
      <c r="B94">
        <v>387618.53967092099</v>
      </c>
      <c r="J94" s="2" t="s">
        <v>316</v>
      </c>
      <c r="K94">
        <v>2421.1160945146098</v>
      </c>
    </row>
    <row r="95" spans="1:11">
      <c r="A95" t="s">
        <v>317</v>
      </c>
      <c r="B95">
        <v>194150.06888047801</v>
      </c>
      <c r="J95" s="2" t="s">
        <v>318</v>
      </c>
      <c r="K95">
        <v>604.77073909142598</v>
      </c>
    </row>
    <row r="96" spans="1:11">
      <c r="A96" t="s">
        <v>319</v>
      </c>
      <c r="B96">
        <v>90007.371384332699</v>
      </c>
      <c r="J96" s="2" t="s">
        <v>320</v>
      </c>
      <c r="K96">
        <v>311.37979978119802</v>
      </c>
    </row>
    <row r="97" spans="1:11">
      <c r="A97" t="s">
        <v>321</v>
      </c>
      <c r="B97">
        <v>80584.274262640902</v>
      </c>
      <c r="J97" s="2" t="s">
        <v>322</v>
      </c>
      <c r="K97">
        <v>408021.21677614702</v>
      </c>
    </row>
    <row r="98" spans="1:11">
      <c r="A98" t="s">
        <v>323</v>
      </c>
      <c r="B98">
        <v>19483.800515114999</v>
      </c>
      <c r="J98" s="2" t="s">
        <v>324</v>
      </c>
      <c r="K98">
        <v>63165.401939185998</v>
      </c>
    </row>
    <row r="99" spans="1:11">
      <c r="A99" t="s">
        <v>28</v>
      </c>
      <c r="B99">
        <v>825241.57393857895</v>
      </c>
      <c r="J99" s="6" t="s">
        <v>325</v>
      </c>
      <c r="K99">
        <v>0</v>
      </c>
    </row>
    <row r="100" spans="1:11">
      <c r="A100" t="s">
        <v>209</v>
      </c>
      <c r="B100">
        <v>246966.83338791999</v>
      </c>
      <c r="J100" s="2" t="s">
        <v>326</v>
      </c>
      <c r="K100">
        <v>52078.775890939098</v>
      </c>
    </row>
    <row r="101" spans="1:11">
      <c r="A101" t="s">
        <v>327</v>
      </c>
      <c r="B101">
        <v>112118.471929065</v>
      </c>
      <c r="J101" s="2" t="s">
        <v>328</v>
      </c>
      <c r="K101">
        <v>2744.0367532753098</v>
      </c>
    </row>
    <row r="102" spans="1:11">
      <c r="A102" t="s">
        <v>329</v>
      </c>
      <c r="B102">
        <v>82111.8700133198</v>
      </c>
      <c r="J102" s="2" t="s">
        <v>330</v>
      </c>
      <c r="K102">
        <v>32480.4655012652</v>
      </c>
    </row>
    <row r="103" spans="1:11">
      <c r="A103" t="s">
        <v>331</v>
      </c>
      <c r="B103">
        <v>434673.43380618398</v>
      </c>
      <c r="J103" s="6" t="s">
        <v>332</v>
      </c>
      <c r="K103">
        <v>0</v>
      </c>
    </row>
    <row r="104" spans="1:11">
      <c r="A104" t="s">
        <v>333</v>
      </c>
      <c r="B104">
        <v>362376.26786860701</v>
      </c>
      <c r="J104" s="2" t="s">
        <v>334</v>
      </c>
      <c r="K104">
        <v>64186.486535688098</v>
      </c>
    </row>
    <row r="105" spans="1:11">
      <c r="A105" t="s">
        <v>163</v>
      </c>
      <c r="B105">
        <v>552057.446035236</v>
      </c>
      <c r="J105" s="2" t="s">
        <v>335</v>
      </c>
      <c r="K105">
        <v>333238.97614523699</v>
      </c>
    </row>
    <row r="106" spans="1:11">
      <c r="A106" t="s">
        <v>336</v>
      </c>
      <c r="B106">
        <v>2492472.9206050099</v>
      </c>
      <c r="J106" s="6" t="s">
        <v>337</v>
      </c>
      <c r="K106">
        <v>0</v>
      </c>
    </row>
    <row r="107" spans="1:11">
      <c r="A107" t="s">
        <v>338</v>
      </c>
      <c r="B107">
        <v>1172936.6735465799</v>
      </c>
      <c r="J107" s="2" t="s">
        <v>339</v>
      </c>
      <c r="K107">
        <v>72881.924565197405</v>
      </c>
    </row>
    <row r="108" spans="1:11">
      <c r="A108" t="s">
        <v>340</v>
      </c>
      <c r="B108">
        <v>743844.16078792897</v>
      </c>
      <c r="J108" s="6" t="s">
        <v>341</v>
      </c>
      <c r="K108">
        <v>0</v>
      </c>
    </row>
    <row r="109" spans="1:11">
      <c r="A109" t="s">
        <v>228</v>
      </c>
      <c r="B109">
        <v>690017.50016938697</v>
      </c>
      <c r="J109" s="2" t="s">
        <v>342</v>
      </c>
      <c r="K109">
        <v>95530.235064310604</v>
      </c>
    </row>
    <row r="110" spans="1:11">
      <c r="A110" t="s">
        <v>343</v>
      </c>
      <c r="B110">
        <v>899888.65149282897</v>
      </c>
      <c r="J110" s="6" t="s">
        <v>344</v>
      </c>
      <c r="K110">
        <v>0</v>
      </c>
    </row>
    <row r="111" spans="1:11">
      <c r="A111" t="s">
        <v>345</v>
      </c>
      <c r="B111">
        <v>300661.77452273399</v>
      </c>
      <c r="J111" s="2" t="s">
        <v>346</v>
      </c>
      <c r="K111">
        <v>13632.705320786399</v>
      </c>
    </row>
    <row r="112" spans="1:11">
      <c r="A112" t="s">
        <v>347</v>
      </c>
      <c r="B112">
        <v>854431.50844014797</v>
      </c>
      <c r="J112" s="6" t="s">
        <v>348</v>
      </c>
      <c r="K112">
        <v>0</v>
      </c>
    </row>
    <row r="113" spans="1:11">
      <c r="A113" t="s">
        <v>349</v>
      </c>
      <c r="B113">
        <v>121180.528262837</v>
      </c>
      <c r="J113" s="2" t="s">
        <v>350</v>
      </c>
      <c r="K113">
        <v>73151.226762240098</v>
      </c>
    </row>
    <row r="114" spans="1:11">
      <c r="A114" t="s">
        <v>351</v>
      </c>
      <c r="B114">
        <v>1236196.07121484</v>
      </c>
      <c r="J114" s="6" t="s">
        <v>352</v>
      </c>
      <c r="K114">
        <v>0</v>
      </c>
    </row>
    <row r="115" spans="1:11">
      <c r="A115" t="s">
        <v>353</v>
      </c>
      <c r="B115">
        <v>1355728.67752802</v>
      </c>
      <c r="J115" s="2" t="s">
        <v>354</v>
      </c>
      <c r="K115">
        <v>40116.672680490003</v>
      </c>
    </row>
    <row r="116" spans="1:11">
      <c r="A116" t="s">
        <v>83</v>
      </c>
      <c r="B116">
        <v>8641268.4139765408</v>
      </c>
      <c r="J116" s="6" t="s">
        <v>355</v>
      </c>
      <c r="K116">
        <v>0</v>
      </c>
    </row>
    <row r="117" spans="1:11">
      <c r="A117" t="s">
        <v>356</v>
      </c>
      <c r="B117">
        <v>1178137.76515032</v>
      </c>
      <c r="J117" s="2" t="s">
        <v>357</v>
      </c>
      <c r="K117">
        <v>5695.9443424289302</v>
      </c>
    </row>
    <row r="118" spans="1:11">
      <c r="A118" t="s">
        <v>358</v>
      </c>
      <c r="B118">
        <v>48893.717645284902</v>
      </c>
      <c r="J118" s="2" t="s">
        <v>359</v>
      </c>
      <c r="K118">
        <v>514592.64855020598</v>
      </c>
    </row>
    <row r="119" spans="1:11">
      <c r="A119" t="s">
        <v>360</v>
      </c>
      <c r="B119">
        <v>1731991.4699841</v>
      </c>
      <c r="J119" s="2" t="s">
        <v>361</v>
      </c>
      <c r="K119">
        <v>1934593.8224774101</v>
      </c>
    </row>
    <row r="120" spans="1:11">
      <c r="A120" t="s">
        <v>362</v>
      </c>
      <c r="B120">
        <v>7030106.7119481703</v>
      </c>
      <c r="J120" s="2" t="s">
        <v>363</v>
      </c>
      <c r="K120">
        <v>402440.433280634</v>
      </c>
    </row>
    <row r="121" spans="1:11">
      <c r="A121" t="s">
        <v>364</v>
      </c>
      <c r="B121">
        <v>521098.31581870501</v>
      </c>
      <c r="J121" s="2" t="s">
        <v>365</v>
      </c>
      <c r="K121">
        <v>863466.330219583</v>
      </c>
    </row>
    <row r="122" spans="1:11">
      <c r="A122" t="s">
        <v>366</v>
      </c>
      <c r="B122">
        <v>963470.82222286297</v>
      </c>
      <c r="J122" s="2" t="s">
        <v>367</v>
      </c>
      <c r="K122">
        <v>853130.60372472706</v>
      </c>
    </row>
    <row r="123" spans="1:11">
      <c r="A123" t="s">
        <v>368</v>
      </c>
      <c r="B123">
        <v>1108427.4152812599</v>
      </c>
      <c r="J123" s="4" t="s">
        <v>369</v>
      </c>
      <c r="K123">
        <v>554140.85002435197</v>
      </c>
    </row>
    <row r="124" spans="1:11">
      <c r="A124" t="s">
        <v>370</v>
      </c>
      <c r="B124">
        <v>74975.363469186006</v>
      </c>
      <c r="J124" s="2" t="s">
        <v>371</v>
      </c>
      <c r="K124">
        <v>1693526.24406084</v>
      </c>
    </row>
    <row r="125" spans="1:11">
      <c r="A125" t="s">
        <v>372</v>
      </c>
      <c r="B125">
        <v>823547.13889763202</v>
      </c>
      <c r="J125" s="2" t="s">
        <v>373</v>
      </c>
      <c r="K125">
        <v>598627.95617191505</v>
      </c>
    </row>
    <row r="126" spans="1:11">
      <c r="A126" t="s">
        <v>374</v>
      </c>
      <c r="B126">
        <v>929075.05672320805</v>
      </c>
      <c r="J126" s="2" t="s">
        <v>375</v>
      </c>
      <c r="K126">
        <v>784169.700106879</v>
      </c>
    </row>
    <row r="127" spans="1:11">
      <c r="A127" t="s">
        <v>376</v>
      </c>
      <c r="B127">
        <v>429619.07258261001</v>
      </c>
      <c r="J127" s="6" t="s">
        <v>377</v>
      </c>
      <c r="K127">
        <v>3454.5040138387399</v>
      </c>
    </row>
    <row r="128" spans="1:11">
      <c r="A128" t="s">
        <v>378</v>
      </c>
      <c r="B128">
        <v>266332.226303417</v>
      </c>
      <c r="J128" s="6" t="s">
        <v>379</v>
      </c>
      <c r="K128">
        <v>0</v>
      </c>
    </row>
    <row r="129" spans="1:11">
      <c r="A129" t="s">
        <v>380</v>
      </c>
      <c r="B129">
        <v>264017.37265785999</v>
      </c>
      <c r="J129" s="2" t="s">
        <v>381</v>
      </c>
      <c r="K129">
        <v>61081.176162524098</v>
      </c>
    </row>
    <row r="130" spans="1:11">
      <c r="A130" t="s">
        <v>382</v>
      </c>
      <c r="B130">
        <v>2431440.5992026101</v>
      </c>
      <c r="J130" s="2" t="s">
        <v>383</v>
      </c>
      <c r="K130">
        <v>50488.152943446003</v>
      </c>
    </row>
    <row r="131" spans="1:11">
      <c r="A131" t="s">
        <v>384</v>
      </c>
      <c r="B131">
        <v>476576.31338317302</v>
      </c>
      <c r="J131" s="2" t="s">
        <v>385</v>
      </c>
      <c r="K131">
        <v>29981.832475613799</v>
      </c>
    </row>
    <row r="132" spans="1:11">
      <c r="A132" t="s">
        <v>386</v>
      </c>
      <c r="B132">
        <v>4680517.2923121797</v>
      </c>
      <c r="J132" s="2" t="s">
        <v>387</v>
      </c>
      <c r="K132">
        <v>27426.786874523699</v>
      </c>
    </row>
    <row r="133" spans="1:11">
      <c r="A133" t="s">
        <v>388</v>
      </c>
      <c r="B133">
        <v>2816682.12725507</v>
      </c>
      <c r="J133" s="2" t="s">
        <v>389</v>
      </c>
      <c r="K133">
        <v>5210.9824178665904</v>
      </c>
    </row>
    <row r="134" spans="1:11">
      <c r="A134" t="s">
        <v>390</v>
      </c>
      <c r="B134">
        <v>2431117.2490941002</v>
      </c>
      <c r="J134" s="2" t="s">
        <v>391</v>
      </c>
      <c r="K134">
        <v>9507.9025588792902</v>
      </c>
    </row>
    <row r="135" spans="1:11">
      <c r="A135" t="s">
        <v>392</v>
      </c>
      <c r="B135">
        <v>8455600.0809058696</v>
      </c>
      <c r="J135" s="2" t="s">
        <v>393</v>
      </c>
      <c r="K135">
        <v>3759.1011374230502</v>
      </c>
    </row>
    <row r="136" spans="1:11">
      <c r="J136" s="2" t="s">
        <v>394</v>
      </c>
      <c r="K136">
        <v>824.92251923486901</v>
      </c>
    </row>
    <row r="137" spans="1:11">
      <c r="J137" s="2" t="s">
        <v>395</v>
      </c>
      <c r="K137">
        <v>27.770021879826501</v>
      </c>
    </row>
    <row r="138" spans="1:11">
      <c r="J138" s="2" t="s">
        <v>396</v>
      </c>
      <c r="K138">
        <v>13.215723526615999</v>
      </c>
    </row>
    <row r="139" spans="1:11">
      <c r="J139" s="2" t="s">
        <v>397</v>
      </c>
      <c r="K139">
        <v>728.983692474039</v>
      </c>
    </row>
    <row r="140" spans="1:11">
      <c r="J140" s="2" t="s">
        <v>398</v>
      </c>
      <c r="K140">
        <v>1214.9914844981499</v>
      </c>
    </row>
    <row r="141" spans="1:11">
      <c r="J141" s="2" t="s">
        <v>399</v>
      </c>
      <c r="K141">
        <v>30026.927126050701</v>
      </c>
    </row>
    <row r="142" spans="1:11">
      <c r="J142" s="2" t="s">
        <v>400</v>
      </c>
      <c r="K142">
        <v>155370.658892209</v>
      </c>
    </row>
    <row r="143" spans="1:11">
      <c r="J143" s="2" t="s">
        <v>401</v>
      </c>
      <c r="K143">
        <v>45.453110795186497</v>
      </c>
    </row>
    <row r="144" spans="1:11">
      <c r="J144" s="2" t="s">
        <v>402</v>
      </c>
      <c r="K144">
        <v>20.655533296195301</v>
      </c>
    </row>
    <row r="145" spans="10:11">
      <c r="J145" s="2" t="s">
        <v>403</v>
      </c>
      <c r="K145">
        <v>106.71782126709699</v>
      </c>
    </row>
    <row r="146" spans="10:11">
      <c r="J146" s="2" t="s">
        <v>404</v>
      </c>
      <c r="K146">
        <v>50.494469062677098</v>
      </c>
    </row>
    <row r="147" spans="10:11">
      <c r="J147" s="2" t="s">
        <v>405</v>
      </c>
      <c r="K147">
        <v>1811.48493168804</v>
      </c>
    </row>
    <row r="148" spans="10:11">
      <c r="J148" s="2" t="s">
        <v>406</v>
      </c>
      <c r="K148">
        <v>142915.266839655</v>
      </c>
    </row>
    <row r="149" spans="10:11">
      <c r="J149" s="2" t="s">
        <v>407</v>
      </c>
      <c r="K149">
        <v>9589.3266524604405</v>
      </c>
    </row>
    <row r="150" spans="10:11">
      <c r="J150" s="2" t="s">
        <v>408</v>
      </c>
      <c r="K150">
        <v>96054.9659609503</v>
      </c>
    </row>
    <row r="151" spans="10:11">
      <c r="J151" s="2" t="s">
        <v>409</v>
      </c>
      <c r="K151">
        <v>6171422.3680813098</v>
      </c>
    </row>
    <row r="152" spans="10:11">
      <c r="J152" s="6" t="s">
        <v>410</v>
      </c>
      <c r="K152">
        <v>0</v>
      </c>
    </row>
    <row r="153" spans="10:11">
      <c r="J153" s="2" t="s">
        <v>411</v>
      </c>
      <c r="K153">
        <v>510431.50116654998</v>
      </c>
    </row>
    <row r="154" spans="10:11">
      <c r="J154" s="2" t="s">
        <v>412</v>
      </c>
      <c r="K154">
        <v>14952.5393131949</v>
      </c>
    </row>
    <row r="155" spans="10:11">
      <c r="J155" s="2" t="s">
        <v>413</v>
      </c>
      <c r="K155">
        <v>383926.36339728098</v>
      </c>
    </row>
    <row r="156" spans="10:11">
      <c r="J156" s="2" t="s">
        <v>414</v>
      </c>
      <c r="K156">
        <v>349727.42357506597</v>
      </c>
    </row>
    <row r="157" spans="10:11">
      <c r="J157" s="2" t="s">
        <v>415</v>
      </c>
      <c r="K157">
        <v>2644268.5942846299</v>
      </c>
    </row>
    <row r="158" spans="10:11">
      <c r="J158" s="2" t="s">
        <v>416</v>
      </c>
      <c r="K158">
        <v>220430.49470165701</v>
      </c>
    </row>
    <row r="159" spans="10:11">
      <c r="J159" s="2" t="s">
        <v>417</v>
      </c>
      <c r="K159">
        <v>620647.96306008904</v>
      </c>
    </row>
    <row r="160" spans="10:11">
      <c r="J160" s="2" t="s">
        <v>418</v>
      </c>
      <c r="K160">
        <v>13944.354284450401</v>
      </c>
    </row>
    <row r="161" spans="10:11">
      <c r="J161" s="2" t="s">
        <v>419</v>
      </c>
      <c r="K161">
        <v>113705.685615009</v>
      </c>
    </row>
    <row r="162" spans="10:11">
      <c r="J162" s="2" t="s">
        <v>420</v>
      </c>
      <c r="K162">
        <v>15992.8866023477</v>
      </c>
    </row>
    <row r="163" spans="10:11">
      <c r="J163" s="2" t="s">
        <v>421</v>
      </c>
      <c r="K163">
        <v>293922.19572689501</v>
      </c>
    </row>
    <row r="164" spans="10:11">
      <c r="J164" s="2" t="s">
        <v>422</v>
      </c>
      <c r="K164">
        <v>442448.60767040501</v>
      </c>
    </row>
    <row r="165" spans="10:11">
      <c r="J165" s="2" t="s">
        <v>423</v>
      </c>
      <c r="K165">
        <v>950958.80304948404</v>
      </c>
    </row>
    <row r="166" spans="10:11">
      <c r="J166" s="2" t="s">
        <v>424</v>
      </c>
      <c r="K166">
        <v>810555.28534619801</v>
      </c>
    </row>
    <row r="167" spans="10:11">
      <c r="J167" s="2" t="s">
        <v>425</v>
      </c>
      <c r="K167">
        <v>860111.97713329399</v>
      </c>
    </row>
    <row r="168" spans="10:11">
      <c r="J168" s="2" t="s">
        <v>426</v>
      </c>
      <c r="K168">
        <v>307134.19813132199</v>
      </c>
    </row>
    <row r="169" spans="10:11">
      <c r="J169" s="2" t="s">
        <v>427</v>
      </c>
      <c r="K169">
        <v>5215264.3515083501</v>
      </c>
    </row>
    <row r="170" spans="10:11">
      <c r="J170" s="2" t="s">
        <v>428</v>
      </c>
      <c r="K170">
        <v>267231.26640664</v>
      </c>
    </row>
    <row r="171" spans="10:11">
      <c r="J171" s="2" t="s">
        <v>429</v>
      </c>
      <c r="K171">
        <v>1213577.21981881</v>
      </c>
    </row>
    <row r="172" spans="10:11">
      <c r="J172" s="2" t="s">
        <v>430</v>
      </c>
      <c r="K172">
        <v>397593.29896014603</v>
      </c>
    </row>
    <row r="173" spans="10:11">
      <c r="J173" s="2" t="s">
        <v>431</v>
      </c>
      <c r="K173">
        <v>1345003.46044197</v>
      </c>
    </row>
    <row r="174" spans="10:11">
      <c r="J174" s="2" t="s">
        <v>432</v>
      </c>
      <c r="K174">
        <v>6758892.0821891399</v>
      </c>
    </row>
    <row r="175" spans="10:11">
      <c r="J175" s="2" t="s">
        <v>433</v>
      </c>
      <c r="K175">
        <v>2606324.2518883799</v>
      </c>
    </row>
    <row r="176" spans="10:11">
      <c r="J176" s="2" t="s">
        <v>434</v>
      </c>
      <c r="K176">
        <v>5182401.63541927</v>
      </c>
    </row>
    <row r="177" spans="10:11">
      <c r="J177" s="6" t="s">
        <v>435</v>
      </c>
      <c r="K177">
        <v>15726.3356248235</v>
      </c>
    </row>
    <row r="178" spans="10:11">
      <c r="J178" s="6" t="s">
        <v>436</v>
      </c>
      <c r="K178">
        <v>17415.099540140302</v>
      </c>
    </row>
    <row r="179" spans="10:11">
      <c r="J179" s="6" t="s">
        <v>437</v>
      </c>
      <c r="K179">
        <v>9819.2486967232198</v>
      </c>
    </row>
    <row r="180" spans="10:11">
      <c r="J180" s="6" t="s">
        <v>438</v>
      </c>
      <c r="K180">
        <v>13893.0710024542</v>
      </c>
    </row>
    <row r="181" spans="10:11">
      <c r="J181" s="6" t="s">
        <v>439</v>
      </c>
      <c r="K181">
        <v>3745.3021625750698</v>
      </c>
    </row>
    <row r="182" spans="10:11">
      <c r="J182" s="6" t="s">
        <v>440</v>
      </c>
      <c r="K182">
        <v>6346.81228029663</v>
      </c>
    </row>
    <row r="183" spans="10:11">
      <c r="J183" s="6" t="s">
        <v>441</v>
      </c>
      <c r="K183">
        <v>10457.1031771953</v>
      </c>
    </row>
    <row r="184" spans="10:11">
      <c r="J184" s="6" t="s">
        <v>442</v>
      </c>
      <c r="K184">
        <v>2784.5497618592099</v>
      </c>
    </row>
    <row r="185" spans="10:11">
      <c r="J185" s="6" t="s">
        <v>443</v>
      </c>
      <c r="K185">
        <v>326.48411890774599</v>
      </c>
    </row>
    <row r="186" spans="10:11">
      <c r="J186" s="6" t="s">
        <v>444</v>
      </c>
      <c r="K186">
        <v>12386.879298911001</v>
      </c>
    </row>
    <row r="187" spans="10:11">
      <c r="J187" s="6" t="s">
        <v>445</v>
      </c>
      <c r="K187">
        <v>15403.277411904401</v>
      </c>
    </row>
    <row r="188" spans="10:11">
      <c r="J188" s="6" t="s">
        <v>446</v>
      </c>
      <c r="K188">
        <v>1911.19789552473</v>
      </c>
    </row>
    <row r="189" spans="10:11">
      <c r="J189" s="6" t="s">
        <v>447</v>
      </c>
      <c r="K189">
        <v>61805.911066522698</v>
      </c>
    </row>
    <row r="190" spans="10:11">
      <c r="J190" s="6" t="s">
        <v>448</v>
      </c>
      <c r="K190">
        <v>102030.174414954</v>
      </c>
    </row>
    <row r="191" spans="10:11">
      <c r="J191" s="6" t="s">
        <v>449</v>
      </c>
      <c r="K191">
        <v>56081.123671458998</v>
      </c>
    </row>
    <row r="192" spans="10:11">
      <c r="J192" s="6" t="s">
        <v>450</v>
      </c>
      <c r="K192">
        <v>28100.784694305701</v>
      </c>
    </row>
    <row r="193" spans="10:11">
      <c r="J193" s="6" t="s">
        <v>451</v>
      </c>
      <c r="K193">
        <v>18527.244448700199</v>
      </c>
    </row>
    <row r="194" spans="10:11">
      <c r="J194" s="6" t="s">
        <v>452</v>
      </c>
      <c r="K194">
        <v>28127.342507594902</v>
      </c>
    </row>
    <row r="195" spans="10:11">
      <c r="J195" s="6" t="s">
        <v>453</v>
      </c>
      <c r="K195">
        <v>8380.3266000393596</v>
      </c>
    </row>
    <row r="196" spans="10:11">
      <c r="J196" s="6" t="s">
        <v>454</v>
      </c>
      <c r="K196">
        <v>10681.3613977635</v>
      </c>
    </row>
    <row r="197" spans="10:11">
      <c r="J197" s="4" t="s">
        <v>455</v>
      </c>
      <c r="K197">
        <v>696804.89280779299</v>
      </c>
    </row>
    <row r="198" spans="10:11">
      <c r="J198" s="2" t="s">
        <v>456</v>
      </c>
      <c r="K198">
        <v>1095054.9653902201</v>
      </c>
    </row>
    <row r="199" spans="10:11">
      <c r="J199" s="2" t="s">
        <v>457</v>
      </c>
      <c r="K199">
        <v>672916.59370593796</v>
      </c>
    </row>
    <row r="200" spans="10:11">
      <c r="J200" s="2" t="s">
        <v>458</v>
      </c>
      <c r="K200">
        <v>131947.04139136799</v>
      </c>
    </row>
    <row r="201" spans="10:11">
      <c r="J201" s="8" t="s">
        <v>459</v>
      </c>
      <c r="K20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83C7-64FC-AD43-A077-4254BE89C85D}">
  <dimension ref="A1:T30"/>
  <sheetViews>
    <sheetView tabSelected="1" workbookViewId="0">
      <selection activeCell="P24" sqref="P24"/>
    </sheetView>
  </sheetViews>
  <sheetFormatPr baseColWidth="10" defaultColWidth="10.83203125" defaultRowHeight="16"/>
  <cols>
    <col min="3" max="3" width="12.5" customWidth="1"/>
  </cols>
  <sheetData>
    <row r="1" spans="1:20">
      <c r="A1" s="9"/>
      <c r="B1" s="10" t="s">
        <v>460</v>
      </c>
      <c r="C1" s="10" t="s">
        <v>461</v>
      </c>
      <c r="D1" s="10" t="s">
        <v>462</v>
      </c>
      <c r="E1" s="10" t="s">
        <v>463</v>
      </c>
      <c r="F1" s="10" t="s">
        <v>464</v>
      </c>
      <c r="G1" s="10" t="s">
        <v>465</v>
      </c>
      <c r="H1" s="10" t="s">
        <v>466</v>
      </c>
      <c r="I1" s="10" t="s">
        <v>467</v>
      </c>
      <c r="J1" s="10" t="s">
        <v>468</v>
      </c>
      <c r="K1" s="10" t="s">
        <v>469</v>
      </c>
      <c r="L1" s="10" t="s">
        <v>470</v>
      </c>
      <c r="M1" s="10" t="s">
        <v>471</v>
      </c>
      <c r="N1" s="10" t="s">
        <v>472</v>
      </c>
      <c r="O1" s="10" t="s">
        <v>473</v>
      </c>
      <c r="P1" s="10" t="s">
        <v>474</v>
      </c>
      <c r="Q1" s="10" t="s">
        <v>475</v>
      </c>
      <c r="R1" s="10" t="s">
        <v>476</v>
      </c>
    </row>
    <row r="2" spans="1:20">
      <c r="A2" s="3" t="s">
        <v>477</v>
      </c>
      <c r="B2" s="3">
        <v>1316686.37122155</v>
      </c>
      <c r="C2" s="3">
        <v>1304732.80914457</v>
      </c>
      <c r="D2" s="3">
        <v>3126392.4568997999</v>
      </c>
      <c r="E2" s="3">
        <v>1029396.49194909</v>
      </c>
      <c r="F2" s="3">
        <v>698490.06560021604</v>
      </c>
      <c r="G2" s="3">
        <v>2541572.8949050801</v>
      </c>
      <c r="H2" s="3">
        <v>1148840.3334309</v>
      </c>
      <c r="I2" s="3">
        <v>4607772.0397266997</v>
      </c>
      <c r="J2" s="3">
        <v>2292154.20023276</v>
      </c>
      <c r="K2" s="3">
        <v>787624.20412071701</v>
      </c>
      <c r="L2" s="3">
        <v>626257.76934932498</v>
      </c>
      <c r="M2" s="3">
        <v>6171422.3680813098</v>
      </c>
      <c r="N2" s="3">
        <v>3903306.42173672</v>
      </c>
      <c r="O2" s="3">
        <v>1721092.1876608499</v>
      </c>
      <c r="P2" s="3">
        <v>950958.80304948404</v>
      </c>
      <c r="Q2" s="3">
        <v>10416471.057746699</v>
      </c>
      <c r="R2" s="3">
        <v>17568291.092564799</v>
      </c>
      <c r="S2">
        <f>SUM(B2:R2)</f>
        <v>60211461.567420572</v>
      </c>
    </row>
    <row r="3" spans="1:20">
      <c r="A3" s="3" t="s">
        <v>4</v>
      </c>
      <c r="B3" s="3">
        <v>1977241.98581242</v>
      </c>
      <c r="C3" s="3">
        <v>302626.904987288</v>
      </c>
      <c r="D3" s="3">
        <v>3473784.1492876299</v>
      </c>
      <c r="E3" s="3">
        <v>1614467.69967081</v>
      </c>
      <c r="F3" s="3">
        <v>330400.95608318399</v>
      </c>
      <c r="G3" s="3">
        <v>2569354.8620375199</v>
      </c>
      <c r="H3" s="3">
        <v>511849.47351753601</v>
      </c>
      <c r="I3" s="3">
        <v>4506437.2023721002</v>
      </c>
      <c r="J3" s="3">
        <v>3350877.3228718298</v>
      </c>
      <c r="K3" s="3">
        <v>1335443.27698029</v>
      </c>
      <c r="L3" s="3">
        <v>1153470.4476524901</v>
      </c>
      <c r="M3" s="3">
        <v>6726103.3577239402</v>
      </c>
      <c r="N3" s="3">
        <v>7936254.2144571496</v>
      </c>
      <c r="O3" s="3">
        <v>2892898.4509150698</v>
      </c>
      <c r="P3" s="3">
        <v>3082325.2749106698</v>
      </c>
      <c r="Q3" s="3">
        <v>10279608.484124299</v>
      </c>
      <c r="R3" s="3">
        <v>16975629.172015999</v>
      </c>
      <c r="S3">
        <f t="shared" ref="S3:S6" si="0">SUM(B3:R3)</f>
        <v>69018773.235420212</v>
      </c>
    </row>
    <row r="4" spans="1:20">
      <c r="A4" s="3" t="s">
        <v>478</v>
      </c>
      <c r="B4" s="3">
        <f>B7/1000</f>
        <v>2029020.2115656601</v>
      </c>
      <c r="C4" s="3">
        <f t="shared" ref="C4:R4" si="1">C7/1000</f>
        <v>61798.453539153597</v>
      </c>
      <c r="D4" s="3">
        <f t="shared" si="1"/>
        <v>4007837.3196422602</v>
      </c>
      <c r="E4" s="3">
        <f t="shared" si="1"/>
        <v>1539079.4446287798</v>
      </c>
      <c r="F4" s="3">
        <f t="shared" si="1"/>
        <v>496040.55138311896</v>
      </c>
      <c r="G4" s="3">
        <f t="shared" si="1"/>
        <v>1873310.6779620801</v>
      </c>
      <c r="H4" s="3">
        <f t="shared" si="1"/>
        <v>394827.01402750699</v>
      </c>
      <c r="I4" s="3">
        <f t="shared" si="1"/>
        <v>5018406.1456380393</v>
      </c>
      <c r="J4" s="3">
        <f t="shared" si="1"/>
        <v>3019927.4409488803</v>
      </c>
      <c r="K4" s="3">
        <f t="shared" si="1"/>
        <v>1124584.5425631399</v>
      </c>
      <c r="L4" s="3">
        <f t="shared" si="1"/>
        <v>905208.08173581504</v>
      </c>
      <c r="M4" s="3">
        <f t="shared" si="1"/>
        <v>7927986.1061638603</v>
      </c>
      <c r="N4" s="3">
        <f t="shared" si="1"/>
        <v>9198634.2591752484</v>
      </c>
      <c r="O4" s="3">
        <f t="shared" si="1"/>
        <v>2169914.4379997402</v>
      </c>
      <c r="P4" s="3">
        <f t="shared" si="1"/>
        <v>1255626.7668133499</v>
      </c>
      <c r="Q4" s="3">
        <f t="shared" si="1"/>
        <v>10244554.174282201</v>
      </c>
      <c r="R4" s="3">
        <f t="shared" si="1"/>
        <v>18171588.403726298</v>
      </c>
      <c r="S4">
        <f t="shared" si="0"/>
        <v>69438344.031795129</v>
      </c>
    </row>
    <row r="5" spans="1:20">
      <c r="A5" s="3" t="s">
        <v>479</v>
      </c>
      <c r="B5" s="3">
        <v>1675252.9576153399</v>
      </c>
      <c r="C5" s="3">
        <v>88323.305980430494</v>
      </c>
      <c r="D5" s="3">
        <v>4448398.7107170299</v>
      </c>
      <c r="E5" s="3">
        <v>1556913.1724604899</v>
      </c>
      <c r="F5" s="3">
        <v>355522.86755812599</v>
      </c>
      <c r="G5" s="3">
        <v>2162773.6435313099</v>
      </c>
      <c r="H5" s="3">
        <v>491605.69283630198</v>
      </c>
      <c r="I5" s="3">
        <v>2271374.4499446698</v>
      </c>
      <c r="J5" s="3">
        <v>5368626.2779850103</v>
      </c>
      <c r="K5" s="3">
        <v>929317.780118378</v>
      </c>
      <c r="L5" s="3">
        <v>1363963.28967988</v>
      </c>
      <c r="M5" s="3">
        <v>9542295.5343336407</v>
      </c>
      <c r="N5" s="3">
        <v>9078558.5944034997</v>
      </c>
      <c r="O5" s="3">
        <v>2451205.2931542001</v>
      </c>
      <c r="P5" s="3">
        <v>2412828.3979443298</v>
      </c>
      <c r="Q5" s="3">
        <v>5844321.2378950799</v>
      </c>
      <c r="R5" s="3">
        <v>24628833.429151099</v>
      </c>
      <c r="S5">
        <f t="shared" si="0"/>
        <v>74670114.635308817</v>
      </c>
    </row>
    <row r="6" spans="1:20">
      <c r="A6" s="3" t="s">
        <v>0</v>
      </c>
      <c r="B6">
        <v>1814892.3980906799</v>
      </c>
      <c r="C6">
        <v>879161.57168811106</v>
      </c>
      <c r="D6">
        <v>4207120.2527255602</v>
      </c>
      <c r="E6">
        <v>1065221.5467103</v>
      </c>
      <c r="F6">
        <v>393757.602185408</v>
      </c>
      <c r="G6">
        <v>2455566.8832154698</v>
      </c>
      <c r="H6">
        <v>644927.18459908303</v>
      </c>
      <c r="I6">
        <v>3939602.8211969999</v>
      </c>
      <c r="J6">
        <v>2672084.30920453</v>
      </c>
      <c r="K6">
        <v>771844.05471348797</v>
      </c>
      <c r="L6">
        <v>1184326.87925556</v>
      </c>
      <c r="M6">
        <v>8641268.4139765501</v>
      </c>
      <c r="N6">
        <v>6257334.3428944498</v>
      </c>
      <c r="O6">
        <v>3309362.3491531298</v>
      </c>
      <c r="P6">
        <v>2447535.3754960499</v>
      </c>
      <c r="Q6">
        <v>15387927.220610499</v>
      </c>
      <c r="R6">
        <v>19126825.289253801</v>
      </c>
      <c r="S6">
        <f t="shared" si="0"/>
        <v>75198758.494969666</v>
      </c>
    </row>
    <row r="7" spans="1:20">
      <c r="B7" s="3">
        <v>2029020211.56566</v>
      </c>
      <c r="C7" s="3">
        <v>61798453.539153598</v>
      </c>
      <c r="D7" s="3">
        <v>4007837319.6422601</v>
      </c>
      <c r="E7" s="3">
        <v>1539079444.6287799</v>
      </c>
      <c r="F7" s="3">
        <v>496040551.38311899</v>
      </c>
      <c r="G7" s="3">
        <v>1873310677.96208</v>
      </c>
      <c r="H7" s="3">
        <v>394827014.02750701</v>
      </c>
      <c r="I7" s="3">
        <v>5018406145.6380396</v>
      </c>
      <c r="J7" s="3">
        <v>3019927440.9488802</v>
      </c>
      <c r="K7" s="3">
        <v>1124584542.5631399</v>
      </c>
      <c r="L7" s="3">
        <v>905208081.73581505</v>
      </c>
      <c r="M7" s="3">
        <v>7927986106.1638603</v>
      </c>
      <c r="N7" s="3">
        <v>9198634259.1752491</v>
      </c>
      <c r="O7" s="3">
        <v>2169914437.9997401</v>
      </c>
      <c r="P7" s="3">
        <v>1255626766.81335</v>
      </c>
      <c r="Q7" s="3">
        <v>10244554174.2822</v>
      </c>
      <c r="R7" s="3">
        <v>18171588403.726299</v>
      </c>
    </row>
    <row r="9" spans="1:20">
      <c r="B9" s="10" t="s">
        <v>460</v>
      </c>
      <c r="C9" s="10" t="s">
        <v>461</v>
      </c>
      <c r="D9" s="10" t="s">
        <v>462</v>
      </c>
      <c r="E9" s="10" t="s">
        <v>463</v>
      </c>
      <c r="F9" s="10" t="s">
        <v>464</v>
      </c>
      <c r="G9" s="10" t="s">
        <v>465</v>
      </c>
      <c r="H9" s="10" t="s">
        <v>466</v>
      </c>
      <c r="I9" s="10" t="s">
        <v>467</v>
      </c>
      <c r="J9" s="10" t="s">
        <v>468</v>
      </c>
      <c r="K9" s="10" t="s">
        <v>469</v>
      </c>
      <c r="L9" s="10" t="s">
        <v>470</v>
      </c>
      <c r="M9" s="10" t="s">
        <v>471</v>
      </c>
      <c r="N9" s="10" t="s">
        <v>472</v>
      </c>
      <c r="O9" s="10" t="s">
        <v>473</v>
      </c>
      <c r="P9" s="10" t="s">
        <v>474</v>
      </c>
      <c r="Q9" s="10" t="s">
        <v>475</v>
      </c>
      <c r="R9" s="10" t="s">
        <v>476</v>
      </c>
    </row>
    <row r="10" spans="1:20">
      <c r="A10" s="3" t="s">
        <v>477</v>
      </c>
      <c r="B10" s="3">
        <f>B2/$S$2*100</f>
        <v>2.1867703207091509</v>
      </c>
      <c r="C10" s="3">
        <f t="shared" ref="C10:R10" si="2">C2/$S$2*100</f>
        <v>2.1669176850716729</v>
      </c>
      <c r="D10" s="3">
        <f t="shared" si="2"/>
        <v>5.1923543715993086</v>
      </c>
      <c r="E10" s="3">
        <f t="shared" si="2"/>
        <v>1.7096354500487319</v>
      </c>
      <c r="F10" s="3">
        <f t="shared" si="2"/>
        <v>1.1600616351391768</v>
      </c>
      <c r="G10" s="3">
        <f t="shared" si="2"/>
        <v>4.2210782278706276</v>
      </c>
      <c r="H10" s="3">
        <f t="shared" si="2"/>
        <v>1.9080093781555347</v>
      </c>
      <c r="I10" s="3">
        <f t="shared" si="2"/>
        <v>7.6526493790011054</v>
      </c>
      <c r="J10" s="3">
        <f t="shared" si="2"/>
        <v>3.8068403266812689</v>
      </c>
      <c r="K10" s="3">
        <f t="shared" si="2"/>
        <v>1.308096803527665</v>
      </c>
      <c r="L10" s="3">
        <f t="shared" si="2"/>
        <v>1.0400972722578499</v>
      </c>
      <c r="M10" s="3">
        <f t="shared" si="2"/>
        <v>10.249580739990813</v>
      </c>
      <c r="N10" s="3">
        <f t="shared" si="2"/>
        <v>6.4826634665994129</v>
      </c>
      <c r="O10" s="3">
        <f t="shared" si="2"/>
        <v>2.8584129048813929</v>
      </c>
      <c r="P10" s="3">
        <f t="shared" si="2"/>
        <v>1.5793650881313803</v>
      </c>
      <c r="Q10" s="3">
        <f t="shared" si="2"/>
        <v>17.299814331999009</v>
      </c>
      <c r="R10" s="3">
        <f t="shared" si="2"/>
        <v>29.177652618335891</v>
      </c>
    </row>
    <row r="11" spans="1:20">
      <c r="A11" s="3" t="s">
        <v>4</v>
      </c>
      <c r="B11" s="3">
        <f>B3/$S$3*100</f>
        <v>2.8647886554983071</v>
      </c>
      <c r="C11" s="3">
        <f t="shared" ref="C11:R11" si="3">C3/$S$3*100</f>
        <v>0.4384704201493701</v>
      </c>
      <c r="D11" s="3">
        <f t="shared" si="3"/>
        <v>5.0331003963786696</v>
      </c>
      <c r="E11" s="3">
        <f t="shared" si="3"/>
        <v>2.3391718281690212</v>
      </c>
      <c r="F11" s="3">
        <f t="shared" si="3"/>
        <v>0.47871171942769813</v>
      </c>
      <c r="G11" s="3">
        <f t="shared" si="3"/>
        <v>3.7226898445058643</v>
      </c>
      <c r="H11" s="3">
        <f t="shared" si="3"/>
        <v>0.74160905725118931</v>
      </c>
      <c r="I11" s="3">
        <f t="shared" si="3"/>
        <v>6.5292919464111989</v>
      </c>
      <c r="J11" s="3">
        <f t="shared" si="3"/>
        <v>4.8550230115538628</v>
      </c>
      <c r="K11" s="3">
        <f t="shared" si="3"/>
        <v>1.9348985998710055</v>
      </c>
      <c r="L11" s="3">
        <f t="shared" si="3"/>
        <v>1.6712415964248593</v>
      </c>
      <c r="M11" s="3">
        <f t="shared" si="3"/>
        <v>9.7453244130860988</v>
      </c>
      <c r="N11" s="3">
        <f t="shared" si="3"/>
        <v>11.498689186182592</v>
      </c>
      <c r="O11" s="3">
        <f t="shared" si="3"/>
        <v>4.1914660538046817</v>
      </c>
      <c r="P11" s="3">
        <f t="shared" si="3"/>
        <v>4.4659230096672164</v>
      </c>
      <c r="Q11" s="3">
        <f t="shared" si="3"/>
        <v>14.893931030997864</v>
      </c>
      <c r="R11" s="3">
        <f t="shared" si="3"/>
        <v>24.595669230620519</v>
      </c>
    </row>
    <row r="12" spans="1:20">
      <c r="A12" s="3" t="s">
        <v>478</v>
      </c>
      <c r="B12" s="3">
        <f>B4/$S$4*100</f>
        <v>2.9220457945203759</v>
      </c>
      <c r="C12" s="3">
        <f t="shared" ref="C12:R12" si="4">C4/$S$4*100</f>
        <v>8.8997591173626919E-2</v>
      </c>
      <c r="D12" s="3">
        <f t="shared" si="4"/>
        <v>5.7717927688585302</v>
      </c>
      <c r="E12" s="3">
        <f t="shared" si="4"/>
        <v>2.2164691080824892</v>
      </c>
      <c r="F12" s="3">
        <f t="shared" si="4"/>
        <v>0.71436114771974824</v>
      </c>
      <c r="G12" s="3">
        <f t="shared" si="4"/>
        <v>2.6978043674317895</v>
      </c>
      <c r="H12" s="3">
        <f t="shared" si="4"/>
        <v>0.56860084947693978</v>
      </c>
      <c r="I12" s="3">
        <f t="shared" si="4"/>
        <v>7.2271397246169364</v>
      </c>
      <c r="J12" s="3">
        <f t="shared" si="4"/>
        <v>4.3490775637824619</v>
      </c>
      <c r="K12" s="3">
        <f t="shared" si="4"/>
        <v>1.6195440116604793</v>
      </c>
      <c r="L12" s="3">
        <f t="shared" si="4"/>
        <v>1.3036141549132123</v>
      </c>
      <c r="M12" s="3">
        <f t="shared" si="4"/>
        <v>11.417302956610996</v>
      </c>
      <c r="N12" s="3">
        <f t="shared" si="4"/>
        <v>13.247197045717687</v>
      </c>
      <c r="O12" s="3">
        <f t="shared" si="4"/>
        <v>3.1249513050111881</v>
      </c>
      <c r="P12" s="3">
        <f t="shared" si="4"/>
        <v>1.8082613926369138</v>
      </c>
      <c r="Q12" s="3">
        <f t="shared" si="4"/>
        <v>14.75345404203666</v>
      </c>
      <c r="R12" s="3">
        <f t="shared" si="4"/>
        <v>26.16938617574997</v>
      </c>
    </row>
    <row r="13" spans="1:20">
      <c r="A13" s="3" t="s">
        <v>479</v>
      </c>
      <c r="B13" s="3">
        <f>B5/$S$5*100</f>
        <v>2.2435387514768497</v>
      </c>
      <c r="C13" s="3">
        <f t="shared" ref="C13:R13" si="5">C5/$S$5*100</f>
        <v>0.11828467977021903</v>
      </c>
      <c r="D13" s="3">
        <f t="shared" si="5"/>
        <v>5.9574017429103314</v>
      </c>
      <c r="E13" s="3">
        <f t="shared" si="5"/>
        <v>2.0850552862607787</v>
      </c>
      <c r="F13" s="3">
        <f t="shared" si="5"/>
        <v>0.4761247110634701</v>
      </c>
      <c r="G13" s="3">
        <f t="shared" si="5"/>
        <v>2.8964380918582546</v>
      </c>
      <c r="H13" s="3">
        <f t="shared" si="5"/>
        <v>0.65837007916395951</v>
      </c>
      <c r="I13" s="3">
        <f t="shared" si="5"/>
        <v>3.0418788842606364</v>
      </c>
      <c r="J13" s="3">
        <f t="shared" si="5"/>
        <v>7.1897924681186707</v>
      </c>
      <c r="K13" s="3">
        <f t="shared" si="5"/>
        <v>1.2445645552537252</v>
      </c>
      <c r="L13" s="3">
        <f t="shared" si="5"/>
        <v>1.8266521972565859</v>
      </c>
      <c r="M13" s="3">
        <f t="shared" si="5"/>
        <v>12.779269967561335</v>
      </c>
      <c r="N13" s="3">
        <f t="shared" si="5"/>
        <v>12.158222387555536</v>
      </c>
      <c r="O13" s="3">
        <f t="shared" si="5"/>
        <v>3.2827126423013593</v>
      </c>
      <c r="P13" s="3">
        <f t="shared" si="5"/>
        <v>3.231317388125972</v>
      </c>
      <c r="Q13" s="3">
        <f t="shared" si="5"/>
        <v>7.8268545139363033</v>
      </c>
      <c r="R13" s="3">
        <f t="shared" si="5"/>
        <v>32.983521653126012</v>
      </c>
      <c r="S13" s="11" t="s">
        <v>460</v>
      </c>
      <c r="T13" s="11" t="s">
        <v>480</v>
      </c>
    </row>
    <row r="14" spans="1:20">
      <c r="A14" s="3" t="s">
        <v>0</v>
      </c>
      <c r="B14" s="3">
        <f>B6/$S$6*100</f>
        <v>2.4134605868687116</v>
      </c>
      <c r="C14" s="3">
        <f t="shared" ref="C14:R14" si="6">C6/$S$6*100</f>
        <v>1.1691171360853272</v>
      </c>
      <c r="D14" s="3">
        <f t="shared" si="6"/>
        <v>5.5946671686168736</v>
      </c>
      <c r="E14" s="3">
        <f t="shared" si="6"/>
        <v>1.4165414004561747</v>
      </c>
      <c r="F14" s="3">
        <f t="shared" si="6"/>
        <v>0.52362247737341028</v>
      </c>
      <c r="G14" s="3">
        <f t="shared" si="6"/>
        <v>3.2654354039365319</v>
      </c>
      <c r="H14" s="3">
        <f t="shared" si="6"/>
        <v>0.85763009590407624</v>
      </c>
      <c r="I14" s="3">
        <f t="shared" si="6"/>
        <v>5.2389200301232837</v>
      </c>
      <c r="J14" s="3">
        <f t="shared" si="6"/>
        <v>3.5533622664571993</v>
      </c>
      <c r="K14" s="3">
        <f t="shared" si="6"/>
        <v>1.026405315940315</v>
      </c>
      <c r="L14" s="3">
        <f t="shared" si="6"/>
        <v>1.5749287660577322</v>
      </c>
      <c r="M14" s="3">
        <f t="shared" si="6"/>
        <v>11.491238136005395</v>
      </c>
      <c r="N14" s="3">
        <f t="shared" si="6"/>
        <v>8.3210607038320017</v>
      </c>
      <c r="O14" s="3">
        <f t="shared" si="6"/>
        <v>4.400820459521956</v>
      </c>
      <c r="P14" s="3">
        <f t="shared" si="6"/>
        <v>3.2547550311748497</v>
      </c>
      <c r="Q14" s="3">
        <f t="shared" si="6"/>
        <v>20.463007007808322</v>
      </c>
      <c r="R14" s="3">
        <f t="shared" si="6"/>
        <v>25.435028013837847</v>
      </c>
      <c r="S14" s="11" t="s">
        <v>461</v>
      </c>
      <c r="T14" s="11" t="s">
        <v>481</v>
      </c>
    </row>
    <row r="15" spans="1:20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1" t="s">
        <v>462</v>
      </c>
      <c r="T15" s="11" t="s">
        <v>482</v>
      </c>
    </row>
    <row r="16" spans="1:20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1" t="s">
        <v>463</v>
      </c>
      <c r="T16" s="11" t="s">
        <v>483</v>
      </c>
    </row>
    <row r="17" spans="2:20">
      <c r="B17" s="3">
        <f t="shared" ref="B17:Q17" si="7">B14-B10</f>
        <v>0.22669026615956067</v>
      </c>
      <c r="C17" s="3">
        <f t="shared" si="7"/>
        <v>-0.99780054898634574</v>
      </c>
      <c r="D17" s="3">
        <f t="shared" si="7"/>
        <v>0.40231279701756506</v>
      </c>
      <c r="E17" s="3">
        <f t="shared" si="7"/>
        <v>-0.29309404959255714</v>
      </c>
      <c r="F17" s="3">
        <f t="shared" si="7"/>
        <v>-0.63643915776576654</v>
      </c>
      <c r="G17" s="3">
        <f t="shared" si="7"/>
        <v>-0.95564282393409572</v>
      </c>
      <c r="H17" s="3">
        <f t="shared" si="7"/>
        <v>-1.0503792822514586</v>
      </c>
      <c r="I17" s="3">
        <f t="shared" si="7"/>
        <v>-2.4137293488778218</v>
      </c>
      <c r="J17" s="3">
        <f t="shared" si="7"/>
        <v>-0.2534780602240696</v>
      </c>
      <c r="K17" s="3">
        <f t="shared" si="7"/>
        <v>-0.28169148758734996</v>
      </c>
      <c r="L17" s="3">
        <f t="shared" si="7"/>
        <v>0.53483149379988237</v>
      </c>
      <c r="M17" s="3">
        <f t="shared" si="7"/>
        <v>1.2416573960145811</v>
      </c>
      <c r="N17" s="3">
        <f t="shared" si="7"/>
        <v>1.8383972372325887</v>
      </c>
      <c r="O17" s="3">
        <f t="shared" si="7"/>
        <v>1.5424075546405631</v>
      </c>
      <c r="P17" s="3">
        <f t="shared" si="7"/>
        <v>1.6753899430434693</v>
      </c>
      <c r="Q17" s="3">
        <f t="shared" si="7"/>
        <v>3.163192675809313</v>
      </c>
      <c r="R17" s="3">
        <f>R14-R10</f>
        <v>-3.7426246044980438</v>
      </c>
      <c r="S17" s="11" t="s">
        <v>464</v>
      </c>
      <c r="T17" s="11" t="s">
        <v>484</v>
      </c>
    </row>
    <row r="18" spans="2:20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f>Q14-Q11</f>
        <v>5.5690759768104581</v>
      </c>
      <c r="R18" s="3">
        <f>R14-R11</f>
        <v>0.83935878321732815</v>
      </c>
      <c r="S18" s="11" t="s">
        <v>465</v>
      </c>
      <c r="T18" s="11" t="s">
        <v>485</v>
      </c>
    </row>
    <row r="19" spans="2:20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f>Q14-Q12</f>
        <v>5.7095529657716622</v>
      </c>
      <c r="R19" s="3">
        <f>R14-R12</f>
        <v>-0.73435816191212311</v>
      </c>
      <c r="S19" s="11" t="s">
        <v>466</v>
      </c>
      <c r="T19" s="11" t="s">
        <v>486</v>
      </c>
    </row>
    <row r="20" spans="2: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>
        <f>R13-R14</f>
        <v>7.5484936392881643</v>
      </c>
      <c r="S20" s="11" t="s">
        <v>467</v>
      </c>
      <c r="T20" s="11" t="s">
        <v>487</v>
      </c>
    </row>
    <row r="21" spans="2:20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1" t="s">
        <v>468</v>
      </c>
      <c r="T21" s="11" t="s">
        <v>488</v>
      </c>
    </row>
    <row r="22" spans="2:20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>
        <f>R11-R13</f>
        <v>-8.3878524225054925</v>
      </c>
      <c r="S22" s="11" t="s">
        <v>469</v>
      </c>
      <c r="T22" s="11" t="s">
        <v>489</v>
      </c>
    </row>
    <row r="23" spans="2:20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1" t="s">
        <v>470</v>
      </c>
      <c r="T23" s="11" t="s">
        <v>490</v>
      </c>
    </row>
    <row r="24" spans="2:20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1" t="s">
        <v>471</v>
      </c>
      <c r="T24" s="11" t="s">
        <v>491</v>
      </c>
    </row>
    <row r="25" spans="2:20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1" t="s">
        <v>472</v>
      </c>
      <c r="T25" s="11" t="s">
        <v>492</v>
      </c>
    </row>
    <row r="26" spans="2:20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1" t="s">
        <v>473</v>
      </c>
      <c r="T26" s="11" t="s">
        <v>105</v>
      </c>
    </row>
    <row r="27" spans="2:20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1" t="s">
        <v>474</v>
      </c>
      <c r="T27" s="11" t="s">
        <v>493</v>
      </c>
    </row>
    <row r="28" spans="2:20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1" t="s">
        <v>475</v>
      </c>
      <c r="T28" s="11" t="s">
        <v>494</v>
      </c>
    </row>
    <row r="29" spans="2:20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1" t="s">
        <v>476</v>
      </c>
      <c r="T29" s="11" t="s">
        <v>495</v>
      </c>
    </row>
    <row r="30" spans="2:20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VA_sector</vt:lpstr>
      <vt:lpstr>VA_17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2022-05-02T13:03:44Z</dcterms:created>
  <dcterms:modified xsi:type="dcterms:W3CDTF">2022-05-02T13:05:30Z</dcterms:modified>
</cp:coreProperties>
</file>