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df613734821eb905/MRIO_Method/Validation/Code/"/>
    </mc:Choice>
  </mc:AlternateContent>
  <xr:revisionPtr revIDLastSave="77" documentId="8_{AD0B3A1C-8302-8D4A-998F-C4C4573209E3}" xr6:coauthVersionLast="47" xr6:coauthVersionMax="47" xr10:uidLastSave="{835F7BDF-F3DD-2D4A-8644-1F7A4E9517E1}"/>
  <bookViews>
    <workbookView xWindow="1500" yWindow="860" windowWidth="28680" windowHeight="18600" activeTab="3" xr2:uid="{BE005B29-6F39-A445-A0BE-CAC56373B6F9}"/>
  </bookViews>
  <sheets>
    <sheet name="VA_sector" sheetId="1" r:id="rId1"/>
    <sheet name="VA_region" sheetId="2" r:id="rId2"/>
    <sheet name="VA_region_P" sheetId="9" r:id="rId3"/>
    <sheet name="VA_17" sheetId="3" r:id="rId4"/>
    <sheet name="Fig VA" sheetId="7" r:id="rId5"/>
    <sheet name="Fig VA2" sheetId="11" r:id="rId6"/>
    <sheet name="CO2_sector" sheetId="4" r:id="rId7"/>
    <sheet name="Sheet1" sheetId="20" r:id="rId8"/>
    <sheet name="CO2_region" sheetId="5" r:id="rId9"/>
    <sheet name="CO2_region_P" sheetId="10" r:id="rId10"/>
    <sheet name="CO2_17" sheetId="6" r:id="rId11"/>
    <sheet name="Fig CO2" sheetId="8" r:id="rId12"/>
    <sheet name="Fig CO22" sheetId="13" r:id="rId13"/>
    <sheet name="Case P" sheetId="14" r:id="rId14"/>
    <sheet name="Fig case P" sheetId="15" r:id="rId15"/>
    <sheet name="Case C" sheetId="16" r:id="rId16"/>
    <sheet name="Fig case C" sheetId="17" r:id="rId17"/>
    <sheet name="SDA" sheetId="18" r:id="rId18"/>
    <sheet name="Aggregate Region" sheetId="19" r:id="rId19"/>
  </sheets>
  <definedNames>
    <definedName name="_xlnm._FilterDatabase" localSheetId="4" hidden="1">'Fig VA'!$L$1:$R$64</definedName>
    <definedName name="_xlnm._FilterDatabase" localSheetId="2" hidden="1">VA_region_P!$C$1:$C$246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3" l="1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2" i="7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X9" i="1"/>
  <c r="R19" i="3"/>
  <c r="B40" i="15"/>
  <c r="F31" i="15"/>
  <c r="D2" i="20"/>
  <c r="D3" i="20"/>
  <c r="D4" i="20"/>
  <c r="D5" i="20"/>
  <c r="D6" i="20"/>
  <c r="D7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9" i="20"/>
  <c r="D90" i="20"/>
  <c r="D91" i="20"/>
  <c r="D92" i="20"/>
  <c r="D93" i="20"/>
  <c r="D94" i="20"/>
  <c r="D95" i="20"/>
  <c r="D96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4" i="20"/>
  <c r="D155" i="20"/>
  <c r="D156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7" i="20"/>
  <c r="D188" i="20"/>
  <c r="D189" i="20"/>
  <c r="D190" i="20"/>
  <c r="D191" i="20"/>
  <c r="D192" i="20"/>
  <c r="D193" i="20"/>
  <c r="D194" i="20"/>
  <c r="D195" i="20"/>
  <c r="D196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R13" i="3"/>
  <c r="R44" i="19"/>
  <c r="R43" i="19"/>
  <c r="R24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7" i="19"/>
  <c r="R68" i="19"/>
  <c r="R69" i="19"/>
  <c r="R70" i="19"/>
  <c r="R2" i="19"/>
  <c r="C58" i="17" l="1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O60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B58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F52" i="17"/>
  <c r="E52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H44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30" i="15"/>
  <c r="C30" i="15"/>
  <c r="D30" i="15"/>
  <c r="E30" i="15"/>
  <c r="F30" i="15"/>
  <c r="G30" i="15"/>
  <c r="G47" i="15" s="1"/>
  <c r="H30" i="15"/>
  <c r="I30" i="15"/>
  <c r="J30" i="15"/>
  <c r="J47" i="15" s="1"/>
  <c r="K30" i="15"/>
  <c r="K47" i="15" s="1"/>
  <c r="L30" i="15"/>
  <c r="L47" i="15" s="1"/>
  <c r="M30" i="15"/>
  <c r="M47" i="15" s="1"/>
  <c r="N30" i="15"/>
  <c r="N47" i="15" s="1"/>
  <c r="O30" i="15"/>
  <c r="O47" i="15" s="1"/>
  <c r="P30" i="15"/>
  <c r="P47" i="15" s="1"/>
  <c r="Q30" i="15"/>
  <c r="Q47" i="15" s="1"/>
  <c r="R30" i="15"/>
  <c r="R47" i="15" s="1"/>
  <c r="B31" i="15"/>
  <c r="B51" i="15" s="1"/>
  <c r="C31" i="15"/>
  <c r="C51" i="15" s="1"/>
  <c r="D31" i="15"/>
  <c r="D51" i="15" s="1"/>
  <c r="E31" i="15"/>
  <c r="E51" i="15" s="1"/>
  <c r="F51" i="15"/>
  <c r="G31" i="15"/>
  <c r="G51" i="15" s="1"/>
  <c r="H31" i="15"/>
  <c r="H51" i="15" s="1"/>
  <c r="I31" i="15"/>
  <c r="I51" i="15" s="1"/>
  <c r="J31" i="15"/>
  <c r="J51" i="15" s="1"/>
  <c r="K31" i="15"/>
  <c r="K51" i="15" s="1"/>
  <c r="L31" i="15"/>
  <c r="L51" i="15" s="1"/>
  <c r="M31" i="15"/>
  <c r="M51" i="15" s="1"/>
  <c r="N31" i="15"/>
  <c r="N51" i="15" s="1"/>
  <c r="O31" i="15"/>
  <c r="O51" i="15" s="1"/>
  <c r="P31" i="15"/>
  <c r="P51" i="15" s="1"/>
  <c r="Q31" i="15"/>
  <c r="Q51" i="15" s="1"/>
  <c r="R31" i="15"/>
  <c r="R51" i="15" s="1"/>
  <c r="B32" i="15"/>
  <c r="B55" i="15" s="1"/>
  <c r="C32" i="15"/>
  <c r="C55" i="15" s="1"/>
  <c r="D32" i="15"/>
  <c r="D55" i="15" s="1"/>
  <c r="E32" i="15"/>
  <c r="E55" i="15" s="1"/>
  <c r="F32" i="15"/>
  <c r="F55" i="15" s="1"/>
  <c r="G32" i="15"/>
  <c r="G55" i="15" s="1"/>
  <c r="H32" i="15"/>
  <c r="H55" i="15" s="1"/>
  <c r="I32" i="15"/>
  <c r="I55" i="15" s="1"/>
  <c r="J32" i="15"/>
  <c r="J55" i="15" s="1"/>
  <c r="K32" i="15"/>
  <c r="K55" i="15" s="1"/>
  <c r="L32" i="15"/>
  <c r="L55" i="15" s="1"/>
  <c r="M32" i="15"/>
  <c r="M55" i="15" s="1"/>
  <c r="N32" i="15"/>
  <c r="N55" i="15" s="1"/>
  <c r="O32" i="15"/>
  <c r="O55" i="15" s="1"/>
  <c r="P32" i="15"/>
  <c r="P55" i="15" s="1"/>
  <c r="Q32" i="15"/>
  <c r="Q55" i="15" s="1"/>
  <c r="R32" i="15"/>
  <c r="R55" i="15" s="1"/>
  <c r="B33" i="15"/>
  <c r="B59" i="15" s="1"/>
  <c r="C33" i="15"/>
  <c r="C59" i="15" s="1"/>
  <c r="D33" i="15"/>
  <c r="D59" i="15" s="1"/>
  <c r="E33" i="15"/>
  <c r="E59" i="15" s="1"/>
  <c r="F33" i="15"/>
  <c r="F59" i="15" s="1"/>
  <c r="G33" i="15"/>
  <c r="H33" i="15"/>
  <c r="I33" i="15"/>
  <c r="J33" i="15"/>
  <c r="K33" i="15"/>
  <c r="K59" i="15" s="1"/>
  <c r="L33" i="15"/>
  <c r="L59" i="15" s="1"/>
  <c r="M33" i="15"/>
  <c r="N33" i="15"/>
  <c r="N59" i="15" s="1"/>
  <c r="O33" i="15"/>
  <c r="O59" i="15" s="1"/>
  <c r="P33" i="15"/>
  <c r="P59" i="15" s="1"/>
  <c r="Q33" i="15"/>
  <c r="Q59" i="15" s="1"/>
  <c r="R33" i="15"/>
  <c r="R59" i="15" s="1"/>
  <c r="B34" i="15"/>
  <c r="B63" i="15" s="1"/>
  <c r="C34" i="15"/>
  <c r="D34" i="15"/>
  <c r="E34" i="15"/>
  <c r="F34" i="15"/>
  <c r="G34" i="15"/>
  <c r="H34" i="15"/>
  <c r="I34" i="15"/>
  <c r="J34" i="15"/>
  <c r="K34" i="15"/>
  <c r="L34" i="15"/>
  <c r="L63" i="15" s="1"/>
  <c r="M34" i="15"/>
  <c r="M63" i="15" s="1"/>
  <c r="N34" i="15"/>
  <c r="N63" i="15" s="1"/>
  <c r="O34" i="15"/>
  <c r="O63" i="15" s="1"/>
  <c r="P34" i="15"/>
  <c r="P63" i="15" s="1"/>
  <c r="Q34" i="15"/>
  <c r="Q63" i="15" s="1"/>
  <c r="R34" i="15"/>
  <c r="R63" i="15" s="1"/>
  <c r="Q29" i="15"/>
  <c r="Q43" i="15" s="1"/>
  <c r="R29" i="15"/>
  <c r="R43" i="15" s="1"/>
  <c r="P29" i="15"/>
  <c r="P43" i="15" s="1"/>
  <c r="O29" i="15"/>
  <c r="O43" i="15" s="1"/>
  <c r="N29" i="15"/>
  <c r="N43" i="15" s="1"/>
  <c r="M29" i="15"/>
  <c r="M43" i="15" s="1"/>
  <c r="L29" i="15"/>
  <c r="L43" i="15" s="1"/>
  <c r="K29" i="15"/>
  <c r="K43" i="15" s="1"/>
  <c r="J29" i="15"/>
  <c r="J43" i="15" s="1"/>
  <c r="I29" i="15"/>
  <c r="I43" i="15" s="1"/>
  <c r="H29" i="15"/>
  <c r="H43" i="15" s="1"/>
  <c r="G29" i="15"/>
  <c r="G43" i="15" s="1"/>
  <c r="F29" i="15"/>
  <c r="F43" i="15" s="1"/>
  <c r="E29" i="15"/>
  <c r="E43" i="15" s="1"/>
  <c r="D29" i="15"/>
  <c r="D43" i="15" s="1"/>
  <c r="C29" i="15"/>
  <c r="C43" i="15" s="1"/>
  <c r="B21" i="15"/>
  <c r="C21" i="15"/>
  <c r="D21" i="15"/>
  <c r="E21" i="15"/>
  <c r="F21" i="15"/>
  <c r="G21" i="15"/>
  <c r="H21" i="15"/>
  <c r="H46" i="15" s="1"/>
  <c r="I21" i="15"/>
  <c r="I46" i="15" s="1"/>
  <c r="J21" i="15"/>
  <c r="J46" i="15" s="1"/>
  <c r="K21" i="15"/>
  <c r="K46" i="15" s="1"/>
  <c r="L21" i="15"/>
  <c r="L46" i="15" s="1"/>
  <c r="M21" i="15"/>
  <c r="N21" i="15"/>
  <c r="N46" i="15" s="1"/>
  <c r="O21" i="15"/>
  <c r="O46" i="15" s="1"/>
  <c r="P21" i="15"/>
  <c r="P46" i="15" s="1"/>
  <c r="Q21" i="15"/>
  <c r="Q46" i="15" s="1"/>
  <c r="R21" i="15"/>
  <c r="B22" i="15"/>
  <c r="C22" i="15"/>
  <c r="D22" i="15"/>
  <c r="E22" i="15"/>
  <c r="F22" i="15"/>
  <c r="G22" i="15"/>
  <c r="H22" i="15"/>
  <c r="I22" i="15"/>
  <c r="I50" i="15" s="1"/>
  <c r="J22" i="15"/>
  <c r="K22" i="15"/>
  <c r="L22" i="15"/>
  <c r="M22" i="15"/>
  <c r="M50" i="15" s="1"/>
  <c r="N22" i="15"/>
  <c r="O22" i="15"/>
  <c r="O50" i="15" s="1"/>
  <c r="P22" i="15"/>
  <c r="P50" i="15" s="1"/>
  <c r="Q22" i="15"/>
  <c r="R22" i="15"/>
  <c r="B23" i="15"/>
  <c r="C23" i="15"/>
  <c r="C54" i="15" s="1"/>
  <c r="D23" i="15"/>
  <c r="D54" i="15" s="1"/>
  <c r="E23" i="15"/>
  <c r="E54" i="15" s="1"/>
  <c r="F23" i="15"/>
  <c r="F54" i="15" s="1"/>
  <c r="G23" i="15"/>
  <c r="G54" i="15" s="1"/>
  <c r="H23" i="15"/>
  <c r="H54" i="15" s="1"/>
  <c r="I23" i="15"/>
  <c r="I54" i="15" s="1"/>
  <c r="J23" i="15"/>
  <c r="K23" i="15"/>
  <c r="L23" i="15"/>
  <c r="M23" i="15"/>
  <c r="N23" i="15"/>
  <c r="O23" i="15"/>
  <c r="P23" i="15"/>
  <c r="Q23" i="15"/>
  <c r="Q54" i="15" s="1"/>
  <c r="R23" i="15"/>
  <c r="R54" i="15" s="1"/>
  <c r="B24" i="15"/>
  <c r="B58" i="15" s="1"/>
  <c r="C24" i="15"/>
  <c r="C58" i="15" s="1"/>
  <c r="D24" i="15"/>
  <c r="D58" i="15" s="1"/>
  <c r="E24" i="15"/>
  <c r="E58" i="15" s="1"/>
  <c r="F24" i="15"/>
  <c r="F58" i="15" s="1"/>
  <c r="G24" i="15"/>
  <c r="H24" i="15"/>
  <c r="I24" i="15"/>
  <c r="J24" i="15"/>
  <c r="K24" i="15"/>
  <c r="L24" i="15"/>
  <c r="M24" i="15"/>
  <c r="N24" i="15"/>
  <c r="O24" i="15"/>
  <c r="P24" i="15"/>
  <c r="Q24" i="15"/>
  <c r="Q58" i="15" s="1"/>
  <c r="R24" i="15"/>
  <c r="R58" i="15" s="1"/>
  <c r="B25" i="15"/>
  <c r="B62" i="15" s="1"/>
  <c r="C25" i="15"/>
  <c r="C62" i="15" s="1"/>
  <c r="D25" i="15"/>
  <c r="D62" i="15" s="1"/>
  <c r="E25" i="15"/>
  <c r="F25" i="15"/>
  <c r="G25" i="15"/>
  <c r="H25" i="15"/>
  <c r="I25" i="15"/>
  <c r="I62" i="15" s="1"/>
  <c r="J25" i="15"/>
  <c r="J62" i="15" s="1"/>
  <c r="K25" i="15"/>
  <c r="K62" i="15" s="1"/>
  <c r="L25" i="15"/>
  <c r="L62" i="15" s="1"/>
  <c r="M25" i="15"/>
  <c r="M62" i="15" s="1"/>
  <c r="N25" i="15"/>
  <c r="N62" i="15" s="1"/>
  <c r="O25" i="15"/>
  <c r="P25" i="15"/>
  <c r="Q25" i="15"/>
  <c r="R25" i="15"/>
  <c r="R20" i="15"/>
  <c r="R42" i="15" s="1"/>
  <c r="Q20" i="15"/>
  <c r="Q42" i="15" s="1"/>
  <c r="P20" i="15"/>
  <c r="P42" i="15" s="1"/>
  <c r="O20" i="15"/>
  <c r="O42" i="15" s="1"/>
  <c r="N20" i="15"/>
  <c r="N42" i="15" s="1"/>
  <c r="M20" i="15"/>
  <c r="M42" i="15" s="1"/>
  <c r="L20" i="15"/>
  <c r="K20" i="15"/>
  <c r="J20" i="15"/>
  <c r="I20" i="15"/>
  <c r="H20" i="15"/>
  <c r="G20" i="15"/>
  <c r="F20" i="15"/>
  <c r="E20" i="15"/>
  <c r="D20" i="15"/>
  <c r="C20" i="15"/>
  <c r="B12" i="15"/>
  <c r="B45" i="15" s="1"/>
  <c r="C12" i="15"/>
  <c r="C45" i="15" s="1"/>
  <c r="D12" i="15"/>
  <c r="D45" i="15" s="1"/>
  <c r="E12" i="15"/>
  <c r="E45" i="15" s="1"/>
  <c r="F12" i="15"/>
  <c r="F45" i="15" s="1"/>
  <c r="G12" i="15"/>
  <c r="G45" i="15" s="1"/>
  <c r="H12" i="15"/>
  <c r="H45" i="15" s="1"/>
  <c r="I12" i="15"/>
  <c r="I45" i="15" s="1"/>
  <c r="J12" i="15"/>
  <c r="J45" i="15" s="1"/>
  <c r="K12" i="15"/>
  <c r="K45" i="15" s="1"/>
  <c r="L12" i="15"/>
  <c r="L45" i="15" s="1"/>
  <c r="M12" i="15"/>
  <c r="M45" i="15" s="1"/>
  <c r="N12" i="15"/>
  <c r="N45" i="15" s="1"/>
  <c r="O12" i="15"/>
  <c r="O45" i="15" s="1"/>
  <c r="P12" i="15"/>
  <c r="P45" i="15" s="1"/>
  <c r="Q12" i="15"/>
  <c r="Q45" i="15" s="1"/>
  <c r="R12" i="15"/>
  <c r="R45" i="15" s="1"/>
  <c r="B13" i="15"/>
  <c r="C13" i="15"/>
  <c r="C49" i="15" s="1"/>
  <c r="D13" i="15"/>
  <c r="D49" i="15" s="1"/>
  <c r="E13" i="15"/>
  <c r="E49" i="15" s="1"/>
  <c r="F13" i="15"/>
  <c r="F49" i="15" s="1"/>
  <c r="G13" i="15"/>
  <c r="G49" i="15" s="1"/>
  <c r="H13" i="15"/>
  <c r="H49" i="15" s="1"/>
  <c r="I13" i="15"/>
  <c r="I49" i="15" s="1"/>
  <c r="J13" i="15"/>
  <c r="J49" i="15" s="1"/>
  <c r="K13" i="15"/>
  <c r="K49" i="15" s="1"/>
  <c r="L13" i="15"/>
  <c r="L49" i="15" s="1"/>
  <c r="M13" i="15"/>
  <c r="M49" i="15" s="1"/>
  <c r="N13" i="15"/>
  <c r="N49" i="15" s="1"/>
  <c r="O13" i="15"/>
  <c r="O49" i="15" s="1"/>
  <c r="P13" i="15"/>
  <c r="P49" i="15" s="1"/>
  <c r="Q13" i="15"/>
  <c r="Q49" i="15" s="1"/>
  <c r="R13" i="15"/>
  <c r="R49" i="15" s="1"/>
  <c r="B14" i="15"/>
  <c r="B53" i="15" s="1"/>
  <c r="C14" i="15"/>
  <c r="C53" i="15" s="1"/>
  <c r="D14" i="15"/>
  <c r="D53" i="15" s="1"/>
  <c r="E14" i="15"/>
  <c r="E53" i="15" s="1"/>
  <c r="F14" i="15"/>
  <c r="F53" i="15" s="1"/>
  <c r="G14" i="15"/>
  <c r="H14" i="15"/>
  <c r="H53" i="15" s="1"/>
  <c r="I14" i="15"/>
  <c r="I53" i="15" s="1"/>
  <c r="J14" i="15"/>
  <c r="J53" i="15" s="1"/>
  <c r="K14" i="15"/>
  <c r="K53" i="15" s="1"/>
  <c r="L14" i="15"/>
  <c r="L53" i="15" s="1"/>
  <c r="M14" i="15"/>
  <c r="M53" i="15" s="1"/>
  <c r="N14" i="15"/>
  <c r="N53" i="15" s="1"/>
  <c r="O14" i="15"/>
  <c r="O53" i="15" s="1"/>
  <c r="P14" i="15"/>
  <c r="P53" i="15" s="1"/>
  <c r="Q14" i="15"/>
  <c r="Q53" i="15" s="1"/>
  <c r="R14" i="15"/>
  <c r="R53" i="15" s="1"/>
  <c r="B15" i="15"/>
  <c r="B57" i="15" s="1"/>
  <c r="C15" i="15"/>
  <c r="C57" i="15" s="1"/>
  <c r="D15" i="15"/>
  <c r="D57" i="15" s="1"/>
  <c r="E15" i="15"/>
  <c r="E57" i="15" s="1"/>
  <c r="F15" i="15"/>
  <c r="F57" i="15" s="1"/>
  <c r="G15" i="15"/>
  <c r="H15" i="15"/>
  <c r="I15" i="15"/>
  <c r="J15" i="15"/>
  <c r="K15" i="15"/>
  <c r="L15" i="15"/>
  <c r="M15" i="15"/>
  <c r="N15" i="15"/>
  <c r="O15" i="15"/>
  <c r="P15" i="15"/>
  <c r="Q15" i="15"/>
  <c r="Q57" i="15" s="1"/>
  <c r="R15" i="15"/>
  <c r="B16" i="15"/>
  <c r="B61" i="15" s="1"/>
  <c r="C16" i="15"/>
  <c r="C61" i="15" s="1"/>
  <c r="D16" i="15"/>
  <c r="D61" i="15" s="1"/>
  <c r="E16" i="15"/>
  <c r="E61" i="15" s="1"/>
  <c r="F16" i="15"/>
  <c r="F61" i="15" s="1"/>
  <c r="G16" i="15"/>
  <c r="G61" i="15" s="1"/>
  <c r="H16" i="15"/>
  <c r="H61" i="15" s="1"/>
  <c r="I16" i="15"/>
  <c r="I61" i="15" s="1"/>
  <c r="J16" i="15"/>
  <c r="J61" i="15" s="1"/>
  <c r="K16" i="15"/>
  <c r="K61" i="15" s="1"/>
  <c r="L16" i="15"/>
  <c r="L61" i="15" s="1"/>
  <c r="M16" i="15"/>
  <c r="M61" i="15" s="1"/>
  <c r="N16" i="15"/>
  <c r="N61" i="15" s="1"/>
  <c r="O16" i="15"/>
  <c r="O61" i="15" s="1"/>
  <c r="P16" i="15"/>
  <c r="P61" i="15" s="1"/>
  <c r="Q16" i="15"/>
  <c r="Q61" i="15" s="1"/>
  <c r="R16" i="15"/>
  <c r="R61" i="15" s="1"/>
  <c r="R11" i="15"/>
  <c r="R41" i="15" s="1"/>
  <c r="Q11" i="15"/>
  <c r="Q41" i="15" s="1"/>
  <c r="P11" i="15"/>
  <c r="P41" i="15" s="1"/>
  <c r="O11" i="15"/>
  <c r="O41" i="15" s="1"/>
  <c r="N11" i="15"/>
  <c r="N41" i="15" s="1"/>
  <c r="M11" i="15"/>
  <c r="M41" i="15" s="1"/>
  <c r="L11" i="15"/>
  <c r="L41" i="15" s="1"/>
  <c r="K11" i="15"/>
  <c r="K41" i="15" s="1"/>
  <c r="J11" i="15"/>
  <c r="J41" i="15" s="1"/>
  <c r="I11" i="15"/>
  <c r="I41" i="15" s="1"/>
  <c r="H11" i="15"/>
  <c r="G11" i="15"/>
  <c r="F11" i="15"/>
  <c r="E11" i="15"/>
  <c r="D11" i="15"/>
  <c r="C11" i="15"/>
  <c r="E62" i="15"/>
  <c r="F62" i="15"/>
  <c r="G62" i="15"/>
  <c r="H62" i="15"/>
  <c r="O62" i="15"/>
  <c r="P62" i="15"/>
  <c r="Q62" i="15"/>
  <c r="R62" i="15"/>
  <c r="C63" i="15"/>
  <c r="D63" i="15"/>
  <c r="E63" i="15"/>
  <c r="F63" i="15"/>
  <c r="G63" i="15"/>
  <c r="H63" i="15"/>
  <c r="I63" i="15"/>
  <c r="J63" i="15"/>
  <c r="K63" i="15"/>
  <c r="C56" i="15"/>
  <c r="D56" i="15"/>
  <c r="E56" i="15"/>
  <c r="F56" i="15"/>
  <c r="G56" i="15"/>
  <c r="H56" i="15"/>
  <c r="I56" i="15"/>
  <c r="J56" i="15"/>
  <c r="K56" i="15"/>
  <c r="L56" i="15"/>
  <c r="G57" i="15"/>
  <c r="H57" i="15"/>
  <c r="I57" i="15"/>
  <c r="J57" i="15"/>
  <c r="K57" i="15"/>
  <c r="L57" i="15"/>
  <c r="M57" i="15"/>
  <c r="N57" i="15"/>
  <c r="O57" i="15"/>
  <c r="P57" i="15"/>
  <c r="R57" i="15"/>
  <c r="G58" i="15"/>
  <c r="H58" i="15"/>
  <c r="I58" i="15"/>
  <c r="J58" i="15"/>
  <c r="K58" i="15"/>
  <c r="L58" i="15"/>
  <c r="M58" i="15"/>
  <c r="N58" i="15"/>
  <c r="O58" i="15"/>
  <c r="P58" i="15"/>
  <c r="G59" i="15"/>
  <c r="H59" i="15"/>
  <c r="I59" i="15"/>
  <c r="J59" i="15"/>
  <c r="M59" i="15"/>
  <c r="Q52" i="15"/>
  <c r="R52" i="15"/>
  <c r="G53" i="15"/>
  <c r="J54" i="15"/>
  <c r="K54" i="15"/>
  <c r="L54" i="15"/>
  <c r="M54" i="15"/>
  <c r="N54" i="15"/>
  <c r="O54" i="15"/>
  <c r="P54" i="15"/>
  <c r="B54" i="15"/>
  <c r="E48" i="15"/>
  <c r="F48" i="15"/>
  <c r="G48" i="15"/>
  <c r="P48" i="15"/>
  <c r="Q48" i="15"/>
  <c r="R48" i="15"/>
  <c r="C50" i="15"/>
  <c r="D50" i="15"/>
  <c r="E50" i="15"/>
  <c r="F50" i="15"/>
  <c r="G50" i="15"/>
  <c r="H50" i="15"/>
  <c r="J50" i="15"/>
  <c r="K50" i="15"/>
  <c r="L50" i="15"/>
  <c r="N50" i="15"/>
  <c r="Q50" i="15"/>
  <c r="R50" i="15"/>
  <c r="B50" i="15"/>
  <c r="B49" i="15"/>
  <c r="C44" i="15"/>
  <c r="D44" i="15"/>
  <c r="E44" i="15"/>
  <c r="F44" i="15"/>
  <c r="R44" i="15"/>
  <c r="C46" i="15"/>
  <c r="D46" i="15"/>
  <c r="E46" i="15"/>
  <c r="F46" i="15"/>
  <c r="G46" i="15"/>
  <c r="M46" i="15"/>
  <c r="R46" i="15"/>
  <c r="C47" i="15"/>
  <c r="D47" i="15"/>
  <c r="E47" i="15"/>
  <c r="F47" i="15"/>
  <c r="H47" i="15"/>
  <c r="I47" i="15"/>
  <c r="B47" i="15"/>
  <c r="B46" i="15"/>
  <c r="J40" i="15"/>
  <c r="K40" i="15"/>
  <c r="C41" i="15"/>
  <c r="D41" i="15"/>
  <c r="E41" i="15"/>
  <c r="F41" i="15"/>
  <c r="G41" i="15"/>
  <c r="H41" i="15"/>
  <c r="C42" i="15"/>
  <c r="D42" i="15"/>
  <c r="E42" i="15"/>
  <c r="F42" i="15"/>
  <c r="G42" i="15"/>
  <c r="H42" i="15"/>
  <c r="I42" i="15"/>
  <c r="J42" i="15"/>
  <c r="K42" i="15"/>
  <c r="L42" i="15"/>
  <c r="B42" i="15"/>
  <c r="B29" i="17"/>
  <c r="B20" i="17"/>
  <c r="B3" i="17"/>
  <c r="B44" i="17" s="1"/>
  <c r="C3" i="17"/>
  <c r="C44" i="17" s="1"/>
  <c r="D3" i="17"/>
  <c r="D44" i="17" s="1"/>
  <c r="E3" i="17"/>
  <c r="E44" i="17" s="1"/>
  <c r="F3" i="17"/>
  <c r="F44" i="17" s="1"/>
  <c r="G3" i="17"/>
  <c r="G44" i="17" s="1"/>
  <c r="H3" i="17"/>
  <c r="I3" i="17"/>
  <c r="I44" i="17" s="1"/>
  <c r="J3" i="17"/>
  <c r="J44" i="17" s="1"/>
  <c r="K3" i="17"/>
  <c r="K44" i="17" s="1"/>
  <c r="L3" i="17"/>
  <c r="L44" i="17" s="1"/>
  <c r="M3" i="17"/>
  <c r="M44" i="17" s="1"/>
  <c r="N3" i="17"/>
  <c r="N44" i="17" s="1"/>
  <c r="O3" i="17"/>
  <c r="O44" i="17" s="1"/>
  <c r="P3" i="17"/>
  <c r="P44" i="17" s="1"/>
  <c r="Q3" i="17"/>
  <c r="Q44" i="17" s="1"/>
  <c r="R3" i="17"/>
  <c r="R44" i="17" s="1"/>
  <c r="B4" i="17"/>
  <c r="B48" i="17" s="1"/>
  <c r="C4" i="17"/>
  <c r="C48" i="17" s="1"/>
  <c r="D4" i="17"/>
  <c r="D48" i="17" s="1"/>
  <c r="E4" i="17"/>
  <c r="E48" i="17" s="1"/>
  <c r="F4" i="17"/>
  <c r="F48" i="17" s="1"/>
  <c r="G4" i="17"/>
  <c r="G48" i="17" s="1"/>
  <c r="H4" i="17"/>
  <c r="H48" i="17" s="1"/>
  <c r="I4" i="17"/>
  <c r="I48" i="17" s="1"/>
  <c r="J4" i="17"/>
  <c r="J48" i="17" s="1"/>
  <c r="K4" i="17"/>
  <c r="K48" i="17" s="1"/>
  <c r="L4" i="17"/>
  <c r="L48" i="17" s="1"/>
  <c r="M4" i="17"/>
  <c r="M48" i="17" s="1"/>
  <c r="N4" i="17"/>
  <c r="N48" i="17" s="1"/>
  <c r="O4" i="17"/>
  <c r="O48" i="17" s="1"/>
  <c r="P4" i="17"/>
  <c r="P48" i="17" s="1"/>
  <c r="Q4" i="17"/>
  <c r="Q48" i="17" s="1"/>
  <c r="R4" i="17"/>
  <c r="R48" i="17" s="1"/>
  <c r="B5" i="17"/>
  <c r="B52" i="17" s="1"/>
  <c r="C5" i="17"/>
  <c r="C52" i="17" s="1"/>
  <c r="D5" i="17"/>
  <c r="D52" i="17" s="1"/>
  <c r="E5" i="17"/>
  <c r="F5" i="17"/>
  <c r="G5" i="17"/>
  <c r="G52" i="17" s="1"/>
  <c r="H5" i="17"/>
  <c r="H52" i="17" s="1"/>
  <c r="I5" i="17"/>
  <c r="I52" i="17" s="1"/>
  <c r="J5" i="17"/>
  <c r="J52" i="17" s="1"/>
  <c r="K5" i="17"/>
  <c r="K52" i="17" s="1"/>
  <c r="L5" i="17"/>
  <c r="L52" i="17" s="1"/>
  <c r="M5" i="17"/>
  <c r="M52" i="17" s="1"/>
  <c r="N5" i="17"/>
  <c r="N52" i="17" s="1"/>
  <c r="O5" i="17"/>
  <c r="O52" i="17" s="1"/>
  <c r="P5" i="17"/>
  <c r="P52" i="17" s="1"/>
  <c r="Q5" i="17"/>
  <c r="Q52" i="17" s="1"/>
  <c r="R5" i="17"/>
  <c r="R52" i="17" s="1"/>
  <c r="B6" i="17"/>
  <c r="B56" i="17" s="1"/>
  <c r="C6" i="17"/>
  <c r="C56" i="17" s="1"/>
  <c r="D6" i="17"/>
  <c r="D56" i="17" s="1"/>
  <c r="E6" i="17"/>
  <c r="E56" i="17" s="1"/>
  <c r="F6" i="17"/>
  <c r="F56" i="17" s="1"/>
  <c r="G6" i="17"/>
  <c r="G56" i="17" s="1"/>
  <c r="H6" i="17"/>
  <c r="H56" i="17" s="1"/>
  <c r="I6" i="17"/>
  <c r="I56" i="17" s="1"/>
  <c r="J6" i="17"/>
  <c r="J56" i="17" s="1"/>
  <c r="K6" i="17"/>
  <c r="K56" i="17" s="1"/>
  <c r="L6" i="17"/>
  <c r="L56" i="17" s="1"/>
  <c r="M6" i="17"/>
  <c r="M56" i="17" s="1"/>
  <c r="N6" i="17"/>
  <c r="N56" i="17" s="1"/>
  <c r="O6" i="17"/>
  <c r="O56" i="17" s="1"/>
  <c r="P6" i="17"/>
  <c r="P56" i="17" s="1"/>
  <c r="Q6" i="17"/>
  <c r="Q56" i="17" s="1"/>
  <c r="R6" i="17"/>
  <c r="R56" i="17" s="1"/>
  <c r="B7" i="17"/>
  <c r="B60" i="17" s="1"/>
  <c r="C7" i="17"/>
  <c r="C60" i="17" s="1"/>
  <c r="D7" i="17"/>
  <c r="D60" i="17" s="1"/>
  <c r="E7" i="17"/>
  <c r="E60" i="17" s="1"/>
  <c r="F7" i="17"/>
  <c r="F60" i="17" s="1"/>
  <c r="G7" i="17"/>
  <c r="G60" i="17" s="1"/>
  <c r="H7" i="17"/>
  <c r="H60" i="17" s="1"/>
  <c r="I7" i="17"/>
  <c r="I60" i="17" s="1"/>
  <c r="J7" i="17"/>
  <c r="J60" i="17" s="1"/>
  <c r="K7" i="17"/>
  <c r="K60" i="17" s="1"/>
  <c r="L7" i="17"/>
  <c r="L60" i="17" s="1"/>
  <c r="M7" i="17"/>
  <c r="M60" i="17" s="1"/>
  <c r="N7" i="17"/>
  <c r="N60" i="17" s="1"/>
  <c r="O7" i="17"/>
  <c r="P7" i="17"/>
  <c r="P60" i="17" s="1"/>
  <c r="Q7" i="17"/>
  <c r="Q60" i="17" s="1"/>
  <c r="R7" i="17"/>
  <c r="R60" i="17" s="1"/>
  <c r="R2" i="17"/>
  <c r="R40" i="17" s="1"/>
  <c r="Q2" i="17"/>
  <c r="Q40" i="17" s="1"/>
  <c r="P2" i="17"/>
  <c r="P40" i="17" s="1"/>
  <c r="O2" i="17"/>
  <c r="O40" i="17" s="1"/>
  <c r="N2" i="17"/>
  <c r="N40" i="17" s="1"/>
  <c r="M2" i="17"/>
  <c r="M40" i="17" s="1"/>
  <c r="L2" i="17"/>
  <c r="L40" i="17" s="1"/>
  <c r="K2" i="17"/>
  <c r="K40" i="17" s="1"/>
  <c r="J2" i="17"/>
  <c r="J40" i="17" s="1"/>
  <c r="I2" i="17"/>
  <c r="I40" i="17" s="1"/>
  <c r="H2" i="17"/>
  <c r="H40" i="17" s="1"/>
  <c r="G2" i="17"/>
  <c r="G40" i="17" s="1"/>
  <c r="F2" i="17"/>
  <c r="F40" i="17" s="1"/>
  <c r="E2" i="17"/>
  <c r="E40" i="17" s="1"/>
  <c r="D2" i="17"/>
  <c r="D40" i="17" s="1"/>
  <c r="C2" i="17"/>
  <c r="C40" i="17" s="1"/>
  <c r="B11" i="17"/>
  <c r="B2" i="17"/>
  <c r="B40" i="17" s="1"/>
  <c r="B29" i="15"/>
  <c r="B43" i="15" s="1"/>
  <c r="B20" i="15"/>
  <c r="B11" i="15"/>
  <c r="B41" i="15" s="1"/>
  <c r="C7" i="15"/>
  <c r="C60" i="15" s="1"/>
  <c r="D7" i="15"/>
  <c r="D60" i="15" s="1"/>
  <c r="E7" i="15"/>
  <c r="E60" i="15" s="1"/>
  <c r="F7" i="15"/>
  <c r="F60" i="15" s="1"/>
  <c r="G7" i="15"/>
  <c r="G60" i="15" s="1"/>
  <c r="H7" i="15"/>
  <c r="H60" i="15" s="1"/>
  <c r="I7" i="15"/>
  <c r="I60" i="15" s="1"/>
  <c r="J7" i="15"/>
  <c r="J60" i="15" s="1"/>
  <c r="K7" i="15"/>
  <c r="K60" i="15" s="1"/>
  <c r="L7" i="15"/>
  <c r="L60" i="15" s="1"/>
  <c r="M7" i="15"/>
  <c r="M60" i="15" s="1"/>
  <c r="N7" i="15"/>
  <c r="N60" i="15" s="1"/>
  <c r="O7" i="15"/>
  <c r="O60" i="15" s="1"/>
  <c r="P7" i="15"/>
  <c r="P60" i="15" s="1"/>
  <c r="Q7" i="15"/>
  <c r="Q60" i="15" s="1"/>
  <c r="R7" i="15"/>
  <c r="R60" i="15" s="1"/>
  <c r="C3" i="15"/>
  <c r="D3" i="15"/>
  <c r="E3" i="15"/>
  <c r="F3" i="15"/>
  <c r="G3" i="15"/>
  <c r="G44" i="15" s="1"/>
  <c r="H3" i="15"/>
  <c r="H44" i="15" s="1"/>
  <c r="I3" i="15"/>
  <c r="I44" i="15" s="1"/>
  <c r="J3" i="15"/>
  <c r="J44" i="15" s="1"/>
  <c r="K3" i="15"/>
  <c r="K44" i="15" s="1"/>
  <c r="L3" i="15"/>
  <c r="L44" i="15" s="1"/>
  <c r="M3" i="15"/>
  <c r="M44" i="15" s="1"/>
  <c r="N3" i="15"/>
  <c r="N44" i="15" s="1"/>
  <c r="O3" i="15"/>
  <c r="O44" i="15" s="1"/>
  <c r="P3" i="15"/>
  <c r="P44" i="15" s="1"/>
  <c r="Q3" i="15"/>
  <c r="Q44" i="15" s="1"/>
  <c r="R3" i="15"/>
  <c r="C4" i="15"/>
  <c r="C48" i="15" s="1"/>
  <c r="D4" i="15"/>
  <c r="D48" i="15" s="1"/>
  <c r="E4" i="15"/>
  <c r="F4" i="15"/>
  <c r="G4" i="15"/>
  <c r="H4" i="15"/>
  <c r="H48" i="15" s="1"/>
  <c r="I4" i="15"/>
  <c r="I48" i="15" s="1"/>
  <c r="J4" i="15"/>
  <c r="J48" i="15" s="1"/>
  <c r="K4" i="15"/>
  <c r="K48" i="15" s="1"/>
  <c r="L4" i="15"/>
  <c r="L48" i="15" s="1"/>
  <c r="M4" i="15"/>
  <c r="M48" i="15" s="1"/>
  <c r="N4" i="15"/>
  <c r="N48" i="15" s="1"/>
  <c r="O4" i="15"/>
  <c r="O48" i="15" s="1"/>
  <c r="P4" i="15"/>
  <c r="Q4" i="15"/>
  <c r="R4" i="15"/>
  <c r="C5" i="15"/>
  <c r="C52" i="15" s="1"/>
  <c r="D5" i="15"/>
  <c r="D52" i="15" s="1"/>
  <c r="E5" i="15"/>
  <c r="E52" i="15" s="1"/>
  <c r="F5" i="15"/>
  <c r="F52" i="15" s="1"/>
  <c r="G5" i="15"/>
  <c r="G52" i="15" s="1"/>
  <c r="H5" i="15"/>
  <c r="H52" i="15" s="1"/>
  <c r="I5" i="15"/>
  <c r="I52" i="15" s="1"/>
  <c r="J5" i="15"/>
  <c r="J52" i="15" s="1"/>
  <c r="K5" i="15"/>
  <c r="K52" i="15" s="1"/>
  <c r="L5" i="15"/>
  <c r="L52" i="15" s="1"/>
  <c r="M5" i="15"/>
  <c r="M52" i="15" s="1"/>
  <c r="N5" i="15"/>
  <c r="N52" i="15" s="1"/>
  <c r="O5" i="15"/>
  <c r="O52" i="15" s="1"/>
  <c r="P5" i="15"/>
  <c r="P52" i="15" s="1"/>
  <c r="Q5" i="15"/>
  <c r="R5" i="15"/>
  <c r="C6" i="15"/>
  <c r="D6" i="15"/>
  <c r="E6" i="15"/>
  <c r="F6" i="15"/>
  <c r="G6" i="15"/>
  <c r="H6" i="15"/>
  <c r="I6" i="15"/>
  <c r="J6" i="15"/>
  <c r="K6" i="15"/>
  <c r="L6" i="15"/>
  <c r="M6" i="15"/>
  <c r="M56" i="15" s="1"/>
  <c r="N6" i="15"/>
  <c r="N56" i="15" s="1"/>
  <c r="O6" i="15"/>
  <c r="O56" i="15" s="1"/>
  <c r="P6" i="15"/>
  <c r="P56" i="15" s="1"/>
  <c r="Q6" i="15"/>
  <c r="Q56" i="15" s="1"/>
  <c r="R6" i="15"/>
  <c r="R56" i="15" s="1"/>
  <c r="R2" i="15"/>
  <c r="R40" i="15" s="1"/>
  <c r="Q2" i="15"/>
  <c r="Q40" i="15" s="1"/>
  <c r="P2" i="15"/>
  <c r="P40" i="15" s="1"/>
  <c r="O2" i="15"/>
  <c r="O40" i="15" s="1"/>
  <c r="N2" i="15"/>
  <c r="N40" i="15" s="1"/>
  <c r="M2" i="15"/>
  <c r="M40" i="15" s="1"/>
  <c r="L2" i="15"/>
  <c r="L40" i="15" s="1"/>
  <c r="K2" i="15"/>
  <c r="J2" i="15"/>
  <c r="I2" i="15"/>
  <c r="I40" i="15" s="1"/>
  <c r="H2" i="15"/>
  <c r="H40" i="15" s="1"/>
  <c r="G2" i="15"/>
  <c r="G40" i="15" s="1"/>
  <c r="F2" i="15"/>
  <c r="F40" i="15" s="1"/>
  <c r="E2" i="15"/>
  <c r="E40" i="15" s="1"/>
  <c r="D2" i="15"/>
  <c r="D40" i="15" s="1"/>
  <c r="C2" i="15"/>
  <c r="C40" i="15" s="1"/>
  <c r="B2" i="15"/>
  <c r="B3" i="15"/>
  <c r="B44" i="15" s="1"/>
  <c r="B4" i="15"/>
  <c r="B48" i="15" s="1"/>
  <c r="B5" i="15"/>
  <c r="B52" i="15" s="1"/>
  <c r="B6" i="15"/>
  <c r="B56" i="15" s="1"/>
  <c r="B7" i="15"/>
  <c r="B60" i="15" s="1"/>
  <c r="K3" i="13" l="1"/>
  <c r="L3" i="13"/>
  <c r="M3" i="13"/>
  <c r="N3" i="13"/>
  <c r="O3" i="13"/>
  <c r="K4" i="13"/>
  <c r="L4" i="13"/>
  <c r="M4" i="13"/>
  <c r="N4" i="13"/>
  <c r="O4" i="13"/>
  <c r="K5" i="13"/>
  <c r="L5" i="13"/>
  <c r="M5" i="13"/>
  <c r="N5" i="13"/>
  <c r="O5" i="13"/>
  <c r="K6" i="13"/>
  <c r="L6" i="13"/>
  <c r="M6" i="13"/>
  <c r="N6" i="13"/>
  <c r="O6" i="13"/>
  <c r="K7" i="13"/>
  <c r="L7" i="13"/>
  <c r="M7" i="13"/>
  <c r="N7" i="13"/>
  <c r="O7" i="13"/>
  <c r="K8" i="13"/>
  <c r="L8" i="13"/>
  <c r="M8" i="13"/>
  <c r="N8" i="13"/>
  <c r="O8" i="13"/>
  <c r="K9" i="13"/>
  <c r="L9" i="13"/>
  <c r="M9" i="13"/>
  <c r="N9" i="13"/>
  <c r="O9" i="13"/>
  <c r="K10" i="13"/>
  <c r="L10" i="13"/>
  <c r="M10" i="13"/>
  <c r="N10" i="13"/>
  <c r="O10" i="13"/>
  <c r="K11" i="13"/>
  <c r="L11" i="13"/>
  <c r="M11" i="13"/>
  <c r="N11" i="13"/>
  <c r="O11" i="13"/>
  <c r="K12" i="13"/>
  <c r="L12" i="13"/>
  <c r="M12" i="13"/>
  <c r="N12" i="13"/>
  <c r="O12" i="13"/>
  <c r="K13" i="13"/>
  <c r="L13" i="13"/>
  <c r="M13" i="13"/>
  <c r="N13" i="13"/>
  <c r="O13" i="13"/>
  <c r="K14" i="13"/>
  <c r="L14" i="13"/>
  <c r="M14" i="13"/>
  <c r="N14" i="13"/>
  <c r="O14" i="13"/>
  <c r="K15" i="13"/>
  <c r="L15" i="13"/>
  <c r="M15" i="13"/>
  <c r="N15" i="13"/>
  <c r="O15" i="13"/>
  <c r="K16" i="13"/>
  <c r="L16" i="13"/>
  <c r="M16" i="13"/>
  <c r="N16" i="13"/>
  <c r="O16" i="13"/>
  <c r="K17" i="13"/>
  <c r="L17" i="13"/>
  <c r="M17" i="13"/>
  <c r="N17" i="13"/>
  <c r="O17" i="13"/>
  <c r="K18" i="13"/>
  <c r="L18" i="13"/>
  <c r="M18" i="13"/>
  <c r="N18" i="13"/>
  <c r="O18" i="13"/>
  <c r="K19" i="13"/>
  <c r="L19" i="13"/>
  <c r="M19" i="13"/>
  <c r="N19" i="13"/>
  <c r="O19" i="13"/>
  <c r="K20" i="13"/>
  <c r="L20" i="13"/>
  <c r="M20" i="13"/>
  <c r="N20" i="13"/>
  <c r="O20" i="13"/>
  <c r="K21" i="13"/>
  <c r="L21" i="13"/>
  <c r="M21" i="13"/>
  <c r="N21" i="13"/>
  <c r="O21" i="13"/>
  <c r="K22" i="13"/>
  <c r="L22" i="13"/>
  <c r="M22" i="13"/>
  <c r="N22" i="13"/>
  <c r="O22" i="13"/>
  <c r="K23" i="13"/>
  <c r="L23" i="13"/>
  <c r="M23" i="13"/>
  <c r="N23" i="13"/>
  <c r="O23" i="13"/>
  <c r="K24" i="13"/>
  <c r="L24" i="13"/>
  <c r="M24" i="13"/>
  <c r="N24" i="13"/>
  <c r="O24" i="13"/>
  <c r="K25" i="13"/>
  <c r="L25" i="13"/>
  <c r="M25" i="13"/>
  <c r="N25" i="13"/>
  <c r="O25" i="13"/>
  <c r="K26" i="13"/>
  <c r="L26" i="13"/>
  <c r="M26" i="13"/>
  <c r="N26" i="13"/>
  <c r="O26" i="13"/>
  <c r="K27" i="13"/>
  <c r="L27" i="13"/>
  <c r="M27" i="13"/>
  <c r="N27" i="13"/>
  <c r="O27" i="13"/>
  <c r="K28" i="13"/>
  <c r="L28" i="13"/>
  <c r="M28" i="13"/>
  <c r="N28" i="13"/>
  <c r="O28" i="13"/>
  <c r="K29" i="13"/>
  <c r="L29" i="13"/>
  <c r="M29" i="13"/>
  <c r="N29" i="13"/>
  <c r="O29" i="13"/>
  <c r="K30" i="13"/>
  <c r="L30" i="13"/>
  <c r="M30" i="13"/>
  <c r="N30" i="13"/>
  <c r="O30" i="13"/>
  <c r="K31" i="13"/>
  <c r="L31" i="13"/>
  <c r="M31" i="13"/>
  <c r="N31" i="13"/>
  <c r="O31" i="13"/>
  <c r="K32" i="13"/>
  <c r="L32" i="13"/>
  <c r="M32" i="13"/>
  <c r="N32" i="13"/>
  <c r="O32" i="13"/>
  <c r="K33" i="13"/>
  <c r="L33" i="13"/>
  <c r="M33" i="13"/>
  <c r="N33" i="13"/>
  <c r="O33" i="13"/>
  <c r="K34" i="13"/>
  <c r="L34" i="13"/>
  <c r="M34" i="13"/>
  <c r="N34" i="13"/>
  <c r="O34" i="13"/>
  <c r="K35" i="13"/>
  <c r="L35" i="13"/>
  <c r="M35" i="13"/>
  <c r="N35" i="13"/>
  <c r="O35" i="13"/>
  <c r="K36" i="13"/>
  <c r="L36" i="13"/>
  <c r="M36" i="13"/>
  <c r="N36" i="13"/>
  <c r="O36" i="13"/>
  <c r="K37" i="13"/>
  <c r="L37" i="13"/>
  <c r="M37" i="13"/>
  <c r="N37" i="13"/>
  <c r="O37" i="13"/>
  <c r="K38" i="13"/>
  <c r="L38" i="13"/>
  <c r="M38" i="13"/>
  <c r="N38" i="13"/>
  <c r="O38" i="13"/>
  <c r="K39" i="13"/>
  <c r="L39" i="13"/>
  <c r="M39" i="13"/>
  <c r="N39" i="13"/>
  <c r="O39" i="13"/>
  <c r="K40" i="13"/>
  <c r="L40" i="13"/>
  <c r="M40" i="13"/>
  <c r="N40" i="13"/>
  <c r="O40" i="13"/>
  <c r="K41" i="13"/>
  <c r="L41" i="13"/>
  <c r="M41" i="13"/>
  <c r="N41" i="13"/>
  <c r="O41" i="13"/>
  <c r="K42" i="13"/>
  <c r="L42" i="13"/>
  <c r="M42" i="13"/>
  <c r="N42" i="13"/>
  <c r="O42" i="13"/>
  <c r="K43" i="13"/>
  <c r="L43" i="13"/>
  <c r="M43" i="13"/>
  <c r="N43" i="13"/>
  <c r="O43" i="13"/>
  <c r="K44" i="13"/>
  <c r="L44" i="13"/>
  <c r="M44" i="13"/>
  <c r="N44" i="13"/>
  <c r="O44" i="13"/>
  <c r="K45" i="13"/>
  <c r="L45" i="13"/>
  <c r="M45" i="13"/>
  <c r="N45" i="13"/>
  <c r="O45" i="13"/>
  <c r="K46" i="13"/>
  <c r="L46" i="13"/>
  <c r="M46" i="13"/>
  <c r="N46" i="13"/>
  <c r="O46" i="13"/>
  <c r="K47" i="13"/>
  <c r="L47" i="13"/>
  <c r="M47" i="13"/>
  <c r="N47" i="13"/>
  <c r="O47" i="13"/>
  <c r="K48" i="13"/>
  <c r="L48" i="13"/>
  <c r="M48" i="13"/>
  <c r="N48" i="13"/>
  <c r="O48" i="13"/>
  <c r="K49" i="13"/>
  <c r="L49" i="13"/>
  <c r="M49" i="13"/>
  <c r="N49" i="13"/>
  <c r="O49" i="13"/>
  <c r="K50" i="13"/>
  <c r="L50" i="13"/>
  <c r="M50" i="13"/>
  <c r="N50" i="13"/>
  <c r="O50" i="13"/>
  <c r="K51" i="13"/>
  <c r="L51" i="13"/>
  <c r="M51" i="13"/>
  <c r="N51" i="13"/>
  <c r="O51" i="13"/>
  <c r="K52" i="13"/>
  <c r="L52" i="13"/>
  <c r="M52" i="13"/>
  <c r="N52" i="13"/>
  <c r="O52" i="13"/>
  <c r="K53" i="13"/>
  <c r="L53" i="13"/>
  <c r="M53" i="13"/>
  <c r="N53" i="13"/>
  <c r="O53" i="13"/>
  <c r="K54" i="13"/>
  <c r="L54" i="13"/>
  <c r="M54" i="13"/>
  <c r="N54" i="13"/>
  <c r="O54" i="13"/>
  <c r="K55" i="13"/>
  <c r="L55" i="13"/>
  <c r="M55" i="13"/>
  <c r="N55" i="13"/>
  <c r="O55" i="13"/>
  <c r="K56" i="13"/>
  <c r="L56" i="13"/>
  <c r="M56" i="13"/>
  <c r="N56" i="13"/>
  <c r="O56" i="13"/>
  <c r="K57" i="13"/>
  <c r="L57" i="13"/>
  <c r="M57" i="13"/>
  <c r="N57" i="13"/>
  <c r="O57" i="13"/>
  <c r="K58" i="13"/>
  <c r="L58" i="13"/>
  <c r="M58" i="13"/>
  <c r="N58" i="13"/>
  <c r="O58" i="13"/>
  <c r="K59" i="13"/>
  <c r="L59" i="13"/>
  <c r="M59" i="13"/>
  <c r="N59" i="13"/>
  <c r="O59" i="13"/>
  <c r="K60" i="13"/>
  <c r="L60" i="13"/>
  <c r="M60" i="13"/>
  <c r="N60" i="13"/>
  <c r="O60" i="13"/>
  <c r="K61" i="13"/>
  <c r="L61" i="13"/>
  <c r="M61" i="13"/>
  <c r="N61" i="13"/>
  <c r="O61" i="13"/>
  <c r="K62" i="13"/>
  <c r="L62" i="13"/>
  <c r="M62" i="13"/>
  <c r="N62" i="13"/>
  <c r="O62" i="13"/>
  <c r="K63" i="13"/>
  <c r="L63" i="13"/>
  <c r="M63" i="13"/>
  <c r="N63" i="13"/>
  <c r="O63" i="13"/>
  <c r="K64" i="13"/>
  <c r="L64" i="13"/>
  <c r="M64" i="13"/>
  <c r="N64" i="13"/>
  <c r="O64" i="13"/>
  <c r="K65" i="13"/>
  <c r="L65" i="13"/>
  <c r="M65" i="13"/>
  <c r="N65" i="13"/>
  <c r="O65" i="13"/>
  <c r="K66" i="13"/>
  <c r="L66" i="13"/>
  <c r="M66" i="13"/>
  <c r="N66" i="13"/>
  <c r="O66" i="13"/>
  <c r="K67" i="13"/>
  <c r="L67" i="13"/>
  <c r="M67" i="13"/>
  <c r="N67" i="13"/>
  <c r="O67" i="13"/>
  <c r="K68" i="13"/>
  <c r="L68" i="13"/>
  <c r="M68" i="13"/>
  <c r="N68" i="13"/>
  <c r="O68" i="13"/>
  <c r="K69" i="13"/>
  <c r="L69" i="13"/>
  <c r="M69" i="13"/>
  <c r="N69" i="13"/>
  <c r="O69" i="13"/>
  <c r="K70" i="13"/>
  <c r="L70" i="13"/>
  <c r="M70" i="13"/>
  <c r="N70" i="13"/>
  <c r="O70" i="13"/>
  <c r="K71" i="13"/>
  <c r="L71" i="13"/>
  <c r="M71" i="13"/>
  <c r="N71" i="13"/>
  <c r="O71" i="13"/>
  <c r="K72" i="13"/>
  <c r="L72" i="13"/>
  <c r="M72" i="13"/>
  <c r="N72" i="13"/>
  <c r="O72" i="13"/>
  <c r="K73" i="13"/>
  <c r="L73" i="13"/>
  <c r="M73" i="13"/>
  <c r="N73" i="13"/>
  <c r="O73" i="13"/>
  <c r="K74" i="13"/>
  <c r="L74" i="13"/>
  <c r="M74" i="13"/>
  <c r="N74" i="13"/>
  <c r="O74" i="13"/>
  <c r="K75" i="13"/>
  <c r="L75" i="13"/>
  <c r="M75" i="13"/>
  <c r="N75" i="13"/>
  <c r="O75" i="13"/>
  <c r="K76" i="13"/>
  <c r="L76" i="13"/>
  <c r="M76" i="13"/>
  <c r="N76" i="13"/>
  <c r="O76" i="13"/>
  <c r="K77" i="13"/>
  <c r="L77" i="13"/>
  <c r="M77" i="13"/>
  <c r="N77" i="13"/>
  <c r="O77" i="13"/>
  <c r="K78" i="13"/>
  <c r="L78" i="13"/>
  <c r="M78" i="13"/>
  <c r="N78" i="13"/>
  <c r="O78" i="13"/>
  <c r="K79" i="13"/>
  <c r="L79" i="13"/>
  <c r="M79" i="13"/>
  <c r="N79" i="13"/>
  <c r="O79" i="13"/>
  <c r="K80" i="13"/>
  <c r="L80" i="13"/>
  <c r="M80" i="13"/>
  <c r="N80" i="13"/>
  <c r="O80" i="13"/>
  <c r="K81" i="13"/>
  <c r="L81" i="13"/>
  <c r="M81" i="13"/>
  <c r="N81" i="13"/>
  <c r="O81" i="13"/>
  <c r="K82" i="13"/>
  <c r="L82" i="13"/>
  <c r="M82" i="13"/>
  <c r="N82" i="13"/>
  <c r="O82" i="13"/>
  <c r="K83" i="13"/>
  <c r="L83" i="13"/>
  <c r="M83" i="13"/>
  <c r="N83" i="13"/>
  <c r="O83" i="13"/>
  <c r="K84" i="13"/>
  <c r="L84" i="13"/>
  <c r="M84" i="13"/>
  <c r="N84" i="13"/>
  <c r="O84" i="13"/>
  <c r="K85" i="13"/>
  <c r="L85" i="13"/>
  <c r="M85" i="13"/>
  <c r="N85" i="13"/>
  <c r="O85" i="13"/>
  <c r="K86" i="13"/>
  <c r="L86" i="13"/>
  <c r="M86" i="13"/>
  <c r="N86" i="13"/>
  <c r="O86" i="13"/>
  <c r="K87" i="13"/>
  <c r="L87" i="13"/>
  <c r="M87" i="13"/>
  <c r="N87" i="13"/>
  <c r="O87" i="13"/>
  <c r="K88" i="13"/>
  <c r="L88" i="13"/>
  <c r="M88" i="13"/>
  <c r="N88" i="13"/>
  <c r="O88" i="13"/>
  <c r="K89" i="13"/>
  <c r="L89" i="13"/>
  <c r="M89" i="13"/>
  <c r="N89" i="13"/>
  <c r="O89" i="13"/>
  <c r="K90" i="13"/>
  <c r="L90" i="13"/>
  <c r="M90" i="13"/>
  <c r="N90" i="13"/>
  <c r="O90" i="13"/>
  <c r="K91" i="13"/>
  <c r="L91" i="13"/>
  <c r="M91" i="13"/>
  <c r="N91" i="13"/>
  <c r="O91" i="13"/>
  <c r="K92" i="13"/>
  <c r="L92" i="13"/>
  <c r="M92" i="13"/>
  <c r="N92" i="13"/>
  <c r="O92" i="13"/>
  <c r="K93" i="13"/>
  <c r="L93" i="13"/>
  <c r="M93" i="13"/>
  <c r="N93" i="13"/>
  <c r="O93" i="13"/>
  <c r="K94" i="13"/>
  <c r="L94" i="13"/>
  <c r="M94" i="13"/>
  <c r="N94" i="13"/>
  <c r="O94" i="13"/>
  <c r="K95" i="13"/>
  <c r="L95" i="13"/>
  <c r="M95" i="13"/>
  <c r="N95" i="13"/>
  <c r="O95" i="13"/>
  <c r="K96" i="13"/>
  <c r="L96" i="13"/>
  <c r="M96" i="13"/>
  <c r="N96" i="13"/>
  <c r="O96" i="13"/>
  <c r="K97" i="13"/>
  <c r="L97" i="13"/>
  <c r="M97" i="13"/>
  <c r="N97" i="13"/>
  <c r="O97" i="13"/>
  <c r="K98" i="13"/>
  <c r="L98" i="13"/>
  <c r="M98" i="13"/>
  <c r="N98" i="13"/>
  <c r="O98" i="13"/>
  <c r="K99" i="13"/>
  <c r="L99" i="13"/>
  <c r="M99" i="13"/>
  <c r="N99" i="13"/>
  <c r="O99" i="13"/>
  <c r="K100" i="13"/>
  <c r="L100" i="13"/>
  <c r="M100" i="13"/>
  <c r="N100" i="13"/>
  <c r="O100" i="13"/>
  <c r="K101" i="13"/>
  <c r="L101" i="13"/>
  <c r="M101" i="13"/>
  <c r="N101" i="13"/>
  <c r="O101" i="13"/>
  <c r="K102" i="13"/>
  <c r="L102" i="13"/>
  <c r="M102" i="13"/>
  <c r="N102" i="13"/>
  <c r="O102" i="13"/>
  <c r="K103" i="13"/>
  <c r="L103" i="13"/>
  <c r="M103" i="13"/>
  <c r="N103" i="13"/>
  <c r="O103" i="13"/>
  <c r="K104" i="13"/>
  <c r="L104" i="13"/>
  <c r="M104" i="13"/>
  <c r="N104" i="13"/>
  <c r="O104" i="13"/>
  <c r="K105" i="13"/>
  <c r="L105" i="13"/>
  <c r="M105" i="13"/>
  <c r="N105" i="13"/>
  <c r="O105" i="13"/>
  <c r="K106" i="13"/>
  <c r="L106" i="13"/>
  <c r="M106" i="13"/>
  <c r="N106" i="13"/>
  <c r="O106" i="13"/>
  <c r="K107" i="13"/>
  <c r="L107" i="13"/>
  <c r="M107" i="13"/>
  <c r="N107" i="13"/>
  <c r="O107" i="13"/>
  <c r="K108" i="13"/>
  <c r="L108" i="13"/>
  <c r="M108" i="13"/>
  <c r="N108" i="13"/>
  <c r="O108" i="13"/>
  <c r="K109" i="13"/>
  <c r="L109" i="13"/>
  <c r="M109" i="13"/>
  <c r="N109" i="13"/>
  <c r="O109" i="13"/>
  <c r="K110" i="13"/>
  <c r="L110" i="13"/>
  <c r="M110" i="13"/>
  <c r="N110" i="13"/>
  <c r="O110" i="13"/>
  <c r="K111" i="13"/>
  <c r="L111" i="13"/>
  <c r="M111" i="13"/>
  <c r="N111" i="13"/>
  <c r="O111" i="13"/>
  <c r="K112" i="13"/>
  <c r="L112" i="13"/>
  <c r="M112" i="13"/>
  <c r="N112" i="13"/>
  <c r="O112" i="13"/>
  <c r="K113" i="13"/>
  <c r="L113" i="13"/>
  <c r="M113" i="13"/>
  <c r="N113" i="13"/>
  <c r="O113" i="13"/>
  <c r="K114" i="13"/>
  <c r="L114" i="13"/>
  <c r="M114" i="13"/>
  <c r="N114" i="13"/>
  <c r="O114" i="13"/>
  <c r="K115" i="13"/>
  <c r="L115" i="13"/>
  <c r="M115" i="13"/>
  <c r="N115" i="13"/>
  <c r="O115" i="13"/>
  <c r="K116" i="13"/>
  <c r="L116" i="13"/>
  <c r="M116" i="13"/>
  <c r="N116" i="13"/>
  <c r="O116" i="13"/>
  <c r="K117" i="13"/>
  <c r="L117" i="13"/>
  <c r="M117" i="13"/>
  <c r="N117" i="13"/>
  <c r="O117" i="13"/>
  <c r="K118" i="13"/>
  <c r="L118" i="13"/>
  <c r="M118" i="13"/>
  <c r="N118" i="13"/>
  <c r="O118" i="13"/>
  <c r="K119" i="13"/>
  <c r="L119" i="13"/>
  <c r="M119" i="13"/>
  <c r="N119" i="13"/>
  <c r="O119" i="13"/>
  <c r="K120" i="13"/>
  <c r="L120" i="13"/>
  <c r="M120" i="13"/>
  <c r="N120" i="13"/>
  <c r="O120" i="13"/>
  <c r="K121" i="13"/>
  <c r="L121" i="13"/>
  <c r="M121" i="13"/>
  <c r="N121" i="13"/>
  <c r="O121" i="13"/>
  <c r="K122" i="13"/>
  <c r="L122" i="13"/>
  <c r="M122" i="13"/>
  <c r="N122" i="13"/>
  <c r="O122" i="13"/>
  <c r="K123" i="13"/>
  <c r="L123" i="13"/>
  <c r="M123" i="13"/>
  <c r="N123" i="13"/>
  <c r="O123" i="13"/>
  <c r="K124" i="13"/>
  <c r="L124" i="13"/>
  <c r="M124" i="13"/>
  <c r="N124" i="13"/>
  <c r="O124" i="13"/>
  <c r="K125" i="13"/>
  <c r="L125" i="13"/>
  <c r="M125" i="13"/>
  <c r="N125" i="13"/>
  <c r="O125" i="13"/>
  <c r="K126" i="13"/>
  <c r="L126" i="13"/>
  <c r="M126" i="13"/>
  <c r="N126" i="13"/>
  <c r="O126" i="13"/>
  <c r="K127" i="13"/>
  <c r="L127" i="13"/>
  <c r="M127" i="13"/>
  <c r="N127" i="13"/>
  <c r="O127" i="13"/>
  <c r="K128" i="13"/>
  <c r="L128" i="13"/>
  <c r="M128" i="13"/>
  <c r="N128" i="13"/>
  <c r="O128" i="13"/>
  <c r="K129" i="13"/>
  <c r="L129" i="13"/>
  <c r="M129" i="13"/>
  <c r="N129" i="13"/>
  <c r="O129" i="13"/>
  <c r="K130" i="13"/>
  <c r="L130" i="13"/>
  <c r="M130" i="13"/>
  <c r="N130" i="13"/>
  <c r="O130" i="13"/>
  <c r="K131" i="13"/>
  <c r="L131" i="13"/>
  <c r="M131" i="13"/>
  <c r="N131" i="13"/>
  <c r="O131" i="13"/>
  <c r="K132" i="13"/>
  <c r="L132" i="13"/>
  <c r="M132" i="13"/>
  <c r="N132" i="13"/>
  <c r="O132" i="13"/>
  <c r="K133" i="13"/>
  <c r="L133" i="13"/>
  <c r="M133" i="13"/>
  <c r="N133" i="13"/>
  <c r="O133" i="13"/>
  <c r="K134" i="13"/>
  <c r="L134" i="13"/>
  <c r="M134" i="13"/>
  <c r="N134" i="13"/>
  <c r="O134" i="13"/>
  <c r="K135" i="13"/>
  <c r="L135" i="13"/>
  <c r="M135" i="13"/>
  <c r="N135" i="13"/>
  <c r="O135" i="13"/>
  <c r="K136" i="13"/>
  <c r="L136" i="13"/>
  <c r="M136" i="13"/>
  <c r="N136" i="13"/>
  <c r="O136" i="13"/>
  <c r="K137" i="13"/>
  <c r="L137" i="13"/>
  <c r="M137" i="13"/>
  <c r="N137" i="13"/>
  <c r="O137" i="13"/>
  <c r="K138" i="13"/>
  <c r="L138" i="13"/>
  <c r="M138" i="13"/>
  <c r="N138" i="13"/>
  <c r="O138" i="13"/>
  <c r="K139" i="13"/>
  <c r="L139" i="13"/>
  <c r="M139" i="13"/>
  <c r="N139" i="13"/>
  <c r="O139" i="13"/>
  <c r="K140" i="13"/>
  <c r="L140" i="13"/>
  <c r="M140" i="13"/>
  <c r="N140" i="13"/>
  <c r="O140" i="13"/>
  <c r="K141" i="13"/>
  <c r="L141" i="13"/>
  <c r="M141" i="13"/>
  <c r="N141" i="13"/>
  <c r="O141" i="13"/>
  <c r="K142" i="13"/>
  <c r="L142" i="13"/>
  <c r="M142" i="13"/>
  <c r="N142" i="13"/>
  <c r="O142" i="13"/>
  <c r="K143" i="13"/>
  <c r="L143" i="13"/>
  <c r="M143" i="13"/>
  <c r="N143" i="13"/>
  <c r="O143" i="13"/>
  <c r="K144" i="13"/>
  <c r="L144" i="13"/>
  <c r="M144" i="13"/>
  <c r="N144" i="13"/>
  <c r="O144" i="13"/>
  <c r="K145" i="13"/>
  <c r="L145" i="13"/>
  <c r="M145" i="13"/>
  <c r="N145" i="13"/>
  <c r="O145" i="13"/>
  <c r="K146" i="13"/>
  <c r="L146" i="13"/>
  <c r="M146" i="13"/>
  <c r="N146" i="13"/>
  <c r="O146" i="13"/>
  <c r="K147" i="13"/>
  <c r="L147" i="13"/>
  <c r="M147" i="13"/>
  <c r="N147" i="13"/>
  <c r="O147" i="13"/>
  <c r="K148" i="13"/>
  <c r="L148" i="13"/>
  <c r="M148" i="13"/>
  <c r="N148" i="13"/>
  <c r="O148" i="13"/>
  <c r="K149" i="13"/>
  <c r="L149" i="13"/>
  <c r="M149" i="13"/>
  <c r="N149" i="13"/>
  <c r="O149" i="13"/>
  <c r="K150" i="13"/>
  <c r="L150" i="13"/>
  <c r="M150" i="13"/>
  <c r="N150" i="13"/>
  <c r="O150" i="13"/>
  <c r="K151" i="13"/>
  <c r="L151" i="13"/>
  <c r="M151" i="13"/>
  <c r="N151" i="13"/>
  <c r="O151" i="13"/>
  <c r="K152" i="13"/>
  <c r="L152" i="13"/>
  <c r="M152" i="13"/>
  <c r="N152" i="13"/>
  <c r="O152" i="13"/>
  <c r="K153" i="13"/>
  <c r="L153" i="13"/>
  <c r="M153" i="13"/>
  <c r="N153" i="13"/>
  <c r="O153" i="13"/>
  <c r="K154" i="13"/>
  <c r="L154" i="13"/>
  <c r="M154" i="13"/>
  <c r="N154" i="13"/>
  <c r="O154" i="13"/>
  <c r="K155" i="13"/>
  <c r="L155" i="13"/>
  <c r="M155" i="13"/>
  <c r="N155" i="13"/>
  <c r="O155" i="13"/>
  <c r="K156" i="13"/>
  <c r="L156" i="13"/>
  <c r="M156" i="13"/>
  <c r="N156" i="13"/>
  <c r="O156" i="13"/>
  <c r="K157" i="13"/>
  <c r="L157" i="13"/>
  <c r="M157" i="13"/>
  <c r="N157" i="13"/>
  <c r="O157" i="13"/>
  <c r="K158" i="13"/>
  <c r="L158" i="13"/>
  <c r="M158" i="13"/>
  <c r="N158" i="13"/>
  <c r="O158" i="13"/>
  <c r="K159" i="13"/>
  <c r="L159" i="13"/>
  <c r="M159" i="13"/>
  <c r="N159" i="13"/>
  <c r="O159" i="13"/>
  <c r="K160" i="13"/>
  <c r="L160" i="13"/>
  <c r="M160" i="13"/>
  <c r="N160" i="13"/>
  <c r="O160" i="13"/>
  <c r="K161" i="13"/>
  <c r="L161" i="13"/>
  <c r="M161" i="13"/>
  <c r="N161" i="13"/>
  <c r="O161" i="13"/>
  <c r="K162" i="13"/>
  <c r="L162" i="13"/>
  <c r="M162" i="13"/>
  <c r="N162" i="13"/>
  <c r="O162" i="13"/>
  <c r="K163" i="13"/>
  <c r="L163" i="13"/>
  <c r="M163" i="13"/>
  <c r="N163" i="13"/>
  <c r="O163" i="13"/>
  <c r="K164" i="13"/>
  <c r="L164" i="13"/>
  <c r="M164" i="13"/>
  <c r="N164" i="13"/>
  <c r="O164" i="13"/>
  <c r="K165" i="13"/>
  <c r="L165" i="13"/>
  <c r="M165" i="13"/>
  <c r="N165" i="13"/>
  <c r="O165" i="13"/>
  <c r="K166" i="13"/>
  <c r="L166" i="13"/>
  <c r="M166" i="13"/>
  <c r="N166" i="13"/>
  <c r="O166" i="13"/>
  <c r="K167" i="13"/>
  <c r="L167" i="13"/>
  <c r="M167" i="13"/>
  <c r="N167" i="13"/>
  <c r="O167" i="13"/>
  <c r="K168" i="13"/>
  <c r="L168" i="13"/>
  <c r="M168" i="13"/>
  <c r="N168" i="13"/>
  <c r="O168" i="13"/>
  <c r="K169" i="13"/>
  <c r="L169" i="13"/>
  <c r="M169" i="13"/>
  <c r="N169" i="13"/>
  <c r="O169" i="13"/>
  <c r="K170" i="13"/>
  <c r="L170" i="13"/>
  <c r="M170" i="13"/>
  <c r="N170" i="13"/>
  <c r="O170" i="13"/>
  <c r="K171" i="13"/>
  <c r="L171" i="13"/>
  <c r="M171" i="13"/>
  <c r="N171" i="13"/>
  <c r="O171" i="13"/>
  <c r="K172" i="13"/>
  <c r="L172" i="13"/>
  <c r="M172" i="13"/>
  <c r="N172" i="13"/>
  <c r="O172" i="13"/>
  <c r="K173" i="13"/>
  <c r="L173" i="13"/>
  <c r="M173" i="13"/>
  <c r="N173" i="13"/>
  <c r="O173" i="13"/>
  <c r="K174" i="13"/>
  <c r="L174" i="13"/>
  <c r="M174" i="13"/>
  <c r="N174" i="13"/>
  <c r="O174" i="13"/>
  <c r="K175" i="13"/>
  <c r="L175" i="13"/>
  <c r="M175" i="13"/>
  <c r="N175" i="13"/>
  <c r="O175" i="13"/>
  <c r="K176" i="13"/>
  <c r="L176" i="13"/>
  <c r="M176" i="13"/>
  <c r="N176" i="13"/>
  <c r="O176" i="13"/>
  <c r="K177" i="13"/>
  <c r="L177" i="13"/>
  <c r="M177" i="13"/>
  <c r="N177" i="13"/>
  <c r="O177" i="13"/>
  <c r="K178" i="13"/>
  <c r="L178" i="13"/>
  <c r="M178" i="13"/>
  <c r="N178" i="13"/>
  <c r="O178" i="13"/>
  <c r="K179" i="13"/>
  <c r="L179" i="13"/>
  <c r="M179" i="13"/>
  <c r="N179" i="13"/>
  <c r="O179" i="13"/>
  <c r="K180" i="13"/>
  <c r="L180" i="13"/>
  <c r="M180" i="13"/>
  <c r="N180" i="13"/>
  <c r="O180" i="13"/>
  <c r="K181" i="13"/>
  <c r="L181" i="13"/>
  <c r="M181" i="13"/>
  <c r="N181" i="13"/>
  <c r="O181" i="13"/>
  <c r="K182" i="13"/>
  <c r="L182" i="13"/>
  <c r="M182" i="13"/>
  <c r="N182" i="13"/>
  <c r="O182" i="13"/>
  <c r="C3" i="13"/>
  <c r="D3" i="13"/>
  <c r="E3" i="13"/>
  <c r="F3" i="13"/>
  <c r="G3" i="13"/>
  <c r="C4" i="13"/>
  <c r="D4" i="13"/>
  <c r="E4" i="13"/>
  <c r="F4" i="13"/>
  <c r="G4" i="13"/>
  <c r="C5" i="13"/>
  <c r="D5" i="13"/>
  <c r="E5" i="13"/>
  <c r="F5" i="13"/>
  <c r="G5" i="13"/>
  <c r="C6" i="13"/>
  <c r="D6" i="13"/>
  <c r="E6" i="13"/>
  <c r="F6" i="13"/>
  <c r="G6" i="13"/>
  <c r="C7" i="13"/>
  <c r="D7" i="13"/>
  <c r="E7" i="13"/>
  <c r="F7" i="13"/>
  <c r="G7" i="13"/>
  <c r="C8" i="13"/>
  <c r="D8" i="13"/>
  <c r="E8" i="13"/>
  <c r="F8" i="13"/>
  <c r="G8" i="13"/>
  <c r="C9" i="13"/>
  <c r="D9" i="13"/>
  <c r="E9" i="13"/>
  <c r="F9" i="13"/>
  <c r="G9" i="13"/>
  <c r="C10" i="13"/>
  <c r="D10" i="13"/>
  <c r="E10" i="13"/>
  <c r="F10" i="13"/>
  <c r="G10" i="13"/>
  <c r="C11" i="13"/>
  <c r="D11" i="13"/>
  <c r="E11" i="13"/>
  <c r="F11" i="13"/>
  <c r="G11" i="13"/>
  <c r="C12" i="13"/>
  <c r="D12" i="13"/>
  <c r="E12" i="13"/>
  <c r="F12" i="13"/>
  <c r="G12" i="13"/>
  <c r="C13" i="13"/>
  <c r="D13" i="13"/>
  <c r="E13" i="13"/>
  <c r="F13" i="13"/>
  <c r="G13" i="13"/>
  <c r="C14" i="13"/>
  <c r="D14" i="13"/>
  <c r="E14" i="13"/>
  <c r="F14" i="13"/>
  <c r="G14" i="13"/>
  <c r="C15" i="13"/>
  <c r="D15" i="13"/>
  <c r="E15" i="13"/>
  <c r="F15" i="13"/>
  <c r="G15" i="13"/>
  <c r="C16" i="13"/>
  <c r="D16" i="13"/>
  <c r="E16" i="13"/>
  <c r="F16" i="13"/>
  <c r="G16" i="13"/>
  <c r="C17" i="13"/>
  <c r="D17" i="13"/>
  <c r="E17" i="13"/>
  <c r="F17" i="13"/>
  <c r="G17" i="13"/>
  <c r="C18" i="13"/>
  <c r="D18" i="13"/>
  <c r="E18" i="13"/>
  <c r="F18" i="13"/>
  <c r="G18" i="13"/>
  <c r="C19" i="13"/>
  <c r="D19" i="13"/>
  <c r="E19" i="13"/>
  <c r="F19" i="13"/>
  <c r="G19" i="13"/>
  <c r="C20" i="13"/>
  <c r="D20" i="13"/>
  <c r="E20" i="13"/>
  <c r="F20" i="13"/>
  <c r="G20" i="13"/>
  <c r="C21" i="13"/>
  <c r="D21" i="13"/>
  <c r="E21" i="13"/>
  <c r="F21" i="13"/>
  <c r="G21" i="13"/>
  <c r="C22" i="13"/>
  <c r="D22" i="13"/>
  <c r="E22" i="13"/>
  <c r="F22" i="13"/>
  <c r="G22" i="13"/>
  <c r="C23" i="13"/>
  <c r="D23" i="13"/>
  <c r="E23" i="13"/>
  <c r="F23" i="13"/>
  <c r="G23" i="13"/>
  <c r="C24" i="13"/>
  <c r="D24" i="13"/>
  <c r="E24" i="13"/>
  <c r="F24" i="13"/>
  <c r="G24" i="13"/>
  <c r="C25" i="13"/>
  <c r="D25" i="13"/>
  <c r="E25" i="13"/>
  <c r="F25" i="13"/>
  <c r="G25" i="13"/>
  <c r="C26" i="13"/>
  <c r="D26" i="13"/>
  <c r="E26" i="13"/>
  <c r="F26" i="13"/>
  <c r="G26" i="13"/>
  <c r="C27" i="13"/>
  <c r="D27" i="13"/>
  <c r="E27" i="13"/>
  <c r="F27" i="13"/>
  <c r="G27" i="13"/>
  <c r="C28" i="13"/>
  <c r="D28" i="13"/>
  <c r="E28" i="13"/>
  <c r="F28" i="13"/>
  <c r="G28" i="13"/>
  <c r="C29" i="13"/>
  <c r="D29" i="13"/>
  <c r="E29" i="13"/>
  <c r="F29" i="13"/>
  <c r="G29" i="13"/>
  <c r="C30" i="13"/>
  <c r="D30" i="13"/>
  <c r="E30" i="13"/>
  <c r="F30" i="13"/>
  <c r="G30" i="13"/>
  <c r="C31" i="13"/>
  <c r="D31" i="13"/>
  <c r="E31" i="13"/>
  <c r="F31" i="13"/>
  <c r="G31" i="13"/>
  <c r="C32" i="13"/>
  <c r="D32" i="13"/>
  <c r="E32" i="13"/>
  <c r="F32" i="13"/>
  <c r="G32" i="13"/>
  <c r="C33" i="13"/>
  <c r="D33" i="13"/>
  <c r="E33" i="13"/>
  <c r="F33" i="13"/>
  <c r="G33" i="13"/>
  <c r="C34" i="13"/>
  <c r="D34" i="13"/>
  <c r="E34" i="13"/>
  <c r="F34" i="13"/>
  <c r="G34" i="13"/>
  <c r="C35" i="13"/>
  <c r="D35" i="13"/>
  <c r="E35" i="13"/>
  <c r="F35" i="13"/>
  <c r="G35" i="13"/>
  <c r="C36" i="13"/>
  <c r="D36" i="13"/>
  <c r="E36" i="13"/>
  <c r="F36" i="13"/>
  <c r="G36" i="13"/>
  <c r="C37" i="13"/>
  <c r="D37" i="13"/>
  <c r="E37" i="13"/>
  <c r="F37" i="13"/>
  <c r="G37" i="13"/>
  <c r="C38" i="13"/>
  <c r="D38" i="13"/>
  <c r="E38" i="13"/>
  <c r="F38" i="13"/>
  <c r="G38" i="13"/>
  <c r="C39" i="13"/>
  <c r="D39" i="13"/>
  <c r="E39" i="13"/>
  <c r="F39" i="13"/>
  <c r="G39" i="13"/>
  <c r="C40" i="13"/>
  <c r="D40" i="13"/>
  <c r="E40" i="13"/>
  <c r="F40" i="13"/>
  <c r="G40" i="13"/>
  <c r="C41" i="13"/>
  <c r="D41" i="13"/>
  <c r="E41" i="13"/>
  <c r="F41" i="13"/>
  <c r="G41" i="13"/>
  <c r="C42" i="13"/>
  <c r="D42" i="13"/>
  <c r="E42" i="13"/>
  <c r="F42" i="13"/>
  <c r="G42" i="13"/>
  <c r="C43" i="13"/>
  <c r="D43" i="13"/>
  <c r="E43" i="13"/>
  <c r="F43" i="13"/>
  <c r="G43" i="13"/>
  <c r="C44" i="13"/>
  <c r="D44" i="13"/>
  <c r="E44" i="13"/>
  <c r="F44" i="13"/>
  <c r="G44" i="13"/>
  <c r="C45" i="13"/>
  <c r="D45" i="13"/>
  <c r="E45" i="13"/>
  <c r="F45" i="13"/>
  <c r="G45" i="13"/>
  <c r="C46" i="13"/>
  <c r="D46" i="13"/>
  <c r="E46" i="13"/>
  <c r="F46" i="13"/>
  <c r="G46" i="13"/>
  <c r="C47" i="13"/>
  <c r="D47" i="13"/>
  <c r="E47" i="13"/>
  <c r="F47" i="13"/>
  <c r="G47" i="13"/>
  <c r="C48" i="13"/>
  <c r="D48" i="13"/>
  <c r="E48" i="13"/>
  <c r="F48" i="13"/>
  <c r="G48" i="13"/>
  <c r="C49" i="13"/>
  <c r="D49" i="13"/>
  <c r="E49" i="13"/>
  <c r="F49" i="13"/>
  <c r="G49" i="13"/>
  <c r="C50" i="13"/>
  <c r="D50" i="13"/>
  <c r="E50" i="13"/>
  <c r="F50" i="13"/>
  <c r="G50" i="13"/>
  <c r="C51" i="13"/>
  <c r="D51" i="13"/>
  <c r="E51" i="13"/>
  <c r="F51" i="13"/>
  <c r="G51" i="13"/>
  <c r="C52" i="13"/>
  <c r="D52" i="13"/>
  <c r="E52" i="13"/>
  <c r="F52" i="13"/>
  <c r="G52" i="13"/>
  <c r="C53" i="13"/>
  <c r="D53" i="13"/>
  <c r="E53" i="13"/>
  <c r="F53" i="13"/>
  <c r="G53" i="13"/>
  <c r="C54" i="13"/>
  <c r="D54" i="13"/>
  <c r="E54" i="13"/>
  <c r="F54" i="13"/>
  <c r="G54" i="13"/>
  <c r="C55" i="13"/>
  <c r="D55" i="13"/>
  <c r="E55" i="13"/>
  <c r="F55" i="13"/>
  <c r="G55" i="13"/>
  <c r="C56" i="13"/>
  <c r="D56" i="13"/>
  <c r="E56" i="13"/>
  <c r="F56" i="13"/>
  <c r="G56" i="13"/>
  <c r="C57" i="13"/>
  <c r="D57" i="13"/>
  <c r="E57" i="13"/>
  <c r="F57" i="13"/>
  <c r="G57" i="13"/>
  <c r="C58" i="13"/>
  <c r="D58" i="13"/>
  <c r="E58" i="13"/>
  <c r="F58" i="13"/>
  <c r="G58" i="13"/>
  <c r="C59" i="13"/>
  <c r="D59" i="13"/>
  <c r="E59" i="13"/>
  <c r="F59" i="13"/>
  <c r="G59" i="13"/>
  <c r="C60" i="13"/>
  <c r="D60" i="13"/>
  <c r="E60" i="13"/>
  <c r="F60" i="13"/>
  <c r="G60" i="13"/>
  <c r="C61" i="13"/>
  <c r="D61" i="13"/>
  <c r="E61" i="13"/>
  <c r="F61" i="13"/>
  <c r="G61" i="13"/>
  <c r="C62" i="13"/>
  <c r="D62" i="13"/>
  <c r="E62" i="13"/>
  <c r="F62" i="13"/>
  <c r="G62" i="13"/>
  <c r="C63" i="13"/>
  <c r="D63" i="13"/>
  <c r="E63" i="13"/>
  <c r="F63" i="13"/>
  <c r="G63" i="13"/>
  <c r="C64" i="13"/>
  <c r="D64" i="13"/>
  <c r="E64" i="13"/>
  <c r="F64" i="13"/>
  <c r="G64" i="13"/>
  <c r="C65" i="13"/>
  <c r="D65" i="13"/>
  <c r="E65" i="13"/>
  <c r="F65" i="13"/>
  <c r="G65" i="13"/>
  <c r="C66" i="13"/>
  <c r="D66" i="13"/>
  <c r="E66" i="13"/>
  <c r="F66" i="13"/>
  <c r="G66" i="13"/>
  <c r="C67" i="13"/>
  <c r="D67" i="13"/>
  <c r="E67" i="13"/>
  <c r="F67" i="13"/>
  <c r="G67" i="13"/>
  <c r="C68" i="13"/>
  <c r="D68" i="13"/>
  <c r="E68" i="13"/>
  <c r="F68" i="13"/>
  <c r="G68" i="13"/>
  <c r="C69" i="13"/>
  <c r="D69" i="13"/>
  <c r="E69" i="13"/>
  <c r="F69" i="13"/>
  <c r="G69" i="13"/>
  <c r="C70" i="13"/>
  <c r="D70" i="13"/>
  <c r="E70" i="13"/>
  <c r="F70" i="13"/>
  <c r="G70" i="13"/>
  <c r="C71" i="13"/>
  <c r="D71" i="13"/>
  <c r="E71" i="13"/>
  <c r="F71" i="13"/>
  <c r="G71" i="13"/>
  <c r="C72" i="13"/>
  <c r="D72" i="13"/>
  <c r="E72" i="13"/>
  <c r="F72" i="13"/>
  <c r="G72" i="13"/>
  <c r="C73" i="13"/>
  <c r="D73" i="13"/>
  <c r="E73" i="13"/>
  <c r="F73" i="13"/>
  <c r="G73" i="13"/>
  <c r="C74" i="13"/>
  <c r="D74" i="13"/>
  <c r="E74" i="13"/>
  <c r="F74" i="13"/>
  <c r="G74" i="13"/>
  <c r="C75" i="13"/>
  <c r="D75" i="13"/>
  <c r="E75" i="13"/>
  <c r="F75" i="13"/>
  <c r="G75" i="13"/>
  <c r="C76" i="13"/>
  <c r="D76" i="13"/>
  <c r="E76" i="13"/>
  <c r="F76" i="13"/>
  <c r="G76" i="13"/>
  <c r="C77" i="13"/>
  <c r="D77" i="13"/>
  <c r="E77" i="13"/>
  <c r="F77" i="13"/>
  <c r="G77" i="13"/>
  <c r="C78" i="13"/>
  <c r="D78" i="13"/>
  <c r="E78" i="13"/>
  <c r="F78" i="13"/>
  <c r="G78" i="13"/>
  <c r="C79" i="13"/>
  <c r="D79" i="13"/>
  <c r="E79" i="13"/>
  <c r="F79" i="13"/>
  <c r="G79" i="13"/>
  <c r="C80" i="13"/>
  <c r="D80" i="13"/>
  <c r="E80" i="13"/>
  <c r="F80" i="13"/>
  <c r="G80" i="13"/>
  <c r="C81" i="13"/>
  <c r="D81" i="13"/>
  <c r="E81" i="13"/>
  <c r="F81" i="13"/>
  <c r="G81" i="13"/>
  <c r="C82" i="13"/>
  <c r="D82" i="13"/>
  <c r="E82" i="13"/>
  <c r="F82" i="13"/>
  <c r="G82" i="13"/>
  <c r="C83" i="13"/>
  <c r="D83" i="13"/>
  <c r="E83" i="13"/>
  <c r="F83" i="13"/>
  <c r="G83" i="13"/>
  <c r="C84" i="13"/>
  <c r="D84" i="13"/>
  <c r="E84" i="13"/>
  <c r="F84" i="13"/>
  <c r="G84" i="13"/>
  <c r="C85" i="13"/>
  <c r="D85" i="13"/>
  <c r="E85" i="13"/>
  <c r="F85" i="13"/>
  <c r="G85" i="13"/>
  <c r="C86" i="13"/>
  <c r="D86" i="13"/>
  <c r="E86" i="13"/>
  <c r="F86" i="13"/>
  <c r="G86" i="13"/>
  <c r="C87" i="13"/>
  <c r="D87" i="13"/>
  <c r="E87" i="13"/>
  <c r="F87" i="13"/>
  <c r="G87" i="13"/>
  <c r="C88" i="13"/>
  <c r="D88" i="13"/>
  <c r="E88" i="13"/>
  <c r="F88" i="13"/>
  <c r="G88" i="13"/>
  <c r="C89" i="13"/>
  <c r="D89" i="13"/>
  <c r="E89" i="13"/>
  <c r="F89" i="13"/>
  <c r="G89" i="13"/>
  <c r="C90" i="13"/>
  <c r="D90" i="13"/>
  <c r="E90" i="13"/>
  <c r="F90" i="13"/>
  <c r="G90" i="13"/>
  <c r="C91" i="13"/>
  <c r="D91" i="13"/>
  <c r="E91" i="13"/>
  <c r="F91" i="13"/>
  <c r="G91" i="13"/>
  <c r="C92" i="13"/>
  <c r="D92" i="13"/>
  <c r="E92" i="13"/>
  <c r="F92" i="13"/>
  <c r="G92" i="13"/>
  <c r="C93" i="13"/>
  <c r="D93" i="13"/>
  <c r="E93" i="13"/>
  <c r="F93" i="13"/>
  <c r="G93" i="13"/>
  <c r="C94" i="13"/>
  <c r="D94" i="13"/>
  <c r="E94" i="13"/>
  <c r="F94" i="13"/>
  <c r="G94" i="13"/>
  <c r="C95" i="13"/>
  <c r="D95" i="13"/>
  <c r="E95" i="13"/>
  <c r="F95" i="13"/>
  <c r="G95" i="13"/>
  <c r="C96" i="13"/>
  <c r="D96" i="13"/>
  <c r="E96" i="13"/>
  <c r="F96" i="13"/>
  <c r="G96" i="13"/>
  <c r="C97" i="13"/>
  <c r="D97" i="13"/>
  <c r="E97" i="13"/>
  <c r="F97" i="13"/>
  <c r="G97" i="13"/>
  <c r="C98" i="13"/>
  <c r="D98" i="13"/>
  <c r="E98" i="13"/>
  <c r="F98" i="13"/>
  <c r="G98" i="13"/>
  <c r="C99" i="13"/>
  <c r="D99" i="13"/>
  <c r="E99" i="13"/>
  <c r="F99" i="13"/>
  <c r="G99" i="13"/>
  <c r="C100" i="13"/>
  <c r="D100" i="13"/>
  <c r="E100" i="13"/>
  <c r="F100" i="13"/>
  <c r="G100" i="13"/>
  <c r="C101" i="13"/>
  <c r="D101" i="13"/>
  <c r="E101" i="13"/>
  <c r="F101" i="13"/>
  <c r="G101" i="13"/>
  <c r="C102" i="13"/>
  <c r="D102" i="13"/>
  <c r="E102" i="13"/>
  <c r="F102" i="13"/>
  <c r="G102" i="13"/>
  <c r="C103" i="13"/>
  <c r="D103" i="13"/>
  <c r="E103" i="13"/>
  <c r="F103" i="13"/>
  <c r="G103" i="13"/>
  <c r="C104" i="13"/>
  <c r="D104" i="13"/>
  <c r="E104" i="13"/>
  <c r="F104" i="13"/>
  <c r="G104" i="13"/>
  <c r="C105" i="13"/>
  <c r="D105" i="13"/>
  <c r="E105" i="13"/>
  <c r="F105" i="13"/>
  <c r="G105" i="13"/>
  <c r="C106" i="13"/>
  <c r="D106" i="13"/>
  <c r="E106" i="13"/>
  <c r="F106" i="13"/>
  <c r="G106" i="13"/>
  <c r="C107" i="13"/>
  <c r="D107" i="13"/>
  <c r="E107" i="13"/>
  <c r="F107" i="13"/>
  <c r="G107" i="13"/>
  <c r="C108" i="13"/>
  <c r="D108" i="13"/>
  <c r="E108" i="13"/>
  <c r="F108" i="13"/>
  <c r="G108" i="13"/>
  <c r="C109" i="13"/>
  <c r="D109" i="13"/>
  <c r="E109" i="13"/>
  <c r="F109" i="13"/>
  <c r="G109" i="13"/>
  <c r="C110" i="13"/>
  <c r="D110" i="13"/>
  <c r="E110" i="13"/>
  <c r="F110" i="13"/>
  <c r="G110" i="13"/>
  <c r="C111" i="13"/>
  <c r="D111" i="13"/>
  <c r="E111" i="13"/>
  <c r="F111" i="13"/>
  <c r="G111" i="13"/>
  <c r="C112" i="13"/>
  <c r="D112" i="13"/>
  <c r="E112" i="13"/>
  <c r="F112" i="13"/>
  <c r="G112" i="13"/>
  <c r="C113" i="13"/>
  <c r="D113" i="13"/>
  <c r="E113" i="13"/>
  <c r="F113" i="13"/>
  <c r="G113" i="13"/>
  <c r="C114" i="13"/>
  <c r="D114" i="13"/>
  <c r="E114" i="13"/>
  <c r="F114" i="13"/>
  <c r="G114" i="13"/>
  <c r="C115" i="13"/>
  <c r="D115" i="13"/>
  <c r="E115" i="13"/>
  <c r="F115" i="13"/>
  <c r="G115" i="13"/>
  <c r="C116" i="13"/>
  <c r="D116" i="13"/>
  <c r="E116" i="13"/>
  <c r="F116" i="13"/>
  <c r="G116" i="13"/>
  <c r="C117" i="13"/>
  <c r="D117" i="13"/>
  <c r="E117" i="13"/>
  <c r="F117" i="13"/>
  <c r="G117" i="13"/>
  <c r="C118" i="13"/>
  <c r="D118" i="13"/>
  <c r="E118" i="13"/>
  <c r="F118" i="13"/>
  <c r="G118" i="13"/>
  <c r="C119" i="13"/>
  <c r="D119" i="13"/>
  <c r="E119" i="13"/>
  <c r="F119" i="13"/>
  <c r="G119" i="13"/>
  <c r="C120" i="13"/>
  <c r="D120" i="13"/>
  <c r="E120" i="13"/>
  <c r="F120" i="13"/>
  <c r="G120" i="13"/>
  <c r="C121" i="13"/>
  <c r="D121" i="13"/>
  <c r="E121" i="13"/>
  <c r="F121" i="13"/>
  <c r="G121" i="13"/>
  <c r="C122" i="13"/>
  <c r="D122" i="13"/>
  <c r="E122" i="13"/>
  <c r="F122" i="13"/>
  <c r="G122" i="13"/>
  <c r="C123" i="13"/>
  <c r="D123" i="13"/>
  <c r="E123" i="13"/>
  <c r="F123" i="13"/>
  <c r="G123" i="13"/>
  <c r="C124" i="13"/>
  <c r="D124" i="13"/>
  <c r="E124" i="13"/>
  <c r="F124" i="13"/>
  <c r="G124" i="13"/>
  <c r="C125" i="13"/>
  <c r="D125" i="13"/>
  <c r="E125" i="13"/>
  <c r="F125" i="13"/>
  <c r="G125" i="13"/>
  <c r="C126" i="13"/>
  <c r="D126" i="13"/>
  <c r="E126" i="13"/>
  <c r="F126" i="13"/>
  <c r="G126" i="13"/>
  <c r="C127" i="13"/>
  <c r="D127" i="13"/>
  <c r="E127" i="13"/>
  <c r="F127" i="13"/>
  <c r="G127" i="13"/>
  <c r="C128" i="13"/>
  <c r="D128" i="13"/>
  <c r="E128" i="13"/>
  <c r="F128" i="13"/>
  <c r="G128" i="13"/>
  <c r="C129" i="13"/>
  <c r="D129" i="13"/>
  <c r="E129" i="13"/>
  <c r="F129" i="13"/>
  <c r="G129" i="13"/>
  <c r="C130" i="13"/>
  <c r="D130" i="13"/>
  <c r="E130" i="13"/>
  <c r="F130" i="13"/>
  <c r="G130" i="13"/>
  <c r="C131" i="13"/>
  <c r="D131" i="13"/>
  <c r="E131" i="13"/>
  <c r="F131" i="13"/>
  <c r="G131" i="13"/>
  <c r="C132" i="13"/>
  <c r="D132" i="13"/>
  <c r="E132" i="13"/>
  <c r="F132" i="13"/>
  <c r="G132" i="13"/>
  <c r="C133" i="13"/>
  <c r="D133" i="13"/>
  <c r="E133" i="13"/>
  <c r="F133" i="13"/>
  <c r="G133" i="13"/>
  <c r="C134" i="13"/>
  <c r="D134" i="13"/>
  <c r="E134" i="13"/>
  <c r="F134" i="13"/>
  <c r="G134" i="13"/>
  <c r="C135" i="13"/>
  <c r="D135" i="13"/>
  <c r="E135" i="13"/>
  <c r="F135" i="13"/>
  <c r="G135" i="13"/>
  <c r="C136" i="13"/>
  <c r="D136" i="13"/>
  <c r="E136" i="13"/>
  <c r="F136" i="13"/>
  <c r="G136" i="13"/>
  <c r="C137" i="13"/>
  <c r="D137" i="13"/>
  <c r="E137" i="13"/>
  <c r="F137" i="13"/>
  <c r="G137" i="13"/>
  <c r="C138" i="13"/>
  <c r="D138" i="13"/>
  <c r="E138" i="13"/>
  <c r="F138" i="13"/>
  <c r="G138" i="13"/>
  <c r="C139" i="13"/>
  <c r="D139" i="13"/>
  <c r="E139" i="13"/>
  <c r="F139" i="13"/>
  <c r="G139" i="13"/>
  <c r="C140" i="13"/>
  <c r="D140" i="13"/>
  <c r="E140" i="13"/>
  <c r="F140" i="13"/>
  <c r="G140" i="13"/>
  <c r="C141" i="13"/>
  <c r="D141" i="13"/>
  <c r="E141" i="13"/>
  <c r="F141" i="13"/>
  <c r="G141" i="13"/>
  <c r="C142" i="13"/>
  <c r="D142" i="13"/>
  <c r="E142" i="13"/>
  <c r="F142" i="13"/>
  <c r="G142" i="13"/>
  <c r="C143" i="13"/>
  <c r="D143" i="13"/>
  <c r="E143" i="13"/>
  <c r="F143" i="13"/>
  <c r="G143" i="13"/>
  <c r="C144" i="13"/>
  <c r="D144" i="13"/>
  <c r="E144" i="13"/>
  <c r="F144" i="13"/>
  <c r="G144" i="13"/>
  <c r="C145" i="13"/>
  <c r="D145" i="13"/>
  <c r="E145" i="13"/>
  <c r="F145" i="13"/>
  <c r="G145" i="13"/>
  <c r="C146" i="13"/>
  <c r="D146" i="13"/>
  <c r="E146" i="13"/>
  <c r="F146" i="13"/>
  <c r="G146" i="13"/>
  <c r="C147" i="13"/>
  <c r="D147" i="13"/>
  <c r="E147" i="13"/>
  <c r="F147" i="13"/>
  <c r="G147" i="13"/>
  <c r="C148" i="13"/>
  <c r="D148" i="13"/>
  <c r="E148" i="13"/>
  <c r="F148" i="13"/>
  <c r="G148" i="13"/>
  <c r="C149" i="13"/>
  <c r="D149" i="13"/>
  <c r="E149" i="13"/>
  <c r="F149" i="13"/>
  <c r="G149" i="13"/>
  <c r="C150" i="13"/>
  <c r="D150" i="13"/>
  <c r="E150" i="13"/>
  <c r="F150" i="13"/>
  <c r="G150" i="13"/>
  <c r="C151" i="13"/>
  <c r="D151" i="13"/>
  <c r="E151" i="13"/>
  <c r="F151" i="13"/>
  <c r="G151" i="13"/>
  <c r="C152" i="13"/>
  <c r="D152" i="13"/>
  <c r="E152" i="13"/>
  <c r="F152" i="13"/>
  <c r="G152" i="13"/>
  <c r="C153" i="13"/>
  <c r="D153" i="13"/>
  <c r="E153" i="13"/>
  <c r="F153" i="13"/>
  <c r="G153" i="13"/>
  <c r="C154" i="13"/>
  <c r="D154" i="13"/>
  <c r="E154" i="13"/>
  <c r="F154" i="13"/>
  <c r="G154" i="13"/>
  <c r="C155" i="13"/>
  <c r="D155" i="13"/>
  <c r="E155" i="13"/>
  <c r="F155" i="13"/>
  <c r="G155" i="13"/>
  <c r="C156" i="13"/>
  <c r="D156" i="13"/>
  <c r="E156" i="13"/>
  <c r="F156" i="13"/>
  <c r="G156" i="13"/>
  <c r="C157" i="13"/>
  <c r="D157" i="13"/>
  <c r="E157" i="13"/>
  <c r="F157" i="13"/>
  <c r="G157" i="13"/>
  <c r="C158" i="13"/>
  <c r="D158" i="13"/>
  <c r="E158" i="13"/>
  <c r="F158" i="13"/>
  <c r="G158" i="13"/>
  <c r="C159" i="13"/>
  <c r="D159" i="13"/>
  <c r="E159" i="13"/>
  <c r="F159" i="13"/>
  <c r="G159" i="13"/>
  <c r="C160" i="13"/>
  <c r="D160" i="13"/>
  <c r="E160" i="13"/>
  <c r="F160" i="13"/>
  <c r="G160" i="13"/>
  <c r="C161" i="13"/>
  <c r="D161" i="13"/>
  <c r="E161" i="13"/>
  <c r="F161" i="13"/>
  <c r="G161" i="13"/>
  <c r="C162" i="13"/>
  <c r="D162" i="13"/>
  <c r="E162" i="13"/>
  <c r="F162" i="13"/>
  <c r="G162" i="13"/>
  <c r="C163" i="13"/>
  <c r="D163" i="13"/>
  <c r="E163" i="13"/>
  <c r="F163" i="13"/>
  <c r="G163" i="13"/>
  <c r="C164" i="13"/>
  <c r="D164" i="13"/>
  <c r="E164" i="13"/>
  <c r="F164" i="13"/>
  <c r="G164" i="13"/>
  <c r="C165" i="13"/>
  <c r="D165" i="13"/>
  <c r="E165" i="13"/>
  <c r="F165" i="13"/>
  <c r="G165" i="13"/>
  <c r="C166" i="13"/>
  <c r="D166" i="13"/>
  <c r="E166" i="13"/>
  <c r="F166" i="13"/>
  <c r="G166" i="13"/>
  <c r="C167" i="13"/>
  <c r="D167" i="13"/>
  <c r="E167" i="13"/>
  <c r="F167" i="13"/>
  <c r="G167" i="13"/>
  <c r="C168" i="13"/>
  <c r="D168" i="13"/>
  <c r="E168" i="13"/>
  <c r="F168" i="13"/>
  <c r="G168" i="13"/>
  <c r="C169" i="13"/>
  <c r="D169" i="13"/>
  <c r="E169" i="13"/>
  <c r="F169" i="13"/>
  <c r="G169" i="13"/>
  <c r="C170" i="13"/>
  <c r="D170" i="13"/>
  <c r="E170" i="13"/>
  <c r="F170" i="13"/>
  <c r="G170" i="13"/>
  <c r="C171" i="13"/>
  <c r="D171" i="13"/>
  <c r="E171" i="13"/>
  <c r="F171" i="13"/>
  <c r="G171" i="13"/>
  <c r="C172" i="13"/>
  <c r="D172" i="13"/>
  <c r="E172" i="13"/>
  <c r="F172" i="13"/>
  <c r="G172" i="13"/>
  <c r="C173" i="13"/>
  <c r="D173" i="13"/>
  <c r="E173" i="13"/>
  <c r="F173" i="13"/>
  <c r="G173" i="13"/>
  <c r="C174" i="13"/>
  <c r="D174" i="13"/>
  <c r="E174" i="13"/>
  <c r="F174" i="13"/>
  <c r="G174" i="13"/>
  <c r="C175" i="13"/>
  <c r="D175" i="13"/>
  <c r="E175" i="13"/>
  <c r="F175" i="13"/>
  <c r="G175" i="13"/>
  <c r="C176" i="13"/>
  <c r="D176" i="13"/>
  <c r="E176" i="13"/>
  <c r="F176" i="13"/>
  <c r="G176" i="13"/>
  <c r="C177" i="13"/>
  <c r="D177" i="13"/>
  <c r="E177" i="13"/>
  <c r="F177" i="13"/>
  <c r="G177" i="13"/>
  <c r="C178" i="13"/>
  <c r="D178" i="13"/>
  <c r="E178" i="13"/>
  <c r="F178" i="13"/>
  <c r="G178" i="13"/>
  <c r="C179" i="13"/>
  <c r="D179" i="13"/>
  <c r="E179" i="13"/>
  <c r="F179" i="13"/>
  <c r="G179" i="13"/>
  <c r="C180" i="13"/>
  <c r="D180" i="13"/>
  <c r="E180" i="13"/>
  <c r="F180" i="13"/>
  <c r="G180" i="13"/>
  <c r="C181" i="13"/>
  <c r="D181" i="13"/>
  <c r="E181" i="13"/>
  <c r="F181" i="13"/>
  <c r="G181" i="13"/>
  <c r="C182" i="13"/>
  <c r="D182" i="13"/>
  <c r="E182" i="13"/>
  <c r="F182" i="13"/>
  <c r="G182" i="13"/>
  <c r="O2" i="13"/>
  <c r="N2" i="13"/>
  <c r="M2" i="13"/>
  <c r="L2" i="13"/>
  <c r="K2" i="13"/>
  <c r="G2" i="13"/>
  <c r="F2" i="13"/>
  <c r="E2" i="13"/>
  <c r="D2" i="13"/>
  <c r="C2" i="13"/>
  <c r="L3" i="8"/>
  <c r="M3" i="8"/>
  <c r="N3" i="8"/>
  <c r="O3" i="8"/>
  <c r="P3" i="8"/>
  <c r="Q3" i="8"/>
  <c r="L4" i="8"/>
  <c r="M4" i="8"/>
  <c r="N4" i="8"/>
  <c r="O4" i="8"/>
  <c r="P4" i="8"/>
  <c r="Q4" i="8"/>
  <c r="L5" i="8"/>
  <c r="M5" i="8"/>
  <c r="N5" i="8"/>
  <c r="O5" i="8"/>
  <c r="P5" i="8"/>
  <c r="Q5" i="8"/>
  <c r="L6" i="8"/>
  <c r="M6" i="8"/>
  <c r="N6" i="8"/>
  <c r="O6" i="8"/>
  <c r="P6" i="8"/>
  <c r="Q6" i="8"/>
  <c r="L7" i="8"/>
  <c r="M7" i="8"/>
  <c r="N7" i="8"/>
  <c r="O7" i="8"/>
  <c r="P7" i="8"/>
  <c r="Q7" i="8"/>
  <c r="L8" i="8"/>
  <c r="M8" i="8"/>
  <c r="N8" i="8"/>
  <c r="O8" i="8"/>
  <c r="P8" i="8"/>
  <c r="Q8" i="8"/>
  <c r="L9" i="8"/>
  <c r="M9" i="8"/>
  <c r="N9" i="8"/>
  <c r="O9" i="8"/>
  <c r="P9" i="8"/>
  <c r="Q9" i="8"/>
  <c r="L10" i="8"/>
  <c r="M10" i="8"/>
  <c r="N10" i="8"/>
  <c r="O10" i="8"/>
  <c r="P10" i="8"/>
  <c r="Q10" i="8"/>
  <c r="L11" i="8"/>
  <c r="M11" i="8"/>
  <c r="N11" i="8"/>
  <c r="O11" i="8"/>
  <c r="P11" i="8"/>
  <c r="Q11" i="8"/>
  <c r="L12" i="8"/>
  <c r="M12" i="8"/>
  <c r="N12" i="8"/>
  <c r="O12" i="8"/>
  <c r="P12" i="8"/>
  <c r="Q12" i="8"/>
  <c r="L13" i="8"/>
  <c r="M13" i="8"/>
  <c r="N13" i="8"/>
  <c r="O13" i="8"/>
  <c r="P13" i="8"/>
  <c r="Q13" i="8"/>
  <c r="L14" i="8"/>
  <c r="M14" i="8"/>
  <c r="N14" i="8"/>
  <c r="O14" i="8"/>
  <c r="P14" i="8"/>
  <c r="Q14" i="8"/>
  <c r="L15" i="8"/>
  <c r="M15" i="8"/>
  <c r="N15" i="8"/>
  <c r="O15" i="8"/>
  <c r="P15" i="8"/>
  <c r="Q15" i="8"/>
  <c r="L16" i="8"/>
  <c r="M16" i="8"/>
  <c r="N16" i="8"/>
  <c r="O16" i="8"/>
  <c r="P16" i="8"/>
  <c r="Q16" i="8"/>
  <c r="L17" i="8"/>
  <c r="M17" i="8"/>
  <c r="N17" i="8"/>
  <c r="O17" i="8"/>
  <c r="P17" i="8"/>
  <c r="Q17" i="8"/>
  <c r="L18" i="8"/>
  <c r="M18" i="8"/>
  <c r="N18" i="8"/>
  <c r="O18" i="8"/>
  <c r="P18" i="8"/>
  <c r="Q18" i="8"/>
  <c r="L19" i="8"/>
  <c r="M19" i="8"/>
  <c r="N19" i="8"/>
  <c r="O19" i="8"/>
  <c r="P19" i="8"/>
  <c r="Q19" i="8"/>
  <c r="L20" i="8"/>
  <c r="M20" i="8"/>
  <c r="N20" i="8"/>
  <c r="O20" i="8"/>
  <c r="P20" i="8"/>
  <c r="Q20" i="8"/>
  <c r="L21" i="8"/>
  <c r="M21" i="8"/>
  <c r="N21" i="8"/>
  <c r="O21" i="8"/>
  <c r="P21" i="8"/>
  <c r="Q21" i="8"/>
  <c r="L22" i="8"/>
  <c r="M22" i="8"/>
  <c r="N22" i="8"/>
  <c r="O22" i="8"/>
  <c r="P22" i="8"/>
  <c r="Q22" i="8"/>
  <c r="L23" i="8"/>
  <c r="M23" i="8"/>
  <c r="N23" i="8"/>
  <c r="O23" i="8"/>
  <c r="P23" i="8"/>
  <c r="Q23" i="8"/>
  <c r="L24" i="8"/>
  <c r="M24" i="8"/>
  <c r="N24" i="8"/>
  <c r="O24" i="8"/>
  <c r="P24" i="8"/>
  <c r="Q24" i="8"/>
  <c r="L25" i="8"/>
  <c r="M25" i="8"/>
  <c r="N25" i="8"/>
  <c r="O25" i="8"/>
  <c r="P25" i="8"/>
  <c r="Q25" i="8"/>
  <c r="L26" i="8"/>
  <c r="M26" i="8"/>
  <c r="N26" i="8"/>
  <c r="O26" i="8"/>
  <c r="P26" i="8"/>
  <c r="Q26" i="8"/>
  <c r="L27" i="8"/>
  <c r="M27" i="8"/>
  <c r="N27" i="8"/>
  <c r="O27" i="8"/>
  <c r="P27" i="8"/>
  <c r="Q27" i="8"/>
  <c r="L28" i="8"/>
  <c r="M28" i="8"/>
  <c r="N28" i="8"/>
  <c r="O28" i="8"/>
  <c r="P28" i="8"/>
  <c r="Q28" i="8"/>
  <c r="L29" i="8"/>
  <c r="M29" i="8"/>
  <c r="N29" i="8"/>
  <c r="O29" i="8"/>
  <c r="P29" i="8"/>
  <c r="Q29" i="8"/>
  <c r="L30" i="8"/>
  <c r="M30" i="8"/>
  <c r="N30" i="8"/>
  <c r="O30" i="8"/>
  <c r="P30" i="8"/>
  <c r="Q30" i="8"/>
  <c r="L31" i="8"/>
  <c r="M31" i="8"/>
  <c r="N31" i="8"/>
  <c r="O31" i="8"/>
  <c r="P31" i="8"/>
  <c r="Q31" i="8"/>
  <c r="L32" i="8"/>
  <c r="M32" i="8"/>
  <c r="N32" i="8"/>
  <c r="O32" i="8"/>
  <c r="P32" i="8"/>
  <c r="Q32" i="8"/>
  <c r="L33" i="8"/>
  <c r="M33" i="8"/>
  <c r="N33" i="8"/>
  <c r="O33" i="8"/>
  <c r="P33" i="8"/>
  <c r="Q33" i="8"/>
  <c r="L34" i="8"/>
  <c r="M34" i="8"/>
  <c r="N34" i="8"/>
  <c r="O34" i="8"/>
  <c r="P34" i="8"/>
  <c r="Q34" i="8"/>
  <c r="L35" i="8"/>
  <c r="M35" i="8"/>
  <c r="N35" i="8"/>
  <c r="O35" i="8"/>
  <c r="P35" i="8"/>
  <c r="Q35" i="8"/>
  <c r="L36" i="8"/>
  <c r="M36" i="8"/>
  <c r="N36" i="8"/>
  <c r="O36" i="8"/>
  <c r="P36" i="8"/>
  <c r="Q36" i="8"/>
  <c r="L37" i="8"/>
  <c r="M37" i="8"/>
  <c r="N37" i="8"/>
  <c r="O37" i="8"/>
  <c r="P37" i="8"/>
  <c r="Q37" i="8"/>
  <c r="L38" i="8"/>
  <c r="M38" i="8"/>
  <c r="N38" i="8"/>
  <c r="O38" i="8"/>
  <c r="P38" i="8"/>
  <c r="Q38" i="8"/>
  <c r="L39" i="8"/>
  <c r="M39" i="8"/>
  <c r="N39" i="8"/>
  <c r="O39" i="8"/>
  <c r="P39" i="8"/>
  <c r="Q39" i="8"/>
  <c r="L40" i="8"/>
  <c r="M40" i="8"/>
  <c r="N40" i="8"/>
  <c r="O40" i="8"/>
  <c r="P40" i="8"/>
  <c r="Q40" i="8"/>
  <c r="L41" i="8"/>
  <c r="M41" i="8"/>
  <c r="N41" i="8"/>
  <c r="O41" i="8"/>
  <c r="P41" i="8"/>
  <c r="Q41" i="8"/>
  <c r="L42" i="8"/>
  <c r="M42" i="8"/>
  <c r="N42" i="8"/>
  <c r="O42" i="8"/>
  <c r="P42" i="8"/>
  <c r="Q42" i="8"/>
  <c r="L43" i="8"/>
  <c r="M43" i="8"/>
  <c r="N43" i="8"/>
  <c r="O43" i="8"/>
  <c r="P43" i="8"/>
  <c r="Q43" i="8"/>
  <c r="L44" i="8"/>
  <c r="M44" i="8"/>
  <c r="N44" i="8"/>
  <c r="O44" i="8"/>
  <c r="P44" i="8"/>
  <c r="Q44" i="8"/>
  <c r="L45" i="8"/>
  <c r="M45" i="8"/>
  <c r="N45" i="8"/>
  <c r="O45" i="8"/>
  <c r="P45" i="8"/>
  <c r="Q45" i="8"/>
  <c r="L46" i="8"/>
  <c r="M46" i="8"/>
  <c r="N46" i="8"/>
  <c r="O46" i="8"/>
  <c r="P46" i="8"/>
  <c r="Q46" i="8"/>
  <c r="L47" i="8"/>
  <c r="M47" i="8"/>
  <c r="N47" i="8"/>
  <c r="O47" i="8"/>
  <c r="P47" i="8"/>
  <c r="Q47" i="8"/>
  <c r="L48" i="8"/>
  <c r="M48" i="8"/>
  <c r="N48" i="8"/>
  <c r="O48" i="8"/>
  <c r="P48" i="8"/>
  <c r="Q48" i="8"/>
  <c r="L49" i="8"/>
  <c r="M49" i="8"/>
  <c r="N49" i="8"/>
  <c r="O49" i="8"/>
  <c r="P49" i="8"/>
  <c r="Q49" i="8"/>
  <c r="L50" i="8"/>
  <c r="M50" i="8"/>
  <c r="N50" i="8"/>
  <c r="O50" i="8"/>
  <c r="P50" i="8"/>
  <c r="Q50" i="8"/>
  <c r="L51" i="8"/>
  <c r="M51" i="8"/>
  <c r="N51" i="8"/>
  <c r="O51" i="8"/>
  <c r="P51" i="8"/>
  <c r="Q51" i="8"/>
  <c r="L52" i="8"/>
  <c r="M52" i="8"/>
  <c r="N52" i="8"/>
  <c r="O52" i="8"/>
  <c r="P52" i="8"/>
  <c r="Q52" i="8"/>
  <c r="L53" i="8"/>
  <c r="M53" i="8"/>
  <c r="N53" i="8"/>
  <c r="O53" i="8"/>
  <c r="P53" i="8"/>
  <c r="Q53" i="8"/>
  <c r="L54" i="8"/>
  <c r="M54" i="8"/>
  <c r="N54" i="8"/>
  <c r="O54" i="8"/>
  <c r="P54" i="8"/>
  <c r="Q54" i="8"/>
  <c r="L55" i="8"/>
  <c r="M55" i="8"/>
  <c r="N55" i="8"/>
  <c r="O55" i="8"/>
  <c r="P55" i="8"/>
  <c r="Q55" i="8"/>
  <c r="L56" i="8"/>
  <c r="M56" i="8"/>
  <c r="N56" i="8"/>
  <c r="O56" i="8"/>
  <c r="P56" i="8"/>
  <c r="Q56" i="8"/>
  <c r="L57" i="8"/>
  <c r="M57" i="8"/>
  <c r="N57" i="8"/>
  <c r="O57" i="8"/>
  <c r="P57" i="8"/>
  <c r="Q57" i="8"/>
  <c r="L58" i="8"/>
  <c r="M58" i="8"/>
  <c r="N58" i="8"/>
  <c r="O58" i="8"/>
  <c r="P58" i="8"/>
  <c r="Q58" i="8"/>
  <c r="L59" i="8"/>
  <c r="M59" i="8"/>
  <c r="N59" i="8"/>
  <c r="O59" i="8"/>
  <c r="P59" i="8"/>
  <c r="Q59" i="8"/>
  <c r="L60" i="8"/>
  <c r="M60" i="8"/>
  <c r="N60" i="8"/>
  <c r="O60" i="8"/>
  <c r="P60" i="8"/>
  <c r="Q60" i="8"/>
  <c r="L61" i="8"/>
  <c r="M61" i="8"/>
  <c r="N61" i="8"/>
  <c r="O61" i="8"/>
  <c r="P61" i="8"/>
  <c r="Q61" i="8"/>
  <c r="L62" i="8"/>
  <c r="M62" i="8"/>
  <c r="N62" i="8"/>
  <c r="O62" i="8"/>
  <c r="P62" i="8"/>
  <c r="Q62" i="8"/>
  <c r="L63" i="8"/>
  <c r="M63" i="8"/>
  <c r="N63" i="8"/>
  <c r="O63" i="8"/>
  <c r="P63" i="8"/>
  <c r="Q63" i="8"/>
  <c r="L64" i="8"/>
  <c r="M64" i="8"/>
  <c r="N64" i="8"/>
  <c r="O64" i="8"/>
  <c r="P64" i="8"/>
  <c r="Q64" i="8"/>
  <c r="Q2" i="8"/>
  <c r="P2" i="8"/>
  <c r="O2" i="8"/>
  <c r="N2" i="8"/>
  <c r="M2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H2" i="8"/>
  <c r="G2" i="8"/>
  <c r="F2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D2" i="8"/>
  <c r="C2" i="8"/>
  <c r="K65" i="11"/>
  <c r="L65" i="11"/>
  <c r="M65" i="11"/>
  <c r="N65" i="11"/>
  <c r="O65" i="11"/>
  <c r="K66" i="11"/>
  <c r="L66" i="11"/>
  <c r="M66" i="11"/>
  <c r="O66" i="11"/>
  <c r="K67" i="11"/>
  <c r="L67" i="11"/>
  <c r="M67" i="11"/>
  <c r="N67" i="11"/>
  <c r="O67" i="11"/>
  <c r="K68" i="11"/>
  <c r="L68" i="11"/>
  <c r="M68" i="11"/>
  <c r="N68" i="11"/>
  <c r="O68" i="11"/>
  <c r="K69" i="11"/>
  <c r="L69" i="11"/>
  <c r="M69" i="11"/>
  <c r="N69" i="11"/>
  <c r="O69" i="11"/>
  <c r="K70" i="11"/>
  <c r="L70" i="11"/>
  <c r="M70" i="11"/>
  <c r="O70" i="11"/>
  <c r="K71" i="11"/>
  <c r="L71" i="11"/>
  <c r="M71" i="11"/>
  <c r="O71" i="11"/>
  <c r="K72" i="11"/>
  <c r="L72" i="11"/>
  <c r="M72" i="11"/>
  <c r="N72" i="11"/>
  <c r="O72" i="11"/>
  <c r="K73" i="11"/>
  <c r="L73" i="11"/>
  <c r="M73" i="11"/>
  <c r="N73" i="11"/>
  <c r="O73" i="11"/>
  <c r="K74" i="11"/>
  <c r="L74" i="11"/>
  <c r="M74" i="11"/>
  <c r="O74" i="11"/>
  <c r="K75" i="11"/>
  <c r="L75" i="11"/>
  <c r="M75" i="11"/>
  <c r="N75" i="11"/>
  <c r="O75" i="11"/>
  <c r="K76" i="11"/>
  <c r="L76" i="11"/>
  <c r="M76" i="11"/>
  <c r="O76" i="11"/>
  <c r="K77" i="11"/>
  <c r="L77" i="11"/>
  <c r="M77" i="11"/>
  <c r="O77" i="11"/>
  <c r="K78" i="11"/>
  <c r="L78" i="11"/>
  <c r="M78" i="11"/>
  <c r="N78" i="11"/>
  <c r="O78" i="11"/>
  <c r="K79" i="11"/>
  <c r="L79" i="11"/>
  <c r="M79" i="11"/>
  <c r="O79" i="11"/>
  <c r="K80" i="11"/>
  <c r="L80" i="11"/>
  <c r="M80" i="11"/>
  <c r="O80" i="11"/>
  <c r="K81" i="11"/>
  <c r="L81" i="11"/>
  <c r="M81" i="11"/>
  <c r="O81" i="11"/>
  <c r="K82" i="11"/>
  <c r="L82" i="11"/>
  <c r="M82" i="11"/>
  <c r="O82" i="11"/>
  <c r="K83" i="11"/>
  <c r="L83" i="11"/>
  <c r="M83" i="11"/>
  <c r="O83" i="11"/>
  <c r="K84" i="11"/>
  <c r="L84" i="11"/>
  <c r="M84" i="11"/>
  <c r="O84" i="11"/>
  <c r="K85" i="11"/>
  <c r="L85" i="11"/>
  <c r="M85" i="11"/>
  <c r="N85" i="11"/>
  <c r="O85" i="11"/>
  <c r="K86" i="11"/>
  <c r="L86" i="11"/>
  <c r="M86" i="11"/>
  <c r="N86" i="11"/>
  <c r="O86" i="11"/>
  <c r="K87" i="11"/>
  <c r="L87" i="11"/>
  <c r="M87" i="11"/>
  <c r="O87" i="11"/>
  <c r="K88" i="11"/>
  <c r="L88" i="11"/>
  <c r="M88" i="11"/>
  <c r="O88" i="11"/>
  <c r="K89" i="11"/>
  <c r="L89" i="11"/>
  <c r="M89" i="11"/>
  <c r="O89" i="11"/>
  <c r="K90" i="11"/>
  <c r="L90" i="11"/>
  <c r="M90" i="11"/>
  <c r="O90" i="11"/>
  <c r="K91" i="11"/>
  <c r="L91" i="11"/>
  <c r="M91" i="11"/>
  <c r="O91" i="11"/>
  <c r="K92" i="11"/>
  <c r="L92" i="11"/>
  <c r="M92" i="11"/>
  <c r="N92" i="11"/>
  <c r="O92" i="11"/>
  <c r="K93" i="11"/>
  <c r="L93" i="11"/>
  <c r="M93" i="11"/>
  <c r="O93" i="11"/>
  <c r="K94" i="11"/>
  <c r="L94" i="11"/>
  <c r="M94" i="11"/>
  <c r="O94" i="11"/>
  <c r="K95" i="11"/>
  <c r="L95" i="11"/>
  <c r="M95" i="11"/>
  <c r="O95" i="11"/>
  <c r="K96" i="11"/>
  <c r="L96" i="11"/>
  <c r="M96" i="11"/>
  <c r="O96" i="11"/>
  <c r="K97" i="11"/>
  <c r="L97" i="11"/>
  <c r="M97" i="11"/>
  <c r="O97" i="11"/>
  <c r="K98" i="11"/>
  <c r="L98" i="11"/>
  <c r="M98" i="11"/>
  <c r="O98" i="11"/>
  <c r="K99" i="11"/>
  <c r="L99" i="11"/>
  <c r="M99" i="11"/>
  <c r="O99" i="11"/>
  <c r="K100" i="11"/>
  <c r="L100" i="11"/>
  <c r="M100" i="11"/>
  <c r="N100" i="11"/>
  <c r="O100" i="11"/>
  <c r="K101" i="11"/>
  <c r="L101" i="11"/>
  <c r="M101" i="11"/>
  <c r="O101" i="11"/>
  <c r="K102" i="11"/>
  <c r="L102" i="11"/>
  <c r="M102" i="11"/>
  <c r="O102" i="11"/>
  <c r="K103" i="11"/>
  <c r="L103" i="11"/>
  <c r="M103" i="11"/>
  <c r="O103" i="11"/>
  <c r="K104" i="11"/>
  <c r="L104" i="11"/>
  <c r="M104" i="11"/>
  <c r="O104" i="11"/>
  <c r="K105" i="11"/>
  <c r="L105" i="11"/>
  <c r="M105" i="11"/>
  <c r="N105" i="11"/>
  <c r="O105" i="11"/>
  <c r="K106" i="11"/>
  <c r="L106" i="11"/>
  <c r="M106" i="11"/>
  <c r="O106" i="11"/>
  <c r="K107" i="11"/>
  <c r="L107" i="11"/>
  <c r="M107" i="11"/>
  <c r="O107" i="11"/>
  <c r="K108" i="11"/>
  <c r="L108" i="11"/>
  <c r="M108" i="11"/>
  <c r="O108" i="11"/>
  <c r="K109" i="11"/>
  <c r="L109" i="11"/>
  <c r="M109" i="11"/>
  <c r="N109" i="11"/>
  <c r="O109" i="11"/>
  <c r="K110" i="11"/>
  <c r="L110" i="11"/>
  <c r="M110" i="11"/>
  <c r="N110" i="11"/>
  <c r="O110" i="11"/>
  <c r="K111" i="11"/>
  <c r="L111" i="11"/>
  <c r="M111" i="11"/>
  <c r="O111" i="11"/>
  <c r="K112" i="11"/>
  <c r="L112" i="11"/>
  <c r="M112" i="11"/>
  <c r="O112" i="11"/>
  <c r="K113" i="11"/>
  <c r="L113" i="11"/>
  <c r="M113" i="11"/>
  <c r="N113" i="11"/>
  <c r="O113" i="11"/>
  <c r="K114" i="11"/>
  <c r="L114" i="11"/>
  <c r="M114" i="11"/>
  <c r="O114" i="11"/>
  <c r="K115" i="11"/>
  <c r="L115" i="11"/>
  <c r="M115" i="11"/>
  <c r="O115" i="11"/>
  <c r="K116" i="11"/>
  <c r="L116" i="11"/>
  <c r="M116" i="11"/>
  <c r="O116" i="11"/>
  <c r="K117" i="11"/>
  <c r="L117" i="11"/>
  <c r="M117" i="11"/>
  <c r="N117" i="11"/>
  <c r="O117" i="11"/>
  <c r="K118" i="11"/>
  <c r="L118" i="11"/>
  <c r="M118" i="11"/>
  <c r="O118" i="11"/>
  <c r="K119" i="11"/>
  <c r="L119" i="11"/>
  <c r="M119" i="11"/>
  <c r="O119" i="11"/>
  <c r="K120" i="11"/>
  <c r="L120" i="11"/>
  <c r="M120" i="11"/>
  <c r="N120" i="11"/>
  <c r="O120" i="11"/>
  <c r="K121" i="11"/>
  <c r="L121" i="11"/>
  <c r="M121" i="11"/>
  <c r="O121" i="11"/>
  <c r="K122" i="11"/>
  <c r="L122" i="11"/>
  <c r="M122" i="11"/>
  <c r="N122" i="11"/>
  <c r="O122" i="11"/>
  <c r="K123" i="11"/>
  <c r="L123" i="11"/>
  <c r="M123" i="11"/>
  <c r="O123" i="11"/>
  <c r="K124" i="11"/>
  <c r="L124" i="11"/>
  <c r="M124" i="11"/>
  <c r="O124" i="11"/>
  <c r="K125" i="11"/>
  <c r="L125" i="11"/>
  <c r="M125" i="11"/>
  <c r="O125" i="11"/>
  <c r="K126" i="11"/>
  <c r="L126" i="11"/>
  <c r="M126" i="11"/>
  <c r="N126" i="11"/>
  <c r="O126" i="11"/>
  <c r="K127" i="11"/>
  <c r="L127" i="11"/>
  <c r="M127" i="11"/>
  <c r="N127" i="11"/>
  <c r="O127" i="11"/>
  <c r="K128" i="11"/>
  <c r="L128" i="11"/>
  <c r="M128" i="11"/>
  <c r="O128" i="11"/>
  <c r="K129" i="11"/>
  <c r="L129" i="11"/>
  <c r="M129" i="11"/>
  <c r="N129" i="11"/>
  <c r="O129" i="11"/>
  <c r="K130" i="11"/>
  <c r="L130" i="11"/>
  <c r="M130" i="11"/>
  <c r="O130" i="11"/>
  <c r="K131" i="11"/>
  <c r="L131" i="11"/>
  <c r="M131" i="11"/>
  <c r="O131" i="11"/>
  <c r="K132" i="11"/>
  <c r="L132" i="11"/>
  <c r="M132" i="11"/>
  <c r="N132" i="11"/>
  <c r="O132" i="11"/>
  <c r="K133" i="11"/>
  <c r="L133" i="11"/>
  <c r="M133" i="11"/>
  <c r="O133" i="11"/>
  <c r="K134" i="11"/>
  <c r="L134" i="11"/>
  <c r="M134" i="11"/>
  <c r="O134" i="11"/>
  <c r="K135" i="11"/>
  <c r="L135" i="11"/>
  <c r="M135" i="11"/>
  <c r="N135" i="11"/>
  <c r="O135" i="11"/>
  <c r="K136" i="11"/>
  <c r="L136" i="11"/>
  <c r="M136" i="11"/>
  <c r="O136" i="11"/>
  <c r="K137" i="11"/>
  <c r="L137" i="11"/>
  <c r="M137" i="11"/>
  <c r="O137" i="11"/>
  <c r="K138" i="11"/>
  <c r="L138" i="11"/>
  <c r="M138" i="11"/>
  <c r="N138" i="11"/>
  <c r="O138" i="11"/>
  <c r="K139" i="11"/>
  <c r="L139" i="11"/>
  <c r="M139" i="11"/>
  <c r="O139" i="11"/>
  <c r="K140" i="11"/>
  <c r="L140" i="11"/>
  <c r="M140" i="11"/>
  <c r="O140" i="11"/>
  <c r="K141" i="11"/>
  <c r="L141" i="11"/>
  <c r="M141" i="11"/>
  <c r="N141" i="11"/>
  <c r="O141" i="11"/>
  <c r="K142" i="11"/>
  <c r="L142" i="11"/>
  <c r="M142" i="11"/>
  <c r="N142" i="11"/>
  <c r="O142" i="11"/>
  <c r="K143" i="11"/>
  <c r="L143" i="11"/>
  <c r="M143" i="11"/>
  <c r="N143" i="11"/>
  <c r="O143" i="11"/>
  <c r="K144" i="11"/>
  <c r="L144" i="11"/>
  <c r="M144" i="11"/>
  <c r="O144" i="11"/>
  <c r="K145" i="11"/>
  <c r="L145" i="11"/>
  <c r="M145" i="11"/>
  <c r="O145" i="11"/>
  <c r="K146" i="11"/>
  <c r="L146" i="11"/>
  <c r="M146" i="11"/>
  <c r="O146" i="11"/>
  <c r="K147" i="11"/>
  <c r="L147" i="11"/>
  <c r="M147" i="11"/>
  <c r="O147" i="11"/>
  <c r="K148" i="11"/>
  <c r="L148" i="11"/>
  <c r="M148" i="11"/>
  <c r="N148" i="11"/>
  <c r="O148" i="11"/>
  <c r="K149" i="11"/>
  <c r="L149" i="11"/>
  <c r="M149" i="11"/>
  <c r="O149" i="11"/>
  <c r="K150" i="11"/>
  <c r="L150" i="11"/>
  <c r="M150" i="11"/>
  <c r="O150" i="11"/>
  <c r="K151" i="11"/>
  <c r="L151" i="11"/>
  <c r="M151" i="11"/>
  <c r="O151" i="11"/>
  <c r="K152" i="11"/>
  <c r="L152" i="11"/>
  <c r="M152" i="11"/>
  <c r="O152" i="11"/>
  <c r="K153" i="11"/>
  <c r="L153" i="11"/>
  <c r="M153" i="11"/>
  <c r="N153" i="11"/>
  <c r="O153" i="11"/>
  <c r="K154" i="11"/>
  <c r="L154" i="11"/>
  <c r="M154" i="11"/>
  <c r="O154" i="11"/>
  <c r="K155" i="11"/>
  <c r="L155" i="11"/>
  <c r="M155" i="11"/>
  <c r="O155" i="11"/>
  <c r="K156" i="11"/>
  <c r="L156" i="11"/>
  <c r="M156" i="11"/>
  <c r="N156" i="11"/>
  <c r="O156" i="11"/>
  <c r="K157" i="11"/>
  <c r="L157" i="11"/>
  <c r="M157" i="11"/>
  <c r="O157" i="11"/>
  <c r="K158" i="11"/>
  <c r="L158" i="11"/>
  <c r="M158" i="11"/>
  <c r="O158" i="11"/>
  <c r="K159" i="11"/>
  <c r="L159" i="11"/>
  <c r="M159" i="11"/>
  <c r="O159" i="11"/>
  <c r="K160" i="11"/>
  <c r="L160" i="11"/>
  <c r="M160" i="11"/>
  <c r="N160" i="11"/>
  <c r="O160" i="11"/>
  <c r="K161" i="11"/>
  <c r="L161" i="11"/>
  <c r="M161" i="11"/>
  <c r="O161" i="11"/>
  <c r="K162" i="11"/>
  <c r="L162" i="11"/>
  <c r="M162" i="11"/>
  <c r="N162" i="11"/>
  <c r="O162" i="11"/>
  <c r="K163" i="11"/>
  <c r="L163" i="11"/>
  <c r="M163" i="11"/>
  <c r="N163" i="11"/>
  <c r="O163" i="11"/>
  <c r="K164" i="11"/>
  <c r="L164" i="11"/>
  <c r="M164" i="11"/>
  <c r="O164" i="11"/>
  <c r="K165" i="11"/>
  <c r="L165" i="11"/>
  <c r="M165" i="11"/>
  <c r="N165" i="11"/>
  <c r="O165" i="11"/>
  <c r="K166" i="11"/>
  <c r="L166" i="11"/>
  <c r="M166" i="11"/>
  <c r="O166" i="11"/>
  <c r="K167" i="11"/>
  <c r="L167" i="11"/>
  <c r="M167" i="11"/>
  <c r="O167" i="11"/>
  <c r="K168" i="11"/>
  <c r="L168" i="11"/>
  <c r="M168" i="11"/>
  <c r="O168" i="11"/>
  <c r="K169" i="11"/>
  <c r="L169" i="11"/>
  <c r="M169" i="11"/>
  <c r="N169" i="11"/>
  <c r="O169" i="11"/>
  <c r="K170" i="11"/>
  <c r="L170" i="11"/>
  <c r="M170" i="11"/>
  <c r="O170" i="11"/>
  <c r="K171" i="11"/>
  <c r="L171" i="11"/>
  <c r="M171" i="11"/>
  <c r="O171" i="11"/>
  <c r="K172" i="11"/>
  <c r="L172" i="11"/>
  <c r="M172" i="11"/>
  <c r="N172" i="11"/>
  <c r="O172" i="11"/>
  <c r="K173" i="11"/>
  <c r="L173" i="11"/>
  <c r="M173" i="11"/>
  <c r="N173" i="11"/>
  <c r="O173" i="11"/>
  <c r="K174" i="11"/>
  <c r="L174" i="11"/>
  <c r="M174" i="11"/>
  <c r="O174" i="11"/>
  <c r="K175" i="11"/>
  <c r="L175" i="11"/>
  <c r="M175" i="11"/>
  <c r="O175" i="11"/>
  <c r="K176" i="11"/>
  <c r="L176" i="11"/>
  <c r="M176" i="11"/>
  <c r="N176" i="11"/>
  <c r="O176" i="11"/>
  <c r="K177" i="11"/>
  <c r="L177" i="11"/>
  <c r="M177" i="11"/>
  <c r="O177" i="11"/>
  <c r="K178" i="11"/>
  <c r="L178" i="11"/>
  <c r="M178" i="11"/>
  <c r="N178" i="11"/>
  <c r="O178" i="11"/>
  <c r="K179" i="11"/>
  <c r="L179" i="11"/>
  <c r="M179" i="11"/>
  <c r="O179" i="11"/>
  <c r="K180" i="11"/>
  <c r="L180" i="11"/>
  <c r="M180" i="11"/>
  <c r="O180" i="11"/>
  <c r="K181" i="11"/>
  <c r="L181" i="11"/>
  <c r="M181" i="11"/>
  <c r="O181" i="11"/>
  <c r="K182" i="11"/>
  <c r="L182" i="11"/>
  <c r="M182" i="11"/>
  <c r="O182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" i="9"/>
  <c r="O64" i="11"/>
  <c r="M64" i="11"/>
  <c r="L64" i="11"/>
  <c r="K64" i="11"/>
  <c r="G64" i="11"/>
  <c r="F64" i="11"/>
  <c r="E64" i="11"/>
  <c r="D64" i="11"/>
  <c r="C64" i="11"/>
  <c r="O63" i="11"/>
  <c r="M63" i="11"/>
  <c r="L63" i="11"/>
  <c r="K63" i="11"/>
  <c r="G63" i="11"/>
  <c r="F63" i="11"/>
  <c r="E63" i="11"/>
  <c r="D63" i="11"/>
  <c r="C63" i="11"/>
  <c r="O62" i="11"/>
  <c r="M62" i="11"/>
  <c r="L62" i="11"/>
  <c r="K62" i="11"/>
  <c r="G62" i="11"/>
  <c r="F62" i="11"/>
  <c r="E62" i="11"/>
  <c r="D62" i="11"/>
  <c r="C62" i="11"/>
  <c r="O61" i="11"/>
  <c r="M61" i="11"/>
  <c r="L61" i="11"/>
  <c r="K61" i="11"/>
  <c r="G61" i="11"/>
  <c r="F61" i="11"/>
  <c r="E61" i="11"/>
  <c r="D61" i="11"/>
  <c r="C61" i="11"/>
  <c r="O60" i="11"/>
  <c r="M60" i="11"/>
  <c r="L60" i="11"/>
  <c r="K60" i="11"/>
  <c r="G60" i="11"/>
  <c r="F60" i="11"/>
  <c r="E60" i="11"/>
  <c r="D60" i="11"/>
  <c r="C60" i="11"/>
  <c r="O59" i="11"/>
  <c r="M59" i="11"/>
  <c r="L59" i="11"/>
  <c r="K59" i="11"/>
  <c r="G59" i="11"/>
  <c r="F59" i="11"/>
  <c r="E59" i="11"/>
  <c r="D59" i="11"/>
  <c r="C59" i="11"/>
  <c r="O58" i="11"/>
  <c r="M58" i="11"/>
  <c r="L58" i="11"/>
  <c r="K58" i="11"/>
  <c r="G58" i="11"/>
  <c r="F58" i="11"/>
  <c r="E58" i="11"/>
  <c r="D58" i="11"/>
  <c r="C58" i="11"/>
  <c r="O57" i="11"/>
  <c r="M57" i="11"/>
  <c r="L57" i="11"/>
  <c r="K57" i="11"/>
  <c r="G57" i="11"/>
  <c r="F57" i="11"/>
  <c r="E57" i="11"/>
  <c r="D57" i="11"/>
  <c r="C57" i="11"/>
  <c r="O56" i="11"/>
  <c r="M56" i="11"/>
  <c r="L56" i="11"/>
  <c r="K56" i="11"/>
  <c r="G56" i="11"/>
  <c r="F56" i="11"/>
  <c r="E56" i="11"/>
  <c r="D56" i="11"/>
  <c r="C56" i="11"/>
  <c r="O55" i="11"/>
  <c r="M55" i="11"/>
  <c r="L55" i="11"/>
  <c r="K55" i="11"/>
  <c r="G55" i="11"/>
  <c r="F55" i="11"/>
  <c r="E55" i="11"/>
  <c r="D55" i="11"/>
  <c r="C55" i="11"/>
  <c r="O54" i="11"/>
  <c r="M54" i="11"/>
  <c r="L54" i="11"/>
  <c r="K54" i="11"/>
  <c r="G54" i="11"/>
  <c r="F54" i="11"/>
  <c r="E54" i="11"/>
  <c r="D54" i="11"/>
  <c r="C54" i="11"/>
  <c r="O53" i="11"/>
  <c r="M53" i="11"/>
  <c r="L53" i="11"/>
  <c r="K53" i="11"/>
  <c r="G53" i="11"/>
  <c r="F53" i="11"/>
  <c r="E53" i="11"/>
  <c r="D53" i="11"/>
  <c r="C53" i="11"/>
  <c r="O52" i="11"/>
  <c r="M52" i="11"/>
  <c r="L52" i="11"/>
  <c r="K52" i="11"/>
  <c r="G52" i="11"/>
  <c r="F52" i="11"/>
  <c r="E52" i="11"/>
  <c r="D52" i="11"/>
  <c r="C52" i="11"/>
  <c r="O51" i="11"/>
  <c r="M51" i="11"/>
  <c r="L51" i="11"/>
  <c r="K51" i="11"/>
  <c r="G51" i="11"/>
  <c r="F51" i="11"/>
  <c r="E51" i="11"/>
  <c r="D51" i="11"/>
  <c r="C51" i="11"/>
  <c r="O50" i="11"/>
  <c r="M50" i="11"/>
  <c r="L50" i="11"/>
  <c r="K50" i="11"/>
  <c r="G50" i="11"/>
  <c r="F50" i="11"/>
  <c r="E50" i="11"/>
  <c r="D50" i="11"/>
  <c r="C50" i="11"/>
  <c r="O49" i="11"/>
  <c r="M49" i="11"/>
  <c r="L49" i="11"/>
  <c r="K49" i="11"/>
  <c r="G49" i="11"/>
  <c r="F49" i="11"/>
  <c r="E49" i="11"/>
  <c r="D49" i="11"/>
  <c r="C49" i="11"/>
  <c r="O48" i="11"/>
  <c r="M48" i="11"/>
  <c r="L48" i="11"/>
  <c r="K48" i="11"/>
  <c r="G48" i="11"/>
  <c r="F48" i="11"/>
  <c r="E48" i="11"/>
  <c r="D48" i="11"/>
  <c r="C48" i="11"/>
  <c r="O47" i="11"/>
  <c r="M47" i="11"/>
  <c r="L47" i="11"/>
  <c r="K47" i="11"/>
  <c r="G47" i="11"/>
  <c r="F47" i="11"/>
  <c r="E47" i="11"/>
  <c r="D47" i="11"/>
  <c r="C47" i="11"/>
  <c r="O46" i="11"/>
  <c r="M46" i="11"/>
  <c r="L46" i="11"/>
  <c r="K46" i="11"/>
  <c r="G46" i="11"/>
  <c r="F46" i="11"/>
  <c r="E46" i="11"/>
  <c r="D46" i="11"/>
  <c r="C46" i="11"/>
  <c r="O45" i="11"/>
  <c r="M45" i="11"/>
  <c r="L45" i="11"/>
  <c r="K45" i="11"/>
  <c r="G45" i="11"/>
  <c r="F45" i="11"/>
  <c r="E45" i="11"/>
  <c r="D45" i="11"/>
  <c r="C45" i="11"/>
  <c r="O44" i="11"/>
  <c r="M44" i="11"/>
  <c r="L44" i="11"/>
  <c r="K44" i="11"/>
  <c r="G44" i="11"/>
  <c r="F44" i="11"/>
  <c r="E44" i="11"/>
  <c r="D44" i="11"/>
  <c r="C44" i="11"/>
  <c r="O43" i="11"/>
  <c r="M43" i="11"/>
  <c r="L43" i="11"/>
  <c r="K43" i="11"/>
  <c r="G43" i="11"/>
  <c r="F43" i="11"/>
  <c r="E43" i="11"/>
  <c r="D43" i="11"/>
  <c r="C43" i="11"/>
  <c r="O42" i="11"/>
  <c r="M42" i="11"/>
  <c r="L42" i="11"/>
  <c r="K42" i="11"/>
  <c r="G42" i="11"/>
  <c r="F42" i="11"/>
  <c r="E42" i="11"/>
  <c r="D42" i="11"/>
  <c r="C42" i="11"/>
  <c r="O41" i="11"/>
  <c r="M41" i="11"/>
  <c r="L41" i="11"/>
  <c r="K41" i="11"/>
  <c r="G41" i="11"/>
  <c r="F41" i="11"/>
  <c r="E41" i="11"/>
  <c r="D41" i="11"/>
  <c r="C41" i="11"/>
  <c r="O40" i="11"/>
  <c r="M40" i="11"/>
  <c r="L40" i="11"/>
  <c r="K40" i="11"/>
  <c r="G40" i="11"/>
  <c r="F40" i="11"/>
  <c r="E40" i="11"/>
  <c r="D40" i="11"/>
  <c r="C40" i="11"/>
  <c r="O39" i="11"/>
  <c r="M39" i="11"/>
  <c r="L39" i="11"/>
  <c r="K39" i="11"/>
  <c r="G39" i="11"/>
  <c r="F39" i="11"/>
  <c r="E39" i="11"/>
  <c r="D39" i="11"/>
  <c r="C39" i="11"/>
  <c r="O38" i="11"/>
  <c r="M38" i="11"/>
  <c r="L38" i="11"/>
  <c r="K38" i="11"/>
  <c r="G38" i="11"/>
  <c r="F38" i="11"/>
  <c r="E38" i="11"/>
  <c r="D38" i="11"/>
  <c r="C38" i="11"/>
  <c r="O37" i="11"/>
  <c r="M37" i="11"/>
  <c r="L37" i="11"/>
  <c r="K37" i="11"/>
  <c r="G37" i="11"/>
  <c r="F37" i="11"/>
  <c r="E37" i="11"/>
  <c r="D37" i="11"/>
  <c r="C37" i="11"/>
  <c r="O36" i="11"/>
  <c r="M36" i="11"/>
  <c r="L36" i="11"/>
  <c r="K36" i="11"/>
  <c r="G36" i="11"/>
  <c r="F36" i="11"/>
  <c r="E36" i="11"/>
  <c r="D36" i="11"/>
  <c r="C36" i="11"/>
  <c r="O35" i="11"/>
  <c r="M35" i="11"/>
  <c r="L35" i="11"/>
  <c r="K35" i="11"/>
  <c r="G35" i="11"/>
  <c r="F35" i="11"/>
  <c r="E35" i="11"/>
  <c r="D35" i="11"/>
  <c r="C35" i="11"/>
  <c r="O34" i="11"/>
  <c r="M34" i="11"/>
  <c r="L34" i="11"/>
  <c r="K34" i="11"/>
  <c r="G34" i="11"/>
  <c r="F34" i="11"/>
  <c r="E34" i="11"/>
  <c r="D34" i="11"/>
  <c r="C34" i="11"/>
  <c r="O33" i="11"/>
  <c r="M33" i="11"/>
  <c r="L33" i="11"/>
  <c r="K33" i="11"/>
  <c r="G33" i="11"/>
  <c r="F33" i="11"/>
  <c r="E33" i="11"/>
  <c r="D33" i="11"/>
  <c r="C33" i="11"/>
  <c r="O32" i="11"/>
  <c r="M32" i="11"/>
  <c r="L32" i="11"/>
  <c r="K32" i="11"/>
  <c r="G32" i="11"/>
  <c r="F32" i="11"/>
  <c r="E32" i="11"/>
  <c r="D32" i="11"/>
  <c r="C32" i="11"/>
  <c r="O31" i="11"/>
  <c r="M31" i="11"/>
  <c r="L31" i="11"/>
  <c r="K31" i="11"/>
  <c r="G31" i="11"/>
  <c r="F31" i="11"/>
  <c r="E31" i="11"/>
  <c r="D31" i="11"/>
  <c r="C31" i="11"/>
  <c r="O30" i="11"/>
  <c r="M30" i="11"/>
  <c r="L30" i="11"/>
  <c r="K30" i="11"/>
  <c r="G30" i="11"/>
  <c r="F30" i="11"/>
  <c r="E30" i="11"/>
  <c r="D30" i="11"/>
  <c r="C30" i="11"/>
  <c r="O29" i="11"/>
  <c r="M29" i="11"/>
  <c r="L29" i="11"/>
  <c r="K29" i="11"/>
  <c r="G29" i="11"/>
  <c r="F29" i="11"/>
  <c r="E29" i="11"/>
  <c r="D29" i="11"/>
  <c r="C29" i="11"/>
  <c r="O28" i="11"/>
  <c r="M28" i="11"/>
  <c r="L28" i="11"/>
  <c r="K28" i="11"/>
  <c r="G28" i="11"/>
  <c r="F28" i="11"/>
  <c r="E28" i="11"/>
  <c r="D28" i="11"/>
  <c r="C28" i="11"/>
  <c r="O27" i="11"/>
  <c r="M27" i="11"/>
  <c r="L27" i="11"/>
  <c r="K27" i="11"/>
  <c r="G27" i="11"/>
  <c r="F27" i="11"/>
  <c r="E27" i="11"/>
  <c r="D27" i="11"/>
  <c r="C27" i="11"/>
  <c r="O26" i="11"/>
  <c r="M26" i="11"/>
  <c r="L26" i="11"/>
  <c r="K26" i="11"/>
  <c r="G26" i="11"/>
  <c r="F26" i="11"/>
  <c r="E26" i="11"/>
  <c r="D26" i="11"/>
  <c r="C26" i="11"/>
  <c r="O25" i="11"/>
  <c r="M25" i="11"/>
  <c r="L25" i="11"/>
  <c r="K25" i="11"/>
  <c r="G25" i="11"/>
  <c r="F25" i="11"/>
  <c r="E25" i="11"/>
  <c r="D25" i="11"/>
  <c r="C25" i="11"/>
  <c r="O24" i="11"/>
  <c r="M24" i="11"/>
  <c r="L24" i="11"/>
  <c r="K24" i="11"/>
  <c r="G24" i="11"/>
  <c r="F24" i="11"/>
  <c r="E24" i="11"/>
  <c r="D24" i="11"/>
  <c r="C24" i="11"/>
  <c r="O23" i="11"/>
  <c r="M23" i="11"/>
  <c r="L23" i="11"/>
  <c r="K23" i="11"/>
  <c r="G23" i="11"/>
  <c r="F23" i="11"/>
  <c r="E23" i="11"/>
  <c r="D23" i="11"/>
  <c r="C23" i="11"/>
  <c r="O22" i="11"/>
  <c r="M22" i="11"/>
  <c r="L22" i="11"/>
  <c r="K22" i="11"/>
  <c r="G22" i="11"/>
  <c r="F22" i="11"/>
  <c r="E22" i="11"/>
  <c r="D22" i="11"/>
  <c r="C22" i="11"/>
  <c r="O21" i="11"/>
  <c r="M21" i="11"/>
  <c r="L21" i="11"/>
  <c r="K21" i="11"/>
  <c r="G21" i="11"/>
  <c r="F21" i="11"/>
  <c r="E21" i="11"/>
  <c r="D21" i="11"/>
  <c r="C21" i="11"/>
  <c r="O20" i="11"/>
  <c r="M20" i="11"/>
  <c r="L20" i="11"/>
  <c r="K20" i="11"/>
  <c r="G20" i="11"/>
  <c r="F20" i="11"/>
  <c r="E20" i="11"/>
  <c r="D20" i="11"/>
  <c r="C20" i="11"/>
  <c r="O19" i="11"/>
  <c r="M19" i="11"/>
  <c r="L19" i="11"/>
  <c r="K19" i="11"/>
  <c r="G19" i="11"/>
  <c r="F19" i="11"/>
  <c r="E19" i="11"/>
  <c r="D19" i="11"/>
  <c r="C19" i="11"/>
  <c r="O18" i="11"/>
  <c r="M18" i="11"/>
  <c r="L18" i="11"/>
  <c r="K18" i="11"/>
  <c r="G18" i="11"/>
  <c r="F18" i="11"/>
  <c r="E18" i="11"/>
  <c r="D18" i="11"/>
  <c r="C18" i="11"/>
  <c r="O17" i="11"/>
  <c r="M17" i="11"/>
  <c r="L17" i="11"/>
  <c r="K17" i="11"/>
  <c r="G17" i="11"/>
  <c r="F17" i="11"/>
  <c r="E17" i="11"/>
  <c r="D17" i="11"/>
  <c r="C17" i="11"/>
  <c r="O16" i="11"/>
  <c r="M16" i="11"/>
  <c r="L16" i="11"/>
  <c r="K16" i="11"/>
  <c r="G16" i="11"/>
  <c r="F16" i="11"/>
  <c r="E16" i="11"/>
  <c r="D16" i="11"/>
  <c r="C16" i="11"/>
  <c r="O15" i="11"/>
  <c r="M15" i="11"/>
  <c r="L15" i="11"/>
  <c r="K15" i="11"/>
  <c r="G15" i="11"/>
  <c r="F15" i="11"/>
  <c r="E15" i="11"/>
  <c r="D15" i="11"/>
  <c r="C15" i="11"/>
  <c r="O14" i="11"/>
  <c r="M14" i="11"/>
  <c r="L14" i="11"/>
  <c r="K14" i="11"/>
  <c r="G14" i="11"/>
  <c r="F14" i="11"/>
  <c r="E14" i="11"/>
  <c r="D14" i="11"/>
  <c r="C14" i="11"/>
  <c r="O13" i="11"/>
  <c r="M13" i="11"/>
  <c r="L13" i="11"/>
  <c r="K13" i="11"/>
  <c r="G13" i="11"/>
  <c r="F13" i="11"/>
  <c r="E13" i="11"/>
  <c r="D13" i="11"/>
  <c r="C13" i="11"/>
  <c r="O12" i="11"/>
  <c r="M12" i="11"/>
  <c r="L12" i="11"/>
  <c r="K12" i="11"/>
  <c r="G12" i="11"/>
  <c r="F12" i="11"/>
  <c r="E12" i="11"/>
  <c r="D12" i="11"/>
  <c r="C12" i="11"/>
  <c r="O11" i="11"/>
  <c r="M11" i="11"/>
  <c r="L11" i="11"/>
  <c r="K11" i="11"/>
  <c r="G11" i="11"/>
  <c r="F11" i="11"/>
  <c r="E11" i="11"/>
  <c r="D11" i="11"/>
  <c r="C11" i="11"/>
  <c r="O10" i="11"/>
  <c r="M10" i="11"/>
  <c r="L10" i="11"/>
  <c r="K10" i="11"/>
  <c r="G10" i="11"/>
  <c r="F10" i="11"/>
  <c r="E10" i="11"/>
  <c r="D10" i="11"/>
  <c r="C10" i="11"/>
  <c r="O9" i="11"/>
  <c r="M9" i="11"/>
  <c r="L9" i="11"/>
  <c r="K9" i="11"/>
  <c r="G9" i="11"/>
  <c r="F9" i="11"/>
  <c r="E9" i="11"/>
  <c r="D9" i="11"/>
  <c r="C9" i="11"/>
  <c r="O8" i="11"/>
  <c r="M8" i="11"/>
  <c r="L8" i="11"/>
  <c r="K8" i="11"/>
  <c r="G8" i="11"/>
  <c r="F8" i="11"/>
  <c r="E8" i="11"/>
  <c r="D8" i="11"/>
  <c r="C8" i="11"/>
  <c r="O7" i="11"/>
  <c r="M7" i="11"/>
  <c r="L7" i="11"/>
  <c r="K7" i="11"/>
  <c r="G7" i="11"/>
  <c r="F7" i="11"/>
  <c r="E7" i="11"/>
  <c r="D7" i="11"/>
  <c r="C7" i="11"/>
  <c r="O6" i="11"/>
  <c r="M6" i="11"/>
  <c r="L6" i="11"/>
  <c r="K6" i="11"/>
  <c r="G6" i="11"/>
  <c r="F6" i="11"/>
  <c r="E6" i="11"/>
  <c r="D6" i="11"/>
  <c r="C6" i="11"/>
  <c r="O5" i="11"/>
  <c r="M5" i="11"/>
  <c r="L5" i="11"/>
  <c r="K5" i="11"/>
  <c r="G5" i="11"/>
  <c r="F5" i="11"/>
  <c r="E5" i="11"/>
  <c r="D5" i="11"/>
  <c r="C5" i="11"/>
  <c r="O4" i="11"/>
  <c r="M4" i="11"/>
  <c r="L4" i="11"/>
  <c r="K4" i="11"/>
  <c r="G4" i="11"/>
  <c r="F4" i="11"/>
  <c r="E4" i="11"/>
  <c r="D4" i="11"/>
  <c r="C4" i="11"/>
  <c r="O3" i="11"/>
  <c r="M3" i="11"/>
  <c r="L3" i="11"/>
  <c r="K3" i="11"/>
  <c r="G3" i="11"/>
  <c r="F3" i="11"/>
  <c r="E3" i="11"/>
  <c r="D3" i="11"/>
  <c r="C3" i="11"/>
  <c r="O2" i="11"/>
  <c r="M2" i="11"/>
  <c r="L2" i="11"/>
  <c r="K2" i="11"/>
  <c r="G2" i="11"/>
  <c r="F2" i="11"/>
  <c r="E2" i="11"/>
  <c r="D2" i="11"/>
  <c r="C2" i="1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2" i="7"/>
  <c r="M2" i="7"/>
  <c r="P25" i="7"/>
  <c r="P40" i="7"/>
  <c r="P48" i="7"/>
  <c r="P50" i="7"/>
  <c r="P2" i="7"/>
  <c r="G2" i="7"/>
  <c r="F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2" i="7"/>
  <c r="E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D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2" i="7"/>
  <c r="C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65" i="9"/>
  <c r="P64" i="7" s="1"/>
  <c r="P64" i="9"/>
  <c r="P63" i="7" s="1"/>
  <c r="P63" i="9"/>
  <c r="P62" i="7" s="1"/>
  <c r="P62" i="9"/>
  <c r="P61" i="9"/>
  <c r="P60" i="7" s="1"/>
  <c r="P60" i="9"/>
  <c r="P59" i="7" s="1"/>
  <c r="P59" i="9"/>
  <c r="P58" i="7" s="1"/>
  <c r="P58" i="9"/>
  <c r="P57" i="7" s="1"/>
  <c r="P57" i="9"/>
  <c r="P56" i="7" s="1"/>
  <c r="P56" i="9"/>
  <c r="P55" i="7" s="1"/>
  <c r="P55" i="9"/>
  <c r="P54" i="7" s="1"/>
  <c r="P54" i="9"/>
  <c r="P53" i="9"/>
  <c r="P52" i="7" s="1"/>
  <c r="P52" i="9"/>
  <c r="P51" i="7" s="1"/>
  <c r="P51" i="9"/>
  <c r="P50" i="9"/>
  <c r="P49" i="7" s="1"/>
  <c r="P49" i="9"/>
  <c r="P48" i="9"/>
  <c r="P47" i="9"/>
  <c r="P46" i="7" s="1"/>
  <c r="P46" i="9"/>
  <c r="P45" i="9"/>
  <c r="P44" i="7" s="1"/>
  <c r="P44" i="9"/>
  <c r="P43" i="7" s="1"/>
  <c r="P43" i="9"/>
  <c r="P42" i="7" s="1"/>
  <c r="P42" i="9"/>
  <c r="P41" i="7" s="1"/>
  <c r="P41" i="9"/>
  <c r="P40" i="9"/>
  <c r="P39" i="7" s="1"/>
  <c r="P39" i="9"/>
  <c r="P38" i="7" s="1"/>
  <c r="P38" i="9"/>
  <c r="P37" i="7" s="1"/>
  <c r="P37" i="9"/>
  <c r="P36" i="7" s="1"/>
  <c r="P36" i="9"/>
  <c r="P35" i="7" s="1"/>
  <c r="P35" i="9"/>
  <c r="P34" i="7" s="1"/>
  <c r="P34" i="9"/>
  <c r="P33" i="9"/>
  <c r="P32" i="7" s="1"/>
  <c r="P32" i="9"/>
  <c r="P31" i="9"/>
  <c r="P30" i="7" s="1"/>
  <c r="P30" i="9"/>
  <c r="P29" i="7" s="1"/>
  <c r="P29" i="9"/>
  <c r="P28" i="9"/>
  <c r="P27" i="9"/>
  <c r="P26" i="7" s="1"/>
  <c r="P26" i="9"/>
  <c r="P25" i="9"/>
  <c r="P24" i="7" s="1"/>
  <c r="P24" i="9"/>
  <c r="P23" i="7" s="1"/>
  <c r="P23" i="9"/>
  <c r="P22" i="7" s="1"/>
  <c r="P22" i="9"/>
  <c r="P21" i="7" s="1"/>
  <c r="P21" i="9"/>
  <c r="P20" i="7" s="1"/>
  <c r="P20" i="9"/>
  <c r="P19" i="7" s="1"/>
  <c r="P19" i="9"/>
  <c r="P18" i="9"/>
  <c r="P17" i="7" s="1"/>
  <c r="P17" i="9"/>
  <c r="P16" i="7" s="1"/>
  <c r="P16" i="9"/>
  <c r="P15" i="7" s="1"/>
  <c r="P15" i="9"/>
  <c r="P14" i="9"/>
  <c r="P14" i="7" s="1"/>
  <c r="P13" i="9"/>
  <c r="P13" i="7" s="1"/>
  <c r="P12" i="9"/>
  <c r="P12" i="7" s="1"/>
  <c r="P11" i="9"/>
  <c r="P11" i="7" s="1"/>
  <c r="P10" i="9"/>
  <c r="P10" i="7" s="1"/>
  <c r="P9" i="9"/>
  <c r="P9" i="7" s="1"/>
  <c r="P8" i="9"/>
  <c r="P8" i="7" s="1"/>
  <c r="P7" i="9"/>
  <c r="P7" i="7" s="1"/>
  <c r="P6" i="9"/>
  <c r="P6" i="7" s="1"/>
  <c r="P5" i="9"/>
  <c r="P5" i="7" s="1"/>
  <c r="P4" i="9"/>
  <c r="P4" i="7" s="1"/>
  <c r="P3" i="9"/>
  <c r="P3" i="7" s="1"/>
  <c r="P2" i="9"/>
  <c r="P65" i="2"/>
  <c r="P64" i="2"/>
  <c r="P63" i="2"/>
  <c r="P60" i="2"/>
  <c r="P61" i="2"/>
  <c r="P6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42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P53" i="7" l="1"/>
  <c r="P47" i="7"/>
  <c r="P45" i="7"/>
  <c r="P33" i="7"/>
  <c r="P31" i="7"/>
  <c r="P28" i="7"/>
  <c r="P27" i="7"/>
  <c r="P18" i="7"/>
  <c r="P61" i="7"/>
  <c r="H190" i="9" l="1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N134" i="11" l="1"/>
  <c r="N130" i="11"/>
  <c r="N139" i="11"/>
  <c r="N112" i="11"/>
  <c r="N99" i="11"/>
  <c r="N79" i="11"/>
  <c r="N150" i="11"/>
  <c r="N157" i="11"/>
  <c r="N98" i="11"/>
  <c r="N102" i="11"/>
  <c r="N101" i="11"/>
  <c r="N95" i="11"/>
  <c r="N152" i="11"/>
  <c r="N108" i="11"/>
  <c r="N158" i="11"/>
  <c r="N136" i="11"/>
  <c r="N164" i="11"/>
  <c r="N144" i="11"/>
  <c r="N88" i="11"/>
  <c r="N91" i="11"/>
  <c r="N93" i="11"/>
  <c r="N103" i="11"/>
  <c r="N114" i="11"/>
  <c r="N161" i="11"/>
  <c r="N94" i="11"/>
  <c r="N151" i="11"/>
  <c r="N133" i="11"/>
  <c r="N121" i="11"/>
  <c r="N81" i="11"/>
  <c r="N167" i="11"/>
  <c r="N84" i="11"/>
  <c r="N168" i="11"/>
  <c r="N179" i="11"/>
  <c r="N154" i="11"/>
  <c r="N115" i="11"/>
  <c r="N97" i="11"/>
  <c r="N66" i="11"/>
  <c r="N119" i="11"/>
  <c r="N166" i="11"/>
  <c r="N140" i="11"/>
  <c r="N147" i="11"/>
  <c r="N116" i="11"/>
  <c r="N146" i="11"/>
  <c r="N89" i="11"/>
  <c r="N111" i="11"/>
  <c r="N104" i="11"/>
  <c r="N118" i="11"/>
  <c r="N170" i="11"/>
  <c r="N149" i="11"/>
  <c r="N71" i="11"/>
  <c r="N171" i="11"/>
  <c r="N83" i="11"/>
  <c r="N90" i="11"/>
  <c r="N177" i="11"/>
  <c r="N96" i="11"/>
  <c r="N107" i="11"/>
  <c r="N74" i="11"/>
  <c r="N123" i="11"/>
  <c r="N174" i="11"/>
  <c r="N137" i="11"/>
  <c r="N145" i="11"/>
  <c r="N77" i="11"/>
  <c r="N124" i="11"/>
  <c r="N175" i="11"/>
  <c r="N87" i="11"/>
  <c r="N155" i="11"/>
  <c r="N76" i="11"/>
  <c r="N125" i="11"/>
  <c r="N180" i="11"/>
  <c r="N80" i="11"/>
  <c r="N82" i="11"/>
  <c r="N106" i="11"/>
  <c r="N70" i="11"/>
  <c r="N128" i="11"/>
  <c r="N181" i="11"/>
  <c r="N159" i="11"/>
  <c r="N131" i="11"/>
  <c r="N182" i="11"/>
  <c r="N26" i="11"/>
  <c r="O26" i="7"/>
  <c r="O55" i="7"/>
  <c r="N55" i="11"/>
  <c r="N52" i="11"/>
  <c r="O52" i="7"/>
  <c r="O20" i="7"/>
  <c r="N20" i="11"/>
  <c r="N27" i="11"/>
  <c r="O27" i="7"/>
  <c r="O29" i="7"/>
  <c r="N29" i="11"/>
  <c r="O16" i="7"/>
  <c r="N16" i="11"/>
  <c r="O58" i="7"/>
  <c r="N58" i="11"/>
  <c r="N40" i="11"/>
  <c r="O40" i="7"/>
  <c r="O53" i="7"/>
  <c r="N53" i="11"/>
  <c r="N48" i="11"/>
  <c r="O48" i="7"/>
  <c r="O6" i="7"/>
  <c r="N6" i="11"/>
  <c r="N45" i="11"/>
  <c r="O45" i="7"/>
  <c r="O30" i="7"/>
  <c r="N30" i="11"/>
  <c r="N28" i="11"/>
  <c r="O28" i="7"/>
  <c r="O57" i="7"/>
  <c r="N57" i="11"/>
  <c r="N33" i="11"/>
  <c r="O33" i="7"/>
  <c r="N32" i="11"/>
  <c r="O32" i="7"/>
  <c r="N46" i="11"/>
  <c r="O46" i="7"/>
  <c r="N38" i="11"/>
  <c r="O38" i="7"/>
  <c r="N22" i="11"/>
  <c r="O22" i="7"/>
  <c r="N9" i="11"/>
  <c r="O9" i="7"/>
  <c r="N10" i="11"/>
  <c r="O10" i="7"/>
  <c r="O12" i="7"/>
  <c r="N12" i="11"/>
  <c r="N37" i="11"/>
  <c r="O37" i="7"/>
  <c r="N44" i="11"/>
  <c r="O44" i="7"/>
  <c r="O50" i="7"/>
  <c r="N50" i="11"/>
  <c r="N39" i="11"/>
  <c r="O39" i="7"/>
  <c r="O49" i="7"/>
  <c r="N49" i="11"/>
  <c r="N18" i="11"/>
  <c r="O18" i="7"/>
  <c r="N5" i="11"/>
  <c r="O5" i="7"/>
  <c r="N19" i="11"/>
  <c r="O19" i="7"/>
  <c r="O60" i="7"/>
  <c r="N60" i="11"/>
  <c r="N23" i="11"/>
  <c r="O23" i="7"/>
  <c r="O21" i="7"/>
  <c r="N21" i="11"/>
  <c r="O56" i="7"/>
  <c r="N56" i="11"/>
  <c r="O64" i="7"/>
  <c r="N64" i="11"/>
  <c r="O8" i="7"/>
  <c r="N8" i="11"/>
  <c r="N36" i="11"/>
  <c r="O36" i="7"/>
  <c r="N13" i="11"/>
  <c r="O13" i="7"/>
  <c r="O17" i="7"/>
  <c r="N17" i="11"/>
  <c r="N41" i="11"/>
  <c r="O41" i="7"/>
  <c r="O43" i="7"/>
  <c r="N43" i="11"/>
  <c r="N31" i="11"/>
  <c r="O31" i="7"/>
  <c r="O51" i="7"/>
  <c r="N51" i="11"/>
  <c r="O34" i="7"/>
  <c r="N34" i="11"/>
  <c r="O25" i="7"/>
  <c r="N25" i="11"/>
  <c r="N42" i="11"/>
  <c r="O42" i="7"/>
  <c r="O7" i="7"/>
  <c r="N7" i="11"/>
  <c r="N24" i="11"/>
  <c r="O24" i="7"/>
  <c r="O4" i="7"/>
  <c r="N4" i="11"/>
  <c r="O62" i="7"/>
  <c r="N62" i="11"/>
  <c r="O15" i="7"/>
  <c r="N15" i="11"/>
  <c r="O63" i="7"/>
  <c r="N63" i="11"/>
  <c r="O59" i="7"/>
  <c r="N59" i="11"/>
  <c r="N61" i="11"/>
  <c r="O61" i="7"/>
  <c r="O2" i="7"/>
  <c r="N2" i="11"/>
  <c r="N35" i="11"/>
  <c r="O35" i="7"/>
  <c r="N47" i="11"/>
  <c r="O47" i="7"/>
  <c r="O54" i="7"/>
  <c r="N54" i="11"/>
  <c r="O11" i="7"/>
  <c r="N11" i="11"/>
  <c r="O3" i="7"/>
  <c r="N3" i="11"/>
  <c r="N14" i="11"/>
  <c r="O14" i="7"/>
  <c r="V12" i="4"/>
  <c r="S6" i="4"/>
  <c r="V13" i="4"/>
  <c r="U13" i="4"/>
  <c r="S13" i="4"/>
  <c r="R13" i="4"/>
  <c r="U12" i="4"/>
  <c r="S12" i="4"/>
  <c r="R12" i="4"/>
  <c r="U11" i="4"/>
  <c r="S11" i="4"/>
  <c r="R11" i="4"/>
  <c r="U10" i="4"/>
  <c r="S10" i="4"/>
  <c r="R10" i="4"/>
  <c r="U9" i="4"/>
  <c r="S9" i="4"/>
  <c r="R9" i="4"/>
  <c r="V8" i="4"/>
  <c r="T8" i="4"/>
  <c r="S8" i="4"/>
  <c r="R8" i="4"/>
  <c r="U7" i="4"/>
  <c r="S7" i="4"/>
  <c r="R7" i="4"/>
  <c r="U6" i="4"/>
  <c r="R6" i="4"/>
  <c r="U5" i="4"/>
  <c r="S5" i="4"/>
  <c r="R5" i="4"/>
  <c r="U4" i="4"/>
  <c r="S4" i="4"/>
  <c r="R4" i="4"/>
  <c r="U3" i="4"/>
  <c r="S3" i="4"/>
  <c r="R3" i="4"/>
  <c r="U2" i="4"/>
  <c r="S2" i="4"/>
  <c r="R2" i="4"/>
  <c r="U13" i="1"/>
  <c r="U12" i="1"/>
  <c r="S13" i="1"/>
  <c r="S12" i="1"/>
  <c r="S10" i="1"/>
  <c r="S11" i="1"/>
  <c r="S9" i="1"/>
  <c r="S8" i="1"/>
  <c r="S6" i="1"/>
  <c r="S7" i="1"/>
  <c r="S5" i="1"/>
  <c r="S3" i="1"/>
  <c r="S4" i="1"/>
  <c r="S2" i="1"/>
  <c r="V13" i="1"/>
  <c r="V12" i="1"/>
  <c r="V8" i="1"/>
  <c r="T8" i="1"/>
  <c r="R13" i="1"/>
  <c r="R12" i="1"/>
  <c r="R11" i="1"/>
  <c r="R10" i="1"/>
  <c r="R9" i="1"/>
  <c r="R8" i="1"/>
  <c r="R6" i="1"/>
  <c r="R7" i="1"/>
  <c r="R5" i="1"/>
  <c r="R3" i="1"/>
  <c r="R4" i="1"/>
  <c r="R2" i="1"/>
  <c r="U11" i="1"/>
  <c r="U10" i="1"/>
  <c r="U9" i="1"/>
  <c r="U6" i="1"/>
  <c r="U7" i="1"/>
  <c r="U5" i="1"/>
  <c r="U4" i="1"/>
  <c r="U3" i="1"/>
  <c r="U2" i="1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3" i="3"/>
  <c r="B12" i="3"/>
  <c r="B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0" i="3"/>
  <c r="S3" i="3"/>
  <c r="S4" i="3"/>
  <c r="S5" i="3"/>
  <c r="S6" i="3"/>
  <c r="D14" i="3" s="1"/>
  <c r="S2" i="3"/>
  <c r="S2" i="6"/>
  <c r="W12" i="4" l="1"/>
  <c r="X12" i="4"/>
  <c r="X10" i="4"/>
  <c r="W10" i="4"/>
  <c r="W13" i="4"/>
  <c r="X13" i="4"/>
  <c r="W11" i="4"/>
  <c r="X11" i="4"/>
  <c r="X9" i="4"/>
  <c r="W9" i="4"/>
  <c r="W3" i="4"/>
  <c r="X3" i="4"/>
  <c r="X7" i="4"/>
  <c r="W7" i="4"/>
  <c r="X2" i="4"/>
  <c r="W2" i="4"/>
  <c r="X6" i="4"/>
  <c r="W6" i="4"/>
  <c r="W4" i="4"/>
  <c r="X4" i="4"/>
  <c r="Z8" i="4"/>
  <c r="W8" i="4"/>
  <c r="Y8" i="4"/>
  <c r="X8" i="4"/>
  <c r="X5" i="4"/>
  <c r="W5" i="4"/>
  <c r="W2" i="1"/>
  <c r="X2" i="1"/>
  <c r="W13" i="1"/>
  <c r="X13" i="1"/>
  <c r="W4" i="1"/>
  <c r="X4" i="1"/>
  <c r="W6" i="1"/>
  <c r="X6" i="1"/>
  <c r="W7" i="1"/>
  <c r="X7" i="1"/>
  <c r="W9" i="1"/>
  <c r="X11" i="1"/>
  <c r="W11" i="1"/>
  <c r="X3" i="1"/>
  <c r="W3" i="1"/>
  <c r="W12" i="1"/>
  <c r="X12" i="1"/>
  <c r="X8" i="1"/>
  <c r="Z8" i="1"/>
  <c r="Y8" i="1"/>
  <c r="W8" i="1"/>
  <c r="W5" i="1"/>
  <c r="X5" i="1"/>
  <c r="W10" i="1"/>
  <c r="X10" i="1"/>
  <c r="Q14" i="3"/>
  <c r="H14" i="3"/>
  <c r="L14" i="3"/>
  <c r="G14" i="3"/>
  <c r="M14" i="3"/>
  <c r="E14" i="3"/>
  <c r="K14" i="3"/>
  <c r="P14" i="3"/>
  <c r="F14" i="3"/>
  <c r="J14" i="3"/>
  <c r="C14" i="3"/>
  <c r="B14" i="3"/>
  <c r="O14" i="3"/>
  <c r="N14" i="3"/>
  <c r="I14" i="3"/>
  <c r="R14" i="3"/>
  <c r="S3" i="6"/>
  <c r="S4" i="6"/>
  <c r="S5" i="6"/>
  <c r="S6" i="6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R18" i="3" l="1"/>
  <c r="R20" i="3"/>
  <c r="Q18" i="3"/>
  <c r="Q19" i="3"/>
  <c r="R12" i="6"/>
  <c r="N12" i="6"/>
  <c r="I12" i="6"/>
  <c r="F12" i="6"/>
  <c r="P12" i="6"/>
  <c r="L12" i="6"/>
  <c r="J12" i="6"/>
  <c r="G12" i="6"/>
  <c r="C12" i="6"/>
  <c r="Q12" i="6"/>
  <c r="M12" i="6"/>
  <c r="K12" i="6"/>
  <c r="H12" i="6"/>
  <c r="D12" i="6"/>
  <c r="O12" i="6"/>
  <c r="E12" i="6"/>
  <c r="B12" i="6"/>
  <c r="R14" i="6"/>
  <c r="P14" i="6"/>
  <c r="N14" i="6"/>
  <c r="M14" i="6"/>
  <c r="L14" i="6"/>
  <c r="K14" i="6"/>
  <c r="D14" i="6"/>
  <c r="C14" i="6"/>
  <c r="Q14" i="6"/>
  <c r="J14" i="6"/>
  <c r="H14" i="6"/>
  <c r="F14" i="6"/>
  <c r="G14" i="6"/>
  <c r="B14" i="6"/>
  <c r="O14" i="6"/>
  <c r="I14" i="6"/>
  <c r="E14" i="6"/>
  <c r="Q13" i="6"/>
  <c r="O13" i="6"/>
  <c r="K13" i="6"/>
  <c r="G13" i="6"/>
  <c r="R13" i="6"/>
  <c r="M13" i="6"/>
  <c r="J13" i="6"/>
  <c r="F13" i="6"/>
  <c r="C13" i="6"/>
  <c r="P13" i="6"/>
  <c r="L13" i="6"/>
  <c r="H13" i="6"/>
  <c r="D13" i="6"/>
  <c r="N13" i="6"/>
  <c r="I13" i="6"/>
  <c r="E13" i="6"/>
  <c r="B13" i="6"/>
  <c r="M11" i="6"/>
  <c r="J11" i="6"/>
  <c r="R11" i="6"/>
  <c r="O11" i="6"/>
  <c r="L11" i="6"/>
  <c r="I11" i="6"/>
  <c r="H11" i="6"/>
  <c r="G11" i="6"/>
  <c r="F11" i="6"/>
  <c r="D11" i="6"/>
  <c r="P11" i="6"/>
  <c r="N11" i="6"/>
  <c r="K11" i="6"/>
  <c r="E11" i="6"/>
  <c r="C11" i="6"/>
  <c r="Q11" i="6"/>
  <c r="B11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2" i="2"/>
  <c r="R17" i="6" l="1"/>
  <c r="R16" i="6"/>
  <c r="R18" i="6"/>
  <c r="R19" i="6"/>
  <c r="R20" i="6"/>
  <c r="J20" i="6"/>
  <c r="J17" i="6"/>
  <c r="J19" i="6"/>
  <c r="J16" i="6"/>
  <c r="J18" i="6"/>
</calcChain>
</file>

<file path=xl/sharedStrings.xml><?xml version="1.0" encoding="utf-8"?>
<sst xmlns="http://schemas.openxmlformats.org/spreadsheetml/2006/main" count="8351" uniqueCount="908">
  <si>
    <t>S1</t>
    <phoneticPr fontId="3" type="noConversion"/>
  </si>
  <si>
    <t>S2</t>
    <phoneticPr fontId="3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</si>
  <si>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</si>
  <si>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</si>
  <si>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</si>
  <si>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</si>
  <si>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</si>
  <si>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</si>
  <si>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</si>
  <si>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</si>
  <si>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</si>
  <si>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</si>
  <si>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</si>
  <si>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</si>
  <si>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</si>
  <si>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</si>
  <si>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</si>
  <si>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EXIOBASE (m USD)</t>
  </si>
  <si>
    <t>Eora</t>
    <phoneticPr fontId="3" type="noConversion"/>
  </si>
  <si>
    <t>GTAP</t>
  </si>
  <si>
    <t>OECD</t>
    <phoneticPr fontId="1" type="noConversion"/>
  </si>
  <si>
    <t>EMERGING</t>
    <phoneticPr fontId="1" type="noConversion"/>
  </si>
  <si>
    <t>Agriculture, hunting, forestry &amp; fishing</t>
    <phoneticPr fontId="3" type="noConversion"/>
  </si>
  <si>
    <t>Mining &amp; quarrying</t>
  </si>
  <si>
    <t>Food production, beverages &amp; tobacco</t>
  </si>
  <si>
    <t>Textiles, leather &amp; wearing apparel</t>
  </si>
  <si>
    <t>Wood, paper &amp; publishing</t>
  </si>
  <si>
    <t>Petroleum, chemicals &amp; non-metallic mineral products</t>
  </si>
  <si>
    <t>Metal &amp; metal products</t>
  </si>
  <si>
    <t>Electrical &amp; machinery</t>
    <phoneticPr fontId="3" type="noConversion"/>
  </si>
  <si>
    <t>Transport equipment</t>
    <phoneticPr fontId="3" type="noConversion"/>
  </si>
  <si>
    <t>Manufacturing &amp; recycling</t>
    <phoneticPr fontId="3" type="noConversion"/>
  </si>
  <si>
    <t>Electricity, gas &amp; water</t>
  </si>
  <si>
    <t>Construction</t>
    <phoneticPr fontId="3" type="noConversion"/>
  </si>
  <si>
    <t>Sale, maintenance &amp; repair of vehicles; fuel; trade; hotels &amp; restaurants</t>
  </si>
  <si>
    <t>Transport</t>
  </si>
  <si>
    <t>Post &amp; telecommunications</t>
    <phoneticPr fontId="3" type="noConversion"/>
  </si>
  <si>
    <t>Financial intermediation &amp; business activity</t>
    <phoneticPr fontId="3" type="noConversion"/>
  </si>
  <si>
    <t>Public administration; education; health; recreation; other services</t>
    <phoneticPr fontId="3" type="noConversion"/>
  </si>
  <si>
    <t>Aruba</t>
  </si>
  <si>
    <t>Afghanistan</t>
  </si>
  <si>
    <t>Angola</t>
    <phoneticPr fontId="1" type="noConversion"/>
  </si>
  <si>
    <t>Anguilla</t>
  </si>
  <si>
    <t>Albania</t>
  </si>
  <si>
    <t>Andorra</t>
  </si>
  <si>
    <t>Netherlands Antilles</t>
  </si>
  <si>
    <t>Bonaire</t>
  </si>
  <si>
    <t>Cura?ao/Netherlands Antilles</t>
  </si>
  <si>
    <t>United Arab Emirates</t>
  </si>
  <si>
    <t>Argentina</t>
  </si>
  <si>
    <t>Armenia</t>
  </si>
  <si>
    <t>American Samoa</t>
  </si>
  <si>
    <t>Antarctica</t>
  </si>
  <si>
    <t>Fr. So. Ant. Tr</t>
  </si>
  <si>
    <t>Antigua and Barbuda</t>
  </si>
  <si>
    <t>Australia</t>
  </si>
  <si>
    <t>Austria</t>
  </si>
  <si>
    <t>Azerbaijan</t>
  </si>
  <si>
    <t>Burundi</t>
  </si>
  <si>
    <t>Belgium</t>
  </si>
  <si>
    <t>Brunei Darussalam</t>
  </si>
  <si>
    <t>Burkina Faso</t>
  </si>
  <si>
    <t>Bangladesh</t>
  </si>
  <si>
    <t>Bulgaria</t>
  </si>
  <si>
    <t>Bahrain</t>
  </si>
  <si>
    <t>Bahamas, The</t>
  </si>
  <si>
    <t>Bosnia and Herzegovina</t>
  </si>
  <si>
    <t>Saint Barts</t>
  </si>
  <si>
    <t>Belarus</t>
  </si>
  <si>
    <t>Belize</t>
  </si>
  <si>
    <t>Bermuda</t>
  </si>
  <si>
    <t>Plurinational State of Bolivia</t>
    <phoneticPr fontId="1" type="noConversion"/>
  </si>
  <si>
    <t>Brazil</t>
  </si>
  <si>
    <t>Barbados</t>
  </si>
  <si>
    <t>Brunei</t>
  </si>
  <si>
    <t>Bhutan</t>
  </si>
  <si>
    <t>Botswana</t>
  </si>
  <si>
    <t>Bouvet Island</t>
  </si>
  <si>
    <t>Central African Republic</t>
  </si>
  <si>
    <t>Canada</t>
  </si>
  <si>
    <t>Cocos (Keeling) Islands</t>
  </si>
  <si>
    <t>Switzerland</t>
  </si>
  <si>
    <t>Chile</t>
  </si>
  <si>
    <t>People's Republic of China</t>
  </si>
  <si>
    <t>C?te d'Ivoire</t>
  </si>
  <si>
    <t>Cameroon</t>
  </si>
  <si>
    <t>Democratic Republic of the Congo</t>
  </si>
  <si>
    <t>Republic of the Congo</t>
  </si>
  <si>
    <t>Cook Islands</t>
  </si>
  <si>
    <t>Colombia</t>
  </si>
  <si>
    <t>Comoros</t>
  </si>
  <si>
    <t>Cape Verde</t>
  </si>
  <si>
    <t>Costa Rica</t>
  </si>
  <si>
    <t>Cuba</t>
  </si>
  <si>
    <t>Christmas Island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</si>
  <si>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</si>
  <si>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</si>
  <si>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</si>
  <si>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</si>
  <si>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</si>
  <si>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</si>
  <si>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</si>
  <si>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</si>
  <si>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</si>
  <si>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</si>
  <si>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</si>
  <si>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</si>
  <si>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Western Sahara</t>
  </si>
  <si>
    <t>Spain</t>
  </si>
  <si>
    <t>Estonia</t>
  </si>
  <si>
    <t>Chinese Taipei</t>
  </si>
  <si>
    <t>Ethiopia</t>
  </si>
  <si>
    <t>Liechtenstein</t>
  </si>
  <si>
    <t>Finland</t>
  </si>
  <si>
    <t>Fiji</t>
  </si>
  <si>
    <t>Falkland Island</t>
  </si>
  <si>
    <t>France</t>
  </si>
  <si>
    <t>Faeroe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</si>
  <si>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</si>
  <si>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</si>
  <si>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</si>
  <si>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</si>
  <si>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</si>
  <si>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</si>
  <si>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</si>
  <si>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Guadeloupe</t>
  </si>
  <si>
    <t>Gambia, The</t>
  </si>
  <si>
    <t>Guinea-Bissau</t>
  </si>
  <si>
    <t>Equatorial Guinea</t>
  </si>
  <si>
    <t>Greece</t>
  </si>
  <si>
    <t>Grenada</t>
  </si>
  <si>
    <t>Memo: Greenland</t>
  </si>
  <si>
    <t>Guatemala</t>
  </si>
  <si>
    <t>Guam</t>
  </si>
  <si>
    <t>French Guiana</t>
  </si>
  <si>
    <t>Memo: Guyana</t>
  </si>
  <si>
    <t>Hong Kong (China)</t>
  </si>
  <si>
    <t>Heard Island and McDonald Isla</t>
  </si>
  <si>
    <t>Honduras</t>
  </si>
  <si>
    <t>Croatia</t>
  </si>
  <si>
    <t>Haiti</t>
  </si>
  <si>
    <t>Hungary</t>
  </si>
  <si>
    <t>Indonesia</t>
  </si>
  <si>
    <t>India</t>
  </si>
  <si>
    <t>British Indian Ocean Ter.</t>
  </si>
  <si>
    <t>Ireland</t>
  </si>
  <si>
    <t>Islamic Republic of 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</si>
  <si>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</si>
  <si>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</si>
  <si>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</si>
  <si>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</si>
  <si>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</si>
  <si>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</si>
  <si>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</si>
  <si>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</si>
  <si>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</si>
  <si>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</si>
  <si>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</si>
  <si>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</si>
  <si>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St. Kitts and Nevis</t>
  </si>
  <si>
    <t>Korea</t>
  </si>
  <si>
    <t>Kuwait</t>
  </si>
  <si>
    <t>Lao People's Democratic Republic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</si>
  <si>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</si>
  <si>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</si>
  <si>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</si>
  <si>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</si>
  <si>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</si>
  <si>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</si>
  <si>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</si>
  <si>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</si>
  <si>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</si>
  <si>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Macao</t>
  </si>
  <si>
    <t>Morocco</t>
  </si>
  <si>
    <t>Monaco</t>
  </si>
  <si>
    <t>Republic of Moldova</t>
  </si>
  <si>
    <t>Memo: Madagascar</t>
  </si>
  <si>
    <t>Maldives</t>
  </si>
  <si>
    <t>Mexico</t>
  </si>
  <si>
    <t>Marshall Islands</t>
  </si>
  <si>
    <t>Republic of North Macedonia</t>
  </si>
  <si>
    <t>Memo: Mali</t>
  </si>
  <si>
    <t>Malta</t>
  </si>
  <si>
    <t>Myanmar</t>
  </si>
  <si>
    <t>Mongolia</t>
  </si>
  <si>
    <t>Northern Mariana Islands</t>
  </si>
  <si>
    <t>Montenegro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</si>
  <si>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</si>
  <si>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</si>
  <si>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</si>
  <si>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</si>
  <si>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</si>
  <si>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</si>
  <si>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</si>
  <si>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</si>
  <si>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</si>
  <si>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</si>
  <si>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</t>
  </si>
  <si>
    <t>Norfolk Island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</si>
  <si>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</si>
  <si>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</si>
  <si>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</si>
  <si>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</si>
  <si>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</si>
  <si>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</si>
  <si>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</si>
  <si>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</si>
  <si>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</si>
  <si>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</si>
  <si>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</si>
  <si>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</si>
  <si>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Pitcairn</t>
  </si>
  <si>
    <t>Philippines</t>
  </si>
  <si>
    <t>Palau</t>
  </si>
  <si>
    <t>Papua New Guinea</t>
  </si>
  <si>
    <t>Poland</t>
  </si>
  <si>
    <t>Puerto rico</t>
  </si>
  <si>
    <t>Democratic People's Republic of Korea</t>
  </si>
  <si>
    <t>Portugal</t>
  </si>
  <si>
    <t>Paraguay</t>
  </si>
  <si>
    <t>Occ.Pal.Terr</t>
  </si>
  <si>
    <t>French Polynesia</t>
  </si>
  <si>
    <t>Qatar</t>
  </si>
  <si>
    <t>Reunion</t>
  </si>
  <si>
    <t>Romania</t>
  </si>
  <si>
    <t>Russian Federation</t>
  </si>
  <si>
    <t>Rwanda</t>
  </si>
  <si>
    <t>Saudi Arabia</t>
  </si>
  <si>
    <t>Sudan</t>
  </si>
  <si>
    <t>Saint Helena</t>
  </si>
  <si>
    <t>Senegal</t>
  </si>
  <si>
    <t>Serbia</t>
  </si>
  <si>
    <t>Singapore</t>
  </si>
  <si>
    <t>South Georgia and the South Sa</t>
  </si>
  <si>
    <t>Svalbard and Jan Mayen Islands</t>
  </si>
  <si>
    <t>Solomon Islands</t>
  </si>
  <si>
    <t>Sierra Leone</t>
  </si>
  <si>
    <t>El Salvador</t>
  </si>
  <si>
    <t>San Marino</t>
  </si>
  <si>
    <t>Somalia</t>
  </si>
  <si>
    <t>Saint Pierre and Miquelon</t>
  </si>
  <si>
    <t>South Sudan</t>
  </si>
  <si>
    <t>Sao Tome and Principe</t>
  </si>
  <si>
    <t>Suriname</t>
  </si>
  <si>
    <t>Slovak Republic</t>
  </si>
  <si>
    <t>Slovenia</t>
  </si>
  <si>
    <t>Sweden</t>
  </si>
  <si>
    <t>Swaziland</t>
  </si>
  <si>
    <t>Saint Maarten (Dutch part)</t>
  </si>
  <si>
    <t>Seychelles</t>
  </si>
  <si>
    <t>Syrian Arab Republic</t>
  </si>
  <si>
    <t>Turks and Caicos Isl.</t>
  </si>
  <si>
    <t>Chad</t>
  </si>
  <si>
    <t>Togo</t>
  </si>
  <si>
    <t>Thailand</t>
  </si>
  <si>
    <t>Tajikistan</t>
  </si>
  <si>
    <t>Tokelau</t>
  </si>
  <si>
    <t>Turkmenistan</t>
  </si>
  <si>
    <t>East Timor</t>
  </si>
  <si>
    <t>Tonga</t>
  </si>
  <si>
    <t>Trinidad and Tobago</t>
  </si>
  <si>
    <t>Tunisia</t>
  </si>
  <si>
    <t>Turkey</t>
  </si>
  <si>
    <t>Tuvalu</t>
  </si>
  <si>
    <t>United Republic of Tanzania</t>
  </si>
  <si>
    <t>Memo: Uganda</t>
  </si>
  <si>
    <t>Ukraine</t>
  </si>
  <si>
    <t>United States Minor Outlying Islands</t>
  </si>
  <si>
    <t>Uruguay</t>
  </si>
  <si>
    <t>United States</t>
  </si>
  <si>
    <t>Uzbekistan</t>
  </si>
  <si>
    <t>Vatican</t>
  </si>
  <si>
    <t>St. Vincent and the Grenadines</t>
  </si>
  <si>
    <t>Bolivarian Republic of Venezuela</t>
  </si>
  <si>
    <t>British Virgin Islands</t>
  </si>
  <si>
    <t>Virgin Islands (U.S.)</t>
  </si>
  <si>
    <t>Viet Nam</t>
  </si>
  <si>
    <t>Vanuatu</t>
  </si>
  <si>
    <t>Wallis and Futura Isl.</t>
  </si>
  <si>
    <t>Samoa</t>
  </si>
  <si>
    <t>Yemen</t>
  </si>
  <si>
    <t>South Africa</t>
  </si>
  <si>
    <t>Zambia</t>
  </si>
  <si>
    <t>Zimbabwe</t>
  </si>
  <si>
    <t>Rest of Oceania</t>
  </si>
  <si>
    <t>Korea</t>
    <phoneticPr fontId="1" type="noConversion"/>
  </si>
  <si>
    <t>Rest of East Asia</t>
  </si>
  <si>
    <t>Brunei Darussalam</t>
    <phoneticPr fontId="3" type="noConversion"/>
  </si>
  <si>
    <t>Rest of Southeast Asia</t>
  </si>
  <si>
    <t>Rest of South Asia</t>
  </si>
  <si>
    <t>United States</t>
    <phoneticPr fontId="3" type="noConversion"/>
  </si>
  <si>
    <t>Rest of North America</t>
  </si>
  <si>
    <t>Rest of South America</t>
    <phoneticPr fontId="1" type="noConversion"/>
  </si>
  <si>
    <t>Rest of Central America</t>
    <phoneticPr fontId="1" type="noConversion"/>
  </si>
  <si>
    <t>Puerto Rico</t>
    <phoneticPr fontId="3" type="noConversion"/>
  </si>
  <si>
    <t>Caribbean</t>
    <phoneticPr fontId="1" type="noConversion"/>
  </si>
  <si>
    <t>Finland</t>
    <phoneticPr fontId="3" type="noConversion"/>
  </si>
  <si>
    <t>France</t>
    <phoneticPr fontId="3" type="noConversion"/>
  </si>
  <si>
    <t>United Kingdom</t>
    <phoneticPr fontId="3" type="noConversion"/>
  </si>
  <si>
    <t>Norway</t>
    <phoneticPr fontId="3" type="noConversion"/>
  </si>
  <si>
    <t>Rest of EFTA</t>
    <phoneticPr fontId="1" type="noConversion"/>
  </si>
  <si>
    <t>Russian Federation</t>
    <phoneticPr fontId="3" type="noConversion"/>
  </si>
  <si>
    <t>Rest of Eastern Europe</t>
    <phoneticPr fontId="1" type="noConversion"/>
  </si>
  <si>
    <t>Rest of Europe</t>
    <phoneticPr fontId="1" type="noConversion"/>
  </si>
  <si>
    <t>Kyrgyzstan</t>
    <phoneticPr fontId="3" type="noConversion"/>
  </si>
  <si>
    <t>Rest of Former Soviet Union</t>
    <phoneticPr fontId="1" type="noConversion"/>
  </si>
  <si>
    <t>United Arab Emirates</t>
    <phoneticPr fontId="3" type="noConversion"/>
  </si>
  <si>
    <t>Rest of Western Asia</t>
    <phoneticPr fontId="1" type="noConversion"/>
  </si>
  <si>
    <t>Egypt</t>
    <phoneticPr fontId="3" type="noConversion"/>
  </si>
  <si>
    <t>Rest of North Africa</t>
    <phoneticPr fontId="1" type="noConversion"/>
  </si>
  <si>
    <t>Benin</t>
  </si>
  <si>
    <t>Rest of Western Africa</t>
    <phoneticPr fontId="1" type="noConversion"/>
  </si>
  <si>
    <t>Central Africa</t>
    <phoneticPr fontId="1" type="noConversion"/>
  </si>
  <si>
    <t>South Central Africa</t>
    <phoneticPr fontId="1" type="noConversion"/>
  </si>
  <si>
    <t>Memo: Uganda</t>
    <phoneticPr fontId="1" type="noConversion"/>
  </si>
  <si>
    <t>Rest of Eastern Africa</t>
    <phoneticPr fontId="1" type="noConversion"/>
  </si>
  <si>
    <t>Rest of South African Customs Union</t>
    <phoneticPr fontId="1" type="noConversion"/>
  </si>
  <si>
    <t>Rest of the World</t>
    <phoneticPr fontId="1" type="noConversion"/>
  </si>
  <si>
    <t>GTAP</t>
    <phoneticPr fontId="1" type="noConversion"/>
  </si>
  <si>
    <t>Angola</t>
  </si>
  <si>
    <t>Benin</t>
    <phoneticPr fontId="1" type="noConversion"/>
  </si>
  <si>
    <t>Macao</t>
    <phoneticPr fontId="1" type="noConversion"/>
  </si>
  <si>
    <t>Gaza Strip</t>
    <phoneticPr fontId="1" type="noConversion"/>
  </si>
  <si>
    <t>Former USSR</t>
  </si>
  <si>
    <t>United States</t>
    <phoneticPr fontId="1" type="noConversion"/>
  </si>
  <si>
    <t>Eora</t>
    <phoneticPr fontId="1" type="noConversion"/>
  </si>
  <si>
    <t>Afghanistan</t>
    <phoneticPr fontId="3" type="noConversion"/>
  </si>
  <si>
    <t>Albania</t>
    <phoneticPr fontId="1" type="noConversion"/>
  </si>
  <si>
    <t>Kosovo</t>
  </si>
  <si>
    <t>Puerto Rico</t>
  </si>
  <si>
    <t>Palestine</t>
  </si>
  <si>
    <t>Zanzibar</t>
  </si>
  <si>
    <t>EXIOBASE RX</t>
    <phoneticPr fontId="1" type="noConversion"/>
  </si>
  <si>
    <t>Rest of the World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</si>
  <si>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</si>
  <si>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</si>
  <si>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</si>
  <si>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</si>
  <si>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</si>
  <si>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</si>
  <si>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</si>
  <si>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</si>
  <si>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</si>
  <si>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Chemicals and pharmaceutical products</t>
  </si>
  <si>
    <t>Rubber and plastic products</t>
  </si>
  <si>
    <t>Other non-metallic mineral products</t>
  </si>
  <si>
    <t>Basic metals</t>
  </si>
  <si>
    <t>Fabricated metal products</t>
  </si>
  <si>
    <t>Computer, electronic and optical products</t>
  </si>
  <si>
    <t>Electrical equipment</t>
  </si>
  <si>
    <t xml:space="preserve">Machinery and equipment, nec 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</si>
  <si>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</si>
  <si>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</si>
  <si>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</si>
  <si>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</si>
  <si>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Construction</t>
  </si>
  <si>
    <t>Wholesale and retail trade; repair of motor vehicles</t>
  </si>
  <si>
    <t>Transportation and storage</t>
  </si>
  <si>
    <t>Accommodation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</si>
  <si>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</si>
  <si>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</si>
  <si>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</si>
  <si>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</si>
  <si>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</si>
  <si>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</si>
  <si>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</si>
  <si>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</si>
  <si>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</si>
  <si>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</si>
  <si>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</si>
  <si>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Paddy rice'</t>
    <phoneticPr fontId="1" type="noConversion"/>
  </si>
  <si>
    <t>'Wheat'</t>
  </si>
  <si>
    <t>'Cereal grains nec'</t>
  </si>
  <si>
    <t>'Vegetables, fruit, nuts'</t>
  </si>
  <si>
    <t>'Oil seeds'</t>
  </si>
  <si>
    <t>'Sugar cane, sugar beet'</t>
  </si>
  <si>
    <t>'Plant-based fibers'</t>
  </si>
  <si>
    <t>'Crops nec'</t>
  </si>
  <si>
    <t>'Cattle'</t>
  </si>
  <si>
    <t>'Pigs'</t>
  </si>
  <si>
    <t>'Poultry'</t>
  </si>
  <si>
    <t>'Meat animals nec'</t>
  </si>
  <si>
    <t>'Animal products nec'</t>
  </si>
  <si>
    <t>'Raw milk'</t>
  </si>
  <si>
    <t>'Wool, silk-worm cocoons'</t>
  </si>
  <si>
    <t>'Manure (conventional treatment)'</t>
  </si>
  <si>
    <t>'Manure (biogas treatment)'</t>
  </si>
  <si>
    <t>'Products of forestry, logging and related services (02)'</t>
  </si>
  <si>
    <t>'Fish and other fishing products; services incidental of fishing (05)'</t>
  </si>
  <si>
    <t>'Anthracite'</t>
  </si>
  <si>
    <t>'Coking Coal'</t>
  </si>
  <si>
    <t>'Other Bituminous Coal'</t>
  </si>
  <si>
    <t>'Sub-Bituminous Coal'</t>
  </si>
  <si>
    <t>'Patent Fuel'</t>
  </si>
  <si>
    <t>'Lignite/Brown Coal'</t>
  </si>
  <si>
    <t>'BKB/Peat Briquettes'</t>
  </si>
  <si>
    <t>'Peat'</t>
  </si>
  <si>
    <t>'Crude petroleum and services related to crude oil extraction, excluding surveying'</t>
  </si>
  <si>
    <t>'Natural gas and services related to natural gas extraction, excluding surveying'</t>
  </si>
  <si>
    <t>'Natural Gas Liquids'</t>
  </si>
  <si>
    <t>'Other Hydrocarbons'</t>
  </si>
  <si>
    <t>'Uranium and thorium ores (12)'</t>
  </si>
  <si>
    <t>'Iron ores'</t>
  </si>
  <si>
    <t>'Copper ores and concentrates'</t>
  </si>
  <si>
    <t>'Nickel ores and concentrates'</t>
  </si>
  <si>
    <t>'Aluminium ores and concentrates'</t>
  </si>
  <si>
    <t>'Precious metal ores and concentrates'</t>
  </si>
  <si>
    <t>'Lead, zinc and tin ores and concentrates'</t>
  </si>
  <si>
    <t>'Other non-ferrous metal ores and concentrates'</t>
  </si>
  <si>
    <t>'Stone'</t>
  </si>
  <si>
    <t>'Sand and clay'</t>
  </si>
  <si>
    <t>'Chemical and fertilizer minerals, salt and other mining and quarrying products n.e.c.'</t>
  </si>
  <si>
    <t>'Products of meat cattle'</t>
  </si>
  <si>
    <t>'Products of meat pigs'</t>
  </si>
  <si>
    <t>'Products of meat poultry'</t>
  </si>
  <si>
    <t>'Meat products nec'</t>
  </si>
  <si>
    <t>'products of Vegetable oils and fats'</t>
  </si>
  <si>
    <t>'Dairy products'</t>
  </si>
  <si>
    <t>'Processed rice'</t>
  </si>
  <si>
    <t>'Sugar'</t>
  </si>
  <si>
    <t>'Food products nec'</t>
  </si>
  <si>
    <t>'Beverages'</t>
  </si>
  <si>
    <t>'Fish products'</t>
  </si>
  <si>
    <t>'Tobacco products (16)'</t>
  </si>
  <si>
    <t>'Textiles (17)'</t>
  </si>
  <si>
    <t>'Wearing apparel; furs (18)'</t>
  </si>
  <si>
    <t>'Leather and leather products (19)'</t>
  </si>
  <si>
    <t>'Wood and products of wood and cork (except furniture); articles of straw and plaiting materials (20)'</t>
  </si>
  <si>
    <t>'Wood material for treatment, Re-processing of secondary wood material into new wood material'</t>
  </si>
  <si>
    <t>'Pulp'</t>
  </si>
  <si>
    <t>'Secondary paper for treatment, Re-processing of secondary paper into new pulp'</t>
  </si>
  <si>
    <t>'Paper and paper products'</t>
  </si>
  <si>
    <t>'Printed matter and recorded media (22)'</t>
  </si>
  <si>
    <t>'Coke Oven Coke'</t>
  </si>
  <si>
    <t>'Gas Coke'</t>
  </si>
  <si>
    <t>'Coal Tar'</t>
  </si>
  <si>
    <t>'Motor Gasoline'</t>
  </si>
  <si>
    <t>'Aviation Gasoline'</t>
  </si>
  <si>
    <t>'Gasoline Type Jet Fuel'</t>
  </si>
  <si>
    <t>'Kerosene Type Jet Fuel'</t>
  </si>
  <si>
    <t>'Kerosene'</t>
  </si>
  <si>
    <t>'Gas/Diesel Oil'</t>
  </si>
  <si>
    <t>'Heavy Fuel Oil'</t>
  </si>
  <si>
    <t>'Refinery Gas'</t>
  </si>
  <si>
    <t>'Liquefied Petroleum Gases (LPG)'</t>
  </si>
  <si>
    <t>'Refinery Feedstocks'</t>
  </si>
  <si>
    <t>'Ethane'</t>
  </si>
  <si>
    <t>'Naphtha'</t>
  </si>
  <si>
    <t>'White Spirit &amp; SBP'</t>
  </si>
  <si>
    <t>'Lubricants'</t>
  </si>
  <si>
    <t>'Bitumen'</t>
  </si>
  <si>
    <t>'Paraffin Waxes'</t>
  </si>
  <si>
    <t>'Petroleum Coke'</t>
  </si>
  <si>
    <t>'Non-specified Petroleum Products'</t>
  </si>
  <si>
    <t>'Nuclear fuel'</t>
  </si>
  <si>
    <t>'Plastics, basic'</t>
  </si>
  <si>
    <t>Secondary plastic for treatment, Re-processing of secondary plastic into new plastic'</t>
  </si>
  <si>
    <t>'N-fertiliser'</t>
  </si>
  <si>
    <t>'P- and other fertiliser'</t>
  </si>
  <si>
    <t>'Chemicals nec'</t>
  </si>
  <si>
    <t>'Charcoal'</t>
  </si>
  <si>
    <t>'Additives/Blending Components'</t>
  </si>
  <si>
    <t>'Biogasoline'</t>
  </si>
  <si>
    <t>'Biodiesels'</t>
  </si>
  <si>
    <t>'Other Liquid Biofuels'</t>
  </si>
  <si>
    <t>'Rubber and plastic products (25)'</t>
  </si>
  <si>
    <t>'Glass and glass products'</t>
  </si>
  <si>
    <t>'Secondary glass for treatment, Re-processing of secondary glass into new glass'</t>
  </si>
  <si>
    <t>'Ceramic goods'</t>
  </si>
  <si>
    <t>'Bricks, tiles and construction products, in baked clay'</t>
  </si>
  <si>
    <t>'Cement, lime and plaster'</t>
  </si>
  <si>
    <t>'Ash for treatment, Re-processing of ash into clinker'</t>
  </si>
  <si>
    <t>'Other non-metallic mineral products'</t>
  </si>
  <si>
    <t>'Basic iron and steel and of ferro-alloys and first products thereof'</t>
  </si>
  <si>
    <t>'Secondary steel for treatment, Re-processing of secondary steel into new steel'</t>
  </si>
  <si>
    <t>'Precious metals'</t>
  </si>
  <si>
    <t>'Secondary preciuos metals for treatment, Re-processing of secondary preciuos metals into new preciuos metals'</t>
  </si>
  <si>
    <t>'Aluminium and aluminium products'</t>
  </si>
  <si>
    <t>'Secondary aluminium for treatment, Re-processing of secondary aluminium into new aluminium'</t>
  </si>
  <si>
    <t>'Lead, zinc and tin and products thereof'</t>
  </si>
  <si>
    <t>'Secondary lead for treatment, Re-processing of secondary lead into new lead'</t>
  </si>
  <si>
    <t>'Copper products'</t>
  </si>
  <si>
    <t>'Secondary copper for treatment, Re-processing of secondary copper into new copper'</t>
  </si>
  <si>
    <t>'Other non-ferrous metal products'</t>
  </si>
  <si>
    <t>'Secondary other non-ferrous metals for treatment, Re-processing of secondary other non-ferrous metals into new other non-ferrous metals'</t>
  </si>
  <si>
    <t>'Foundry work services'</t>
  </si>
  <si>
    <t>'Fabricated metal products, except machinery and equipment (28)'</t>
  </si>
  <si>
    <t>'Machinery and equipment n.e.c. (29)'</t>
  </si>
  <si>
    <t>'Office machinery and computers (30)'</t>
  </si>
  <si>
    <t>'Electrical machinery and apparatus n.e.c. (31)'</t>
  </si>
  <si>
    <t>'Radio, television and communication equipment and apparatus (32)'</t>
  </si>
  <si>
    <t>Medical, precision and optical instruments, watches and clocks (33)'</t>
  </si>
  <si>
    <t>'Motor vehicles, trailers and semi-trailers (34)'</t>
  </si>
  <si>
    <t>'Other transport equipment (35)'</t>
  </si>
  <si>
    <t>'Furniture; other manufactured goods n.e.c. (36)'</t>
  </si>
  <si>
    <t>'Secondary raw materials'</t>
  </si>
  <si>
    <t>'Bottles for treatment, Recycling of bottles by direct reuse'</t>
  </si>
  <si>
    <t>'Electricity by coal'</t>
  </si>
  <si>
    <t>'Electricity by gas'</t>
  </si>
  <si>
    <t>'Electricity by nuclear'</t>
  </si>
  <si>
    <t>'Electricity by hydro'</t>
  </si>
  <si>
    <t>'Electricity by wind'</t>
  </si>
  <si>
    <t>'Electricity by petroleum and other oil derivatives'</t>
  </si>
  <si>
    <t>'Electricity by biomass and waste'</t>
  </si>
  <si>
    <t>'Electricity by solar photovoltaic'</t>
  </si>
  <si>
    <t>'Electricity by solar thermal'</t>
  </si>
  <si>
    <t>'Electricity by tide, wave, ocean'</t>
  </si>
  <si>
    <t>'Electricity by Geothermal'</t>
  </si>
  <si>
    <t>'Electricity nec'</t>
  </si>
  <si>
    <t>'Transmission services of electricity'</t>
  </si>
  <si>
    <t>'Distribution and trade services of electricity'</t>
  </si>
  <si>
    <t>'Coke oven gas'</t>
  </si>
  <si>
    <t>'Blast Furnace Gas'</t>
  </si>
  <si>
    <t>'Oxygen Steel Furnace Gas'</t>
  </si>
  <si>
    <t>'Gas Works Gas'</t>
  </si>
  <si>
    <t>'Biogas'</t>
  </si>
  <si>
    <t>'Distribution services of gaseous fuels through mains'</t>
  </si>
  <si>
    <t>'Steam and hot water supply services'</t>
  </si>
  <si>
    <t>'Collected and purified water, distribution services of water (41)'</t>
  </si>
  <si>
    <t>'Construction work (45)'</t>
  </si>
  <si>
    <t>'Secondary construction material for treatment, Re-processing of secondary construction material into aggregates'</t>
  </si>
  <si>
    <t>'Sale, maintenance, repair of motor vehicles, motor vehicles parts, motorcycles, motor cycles parts and accessoiries'</t>
  </si>
  <si>
    <t>'Retail trade services of motor fuel'</t>
  </si>
  <si>
    <t>'Wholesale trade and commission trade services, except of motor vehicles and motorcycles (51)'</t>
  </si>
  <si>
    <t>'Retail  trade services, except of motor vehicles and motorcycles; repair services of personal and household goods (52)'</t>
  </si>
  <si>
    <t>'Hotel and restaurant services (55)'</t>
  </si>
  <si>
    <t>'Railway transportation services'</t>
  </si>
  <si>
    <t>'Other land transportation services'</t>
  </si>
  <si>
    <t>'Transportation services via pipelines'</t>
  </si>
  <si>
    <t>'Sea and coastal water transportation services'</t>
  </si>
  <si>
    <t>'Inland water transportation services'</t>
  </si>
  <si>
    <t>'Air transport services (62)'</t>
  </si>
  <si>
    <t>'Supporting and auxiliary transport services; travel agency services (63)'</t>
  </si>
  <si>
    <t>'Post and telecommunication services (64)'</t>
  </si>
  <si>
    <t>'Financial intermediation services, except insurance and pension funding services (65)'</t>
  </si>
  <si>
    <t>'Insurance and pension funding services, except compulsory social security services (66)'</t>
  </si>
  <si>
    <t>'Services auxiliary to financial intermediation (67)'</t>
  </si>
  <si>
    <t>'Real estate services (70)'</t>
  </si>
  <si>
    <t>'Renting services of machinery and equipment without operator and of personal and household goods (71)'</t>
  </si>
  <si>
    <t>'Computer and related services (72)'</t>
  </si>
  <si>
    <t>'Research and development services (73)'</t>
  </si>
  <si>
    <t>'Other business services (74)'</t>
  </si>
  <si>
    <t>'Public administration and defence services; compulsory social security services (75)'</t>
  </si>
  <si>
    <t>'Education services (80)'</t>
  </si>
  <si>
    <t>'Health and social work services (85)'</t>
  </si>
  <si>
    <t>'Food waste for treatment: incineration'</t>
  </si>
  <si>
    <t>'Paper waste for treatment: incineration'</t>
  </si>
  <si>
    <t>'Plastic waste for treatment: incineration'</t>
  </si>
  <si>
    <t>'Intert/metal waste for treatment: incineration'</t>
  </si>
  <si>
    <t>'Textiles waste for treatment: incineration'</t>
  </si>
  <si>
    <t>'Wood waste for treatment: incineration'</t>
  </si>
  <si>
    <t>'Oil/hazardous waste for treatment: incineration'</t>
  </si>
  <si>
    <t>'Food waste for treatment: biogasification and land application'</t>
  </si>
  <si>
    <t>'Paper waste for treatment: biogasification and land application'</t>
  </si>
  <si>
    <t>'Sewage sludge for treatment: biogasification and land application'</t>
  </si>
  <si>
    <t>'Food waste for treatment: composting and land application'</t>
  </si>
  <si>
    <t>'Paper and wood waste for treatment: composting and land application'</t>
  </si>
  <si>
    <t>'Food waste for treatment: waste water treatment'</t>
  </si>
  <si>
    <t>'Other waste for treatment: waste water treatment'</t>
  </si>
  <si>
    <t>'Food waste for treatment: landfill'</t>
  </si>
  <si>
    <t>'Paper for treatment: landfill'</t>
  </si>
  <si>
    <t>'Plastic waste for treatment: landfill'</t>
  </si>
  <si>
    <t>'Inert/metal/hazardous waste for treatment: landfill'</t>
  </si>
  <si>
    <t>'Textiles waste for treatment: landfill'</t>
  </si>
  <si>
    <t>'Wood waste for treatment: landfill'</t>
  </si>
  <si>
    <t>Membership organisation services n.e.c. (91)'</t>
  </si>
  <si>
    <t>'Recreational, cultural and sporting services (92)'</t>
  </si>
  <si>
    <t>'Other services (93)'</t>
  </si>
  <si>
    <t>'Private households with employed persons (95)'</t>
  </si>
  <si>
    <t>'Extra-territorial organizations and bodies'</t>
  </si>
  <si>
    <t>Agriculture</t>
  </si>
  <si>
    <t>Fishing</t>
  </si>
  <si>
    <t>Mining and Quarrying</t>
  </si>
  <si>
    <t>Food &amp; Beverages</t>
  </si>
  <si>
    <t>Textiles and Wearing Apparel</t>
  </si>
  <si>
    <t>Wood and Paper</t>
  </si>
  <si>
    <t>Petroleum, Chemical and Non-Metallic Mineral Products</t>
  </si>
  <si>
    <t>Metal Products</t>
  </si>
  <si>
    <t>Electrical and Machinery</t>
  </si>
  <si>
    <t>Transport Equipment</t>
  </si>
  <si>
    <t>Other Manufacturing</t>
  </si>
  <si>
    <t>Recycling</t>
  </si>
  <si>
    <t>Electricity, Gas and Water</t>
  </si>
  <si>
    <t>Maintenance and Repair</t>
  </si>
  <si>
    <t>Wholesale Trade</t>
  </si>
  <si>
    <t>Retail Trade</t>
  </si>
  <si>
    <t>Hotels and Restraurants</t>
  </si>
  <si>
    <t>Post and Telecommunications</t>
  </si>
  <si>
    <t>Finacial Intermediation and Business Activities</t>
  </si>
  <si>
    <t>Public Administration</t>
  </si>
  <si>
    <t>Education, Health and Other Services</t>
  </si>
  <si>
    <t>Private Households</t>
  </si>
  <si>
    <t>Others</t>
  </si>
  <si>
    <t>Re-export &amp; Re-import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</si>
  <si>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</si>
  <si>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</si>
  <si>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</si>
  <si>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</si>
  <si>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</si>
  <si>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</si>
  <si>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</si>
  <si>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</si>
  <si>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 horses</t>
  </si>
  <si>
    <t>Animal products nec</t>
  </si>
  <si>
    <t>Raw milk</t>
  </si>
  <si>
    <t>Wool, silk-worm cocoons</t>
  </si>
  <si>
    <t>Forestry</t>
  </si>
  <si>
    <t>Coal</t>
  </si>
  <si>
    <t>Oil</t>
  </si>
  <si>
    <t>Gas</t>
  </si>
  <si>
    <t>Other Extraction (formerly omn Minerals nec)</t>
  </si>
  <si>
    <t>Bovine meat products</t>
  </si>
  <si>
    <t>Meat products nec</t>
  </si>
  <si>
    <t>Vegetable oils and fats</t>
  </si>
  <si>
    <t>Dairy products</t>
  </si>
  <si>
    <t>Processed rice</t>
  </si>
  <si>
    <t>Sugar</t>
  </si>
  <si>
    <t>Food products nec</t>
  </si>
  <si>
    <t>Beverages and tobacco products</t>
  </si>
  <si>
    <t>Textiles</t>
  </si>
  <si>
    <t>Wearing apparel</t>
  </si>
  <si>
    <t>Leather products</t>
  </si>
  <si>
    <t>Wood products</t>
  </si>
  <si>
    <t>Paper products, publishing</t>
  </si>
  <si>
    <t>Petroleum, coal products</t>
  </si>
  <si>
    <t>Chemical products</t>
  </si>
  <si>
    <t>Basic pharmaceutical products</t>
  </si>
  <si>
    <t>Mineral products nec</t>
  </si>
  <si>
    <t>Ferrous metals</t>
  </si>
  <si>
    <t>Metals nec</t>
  </si>
  <si>
    <t>Metal products</t>
  </si>
  <si>
    <t>Machinery and equipment nec</t>
  </si>
  <si>
    <t>Motor vehicles and parts</t>
  </si>
  <si>
    <t>Transport equipment nec</t>
  </si>
  <si>
    <t>Manufactures nec</t>
  </si>
  <si>
    <t>Electricity</t>
  </si>
  <si>
    <t>Gas manufacture, distribution</t>
  </si>
  <si>
    <t>Water</t>
  </si>
  <si>
    <t>Trade</t>
  </si>
  <si>
    <t>Accommodation, Food and service activities</t>
  </si>
  <si>
    <t>Transport nec</t>
  </si>
  <si>
    <t>Water transport</t>
  </si>
  <si>
    <t>Air transport</t>
  </si>
  <si>
    <t>Warehousing and support activities</t>
  </si>
  <si>
    <t>Communication</t>
  </si>
  <si>
    <t>Financial services nec</t>
  </si>
  <si>
    <t>Insurance (formerly isr)</t>
  </si>
  <si>
    <t>Business services nec</t>
  </si>
  <si>
    <t>Recreational and other services</t>
  </si>
  <si>
    <t>Public Administration and defense</t>
  </si>
  <si>
    <t>Human health and social work activities</t>
  </si>
  <si>
    <t>Dwellings</t>
  </si>
  <si>
    <t>China (People's Republic of)</t>
  </si>
  <si>
    <t>Hong Kong, China</t>
  </si>
  <si>
    <t>Mexico - Activities excluding Global Manufacturing</t>
  </si>
  <si>
    <t>Mexico - Global Manufacturing activities</t>
  </si>
  <si>
    <t xml:space="preserve">China - Activities excluding export processing </t>
  </si>
  <si>
    <t>China - Export processing activities</t>
  </si>
  <si>
    <t>Israel 1</t>
  </si>
  <si>
    <t>Cyprus 2</t>
  </si>
  <si>
    <t>Live animals</t>
    <phoneticPr fontId="6" type="noConversion"/>
  </si>
  <si>
    <t>Meat and edible meat offal</t>
    <phoneticPr fontId="6" type="noConversion"/>
  </si>
  <si>
    <t>Fish, crustaceans, molluscs, aquatic invertebrates ne</t>
    <phoneticPr fontId="6" type="noConversion"/>
  </si>
  <si>
    <t>Dairy products, eggs, honey, edible animal product ne</t>
    <phoneticPr fontId="6" type="noConversion"/>
  </si>
  <si>
    <t>Products of animal origin, nes</t>
    <phoneticPr fontId="6" type="noConversion"/>
  </si>
  <si>
    <t>Live trees, plants, bulbs, roots, cut flowers etc</t>
    <phoneticPr fontId="6" type="noConversion"/>
  </si>
  <si>
    <t>Edible vegetables and certain roots and tubers</t>
    <phoneticPr fontId="6" type="noConversion"/>
  </si>
  <si>
    <t xml:space="preserve">Edible fruit, nuts, peel of citrus fruit, melons </t>
    <phoneticPr fontId="6" type="noConversion"/>
  </si>
  <si>
    <t xml:space="preserve">Coffee, tea, mate and spices </t>
    <phoneticPr fontId="6" type="noConversion"/>
  </si>
  <si>
    <t>Cereals</t>
    <phoneticPr fontId="1" type="noConversion"/>
  </si>
  <si>
    <t>Milling products, malt, starches, inulin, wheat glute</t>
    <phoneticPr fontId="1" type="noConversion"/>
  </si>
  <si>
    <t>Oil seed, oleagic fruits, grain, seed, fruit, etc, ne</t>
    <phoneticPr fontId="6" type="noConversion"/>
  </si>
  <si>
    <t>Lac, gums, resins, vegetable saps and extracts nes</t>
    <phoneticPr fontId="6" type="noConversion"/>
  </si>
  <si>
    <t>Vegetable plaiting materials, vegetable products nes</t>
    <phoneticPr fontId="6" type="noConversion"/>
  </si>
  <si>
    <t xml:space="preserve">Animal,vegetable fats and oils, cleavage products, et </t>
    <phoneticPr fontId="6" type="noConversion"/>
  </si>
  <si>
    <t>Meat, fish and seafood food preparations nes</t>
    <phoneticPr fontId="6" type="noConversion"/>
  </si>
  <si>
    <t>Sugars and sugar confectionery</t>
    <phoneticPr fontId="6" type="noConversion"/>
  </si>
  <si>
    <t>Cocoa and cocoa preparations</t>
    <phoneticPr fontId="6" type="noConversion"/>
  </si>
  <si>
    <t>Cereal, flour, starch, milk preparations and products</t>
    <phoneticPr fontId="6" type="noConversion"/>
  </si>
  <si>
    <t>Vegetable, fruit, nut, etc food preparations</t>
    <phoneticPr fontId="3" type="noConversion"/>
  </si>
  <si>
    <t xml:space="preserve">Miscellaneous edible preparations </t>
    <phoneticPr fontId="3" type="noConversion"/>
  </si>
  <si>
    <t>Beverages, spirits and vinegar</t>
    <phoneticPr fontId="6" type="noConversion"/>
  </si>
  <si>
    <t xml:space="preserve">Residues, wastes of food industry, animal fodder </t>
    <phoneticPr fontId="6" type="noConversion"/>
  </si>
  <si>
    <t>Tobacco and manufactured tobacco substitutes</t>
    <phoneticPr fontId="6" type="noConversion"/>
  </si>
  <si>
    <t>Salt, sulphur, earth, stone, plaster, lime and cement</t>
    <phoneticPr fontId="6" type="noConversion"/>
  </si>
  <si>
    <t>Ores, slag and ash</t>
    <phoneticPr fontId="6" type="noConversion"/>
  </si>
  <si>
    <t>Mineral fuels, oils, distillation products, etc</t>
    <phoneticPr fontId="6" type="noConversion"/>
  </si>
  <si>
    <t xml:space="preserve">Inorganic chemicals, precious metal compound, isotope </t>
    <phoneticPr fontId="6" type="noConversion"/>
  </si>
  <si>
    <t>Organic chemicals</t>
    <phoneticPr fontId="6" type="noConversion"/>
  </si>
  <si>
    <t>Pharmaceutical products</t>
    <phoneticPr fontId="6" type="noConversion"/>
  </si>
  <si>
    <t>Fertilizers</t>
  </si>
  <si>
    <t>Tanning, dyeing extracts, tannins, derivs,pigments et</t>
  </si>
  <si>
    <t>Essential oils, perfumes, cosmetics, toileteries</t>
  </si>
  <si>
    <t>Soaps, lubricants, waxes, candles, modelling pastes</t>
  </si>
  <si>
    <t>Albuminoids, modified starches, glues, enzymes</t>
  </si>
  <si>
    <t>Explosives, pyrotechnics, matches, pyrophorics, etc</t>
  </si>
  <si>
    <t>Photographic or cinematographic goods</t>
  </si>
  <si>
    <t>Miscellaneous chemical products</t>
  </si>
  <si>
    <t>Plastics and articles thereof</t>
  </si>
  <si>
    <t>Rubber and articles thereof</t>
  </si>
  <si>
    <t>Raw hides and skins (other than furskins) and leather</t>
  </si>
  <si>
    <t>Articles of leather, animal gut, harness, travel good</t>
  </si>
  <si>
    <t>Furskins and artificial fur, manufactures thereof</t>
  </si>
  <si>
    <t>Wood and articles of wood, wood charcoal</t>
  </si>
  <si>
    <t>Cork and articles of cork</t>
  </si>
  <si>
    <t>Manufactures of plaiting material, basketwork, etc.</t>
  </si>
  <si>
    <t>Pulp of wood, fibrous cellulosic material, waste etc</t>
  </si>
  <si>
    <t>Paper &amp; paperboard, articles of pulp, paper and board</t>
  </si>
  <si>
    <t>Printed books, newspapers, pictures etc</t>
  </si>
  <si>
    <t>Silk</t>
  </si>
  <si>
    <t>Wool, animal hair, horsehair yarn and fabric thereof</t>
  </si>
  <si>
    <t>Cotton</t>
  </si>
  <si>
    <t>Vegetable textile fibres nes, paper yarn, woven fabri</t>
  </si>
  <si>
    <t>manmade filaments</t>
  </si>
  <si>
    <t>manmade staple fibres</t>
  </si>
  <si>
    <t>Wadding, felt, nonwovens, yarns, twine, cordage, etc</t>
  </si>
  <si>
    <t>Carpets and other textile floor coverings</t>
  </si>
  <si>
    <t>Special woven or tufted fabric, lace, tapestry etc</t>
  </si>
  <si>
    <t>Impregnated, coated or laminated textile fabric</t>
  </si>
  <si>
    <t>Knitted or crocheted fabric</t>
  </si>
  <si>
    <t>Articles of apparel, accessories, knit or crochet</t>
  </si>
  <si>
    <t>Articles of apparel, accessories, not knit or crochet</t>
  </si>
  <si>
    <t>Other made textile articles, sets, worn clothing etc</t>
  </si>
  <si>
    <t>Footwear, gaiters and the like, parts thereof</t>
  </si>
  <si>
    <t>Headgear and parts thereof</t>
  </si>
  <si>
    <t>Umbrellas, walking-sticks, seat-sticks, whips, etc</t>
  </si>
  <si>
    <t>Bird skin, feathers, artificial flowers, human hair</t>
  </si>
  <si>
    <t>Stone, plaster, cement, asbestos, mica, etc articles</t>
  </si>
  <si>
    <t>Ceramic products Undata</t>
  </si>
  <si>
    <t>Glass and glassware</t>
  </si>
  <si>
    <t>Pearls, precious stones, metals, coins, etc</t>
  </si>
  <si>
    <t>Iron and steel</t>
  </si>
  <si>
    <t>Articles of iron or steel</t>
  </si>
  <si>
    <t>Copper and articles thereof</t>
  </si>
  <si>
    <t>Nickel and articles thereof</t>
  </si>
  <si>
    <t>Aluminium and articles thereof</t>
  </si>
  <si>
    <t>Lead and articles thereof</t>
  </si>
  <si>
    <t>Zinc and articles thereof</t>
  </si>
  <si>
    <t>Tin and articles thereof</t>
  </si>
  <si>
    <t>Other base metals, cermets, articles thereof</t>
  </si>
  <si>
    <t>Tools, implements, cutlery, etc of base metal</t>
  </si>
  <si>
    <t>Miscellaneous articles of base metal</t>
  </si>
  <si>
    <t>Nuclear reactors, boilers, machinery, etc</t>
  </si>
  <si>
    <t>Electrical, electronic equipment</t>
  </si>
  <si>
    <t>Railway, tramway locomotives, rolling stock, equipmen</t>
  </si>
  <si>
    <t>Vehicles other than railway, tramway</t>
  </si>
  <si>
    <t>Aircraft, spacecraft, and parts thereof</t>
  </si>
  <si>
    <t>Ships, boats and other floating structures</t>
  </si>
  <si>
    <t>Optical, photo, technical, medical, etc apparatus</t>
  </si>
  <si>
    <t>Clocks and watches and parts thereof</t>
  </si>
  <si>
    <t>Musical instruments, parts and accessories</t>
  </si>
  <si>
    <t>Arms and ammunition, parts and accessories thereof</t>
  </si>
  <si>
    <t>Furniture, lighting, signs, prefabricated buildings</t>
  </si>
  <si>
    <t>Toys, games, sports requisites</t>
  </si>
  <si>
    <t>Miscellaneous manufactured articles</t>
  </si>
  <si>
    <t>Works of art, collectors pieces and antiques</t>
  </si>
  <si>
    <t>Commodities not specified according to kind</t>
  </si>
  <si>
    <t>Water collection, puriﬁcation, and distribut</t>
  </si>
  <si>
    <t>coal</t>
  </si>
  <si>
    <t>oil</t>
  </si>
  <si>
    <t>gas</t>
  </si>
  <si>
    <t>Manufacturing services on physical inputs ow</t>
  </si>
  <si>
    <t>Maintenance and repair services n.i.e.</t>
  </si>
  <si>
    <t>Sea transport</t>
  </si>
  <si>
    <t>Other modes of transport</t>
  </si>
  <si>
    <t>Postal and courier services</t>
  </si>
  <si>
    <t>Goods (travel)</t>
  </si>
  <si>
    <t>Local transport services</t>
  </si>
  <si>
    <t>Accommodation services</t>
  </si>
  <si>
    <t>Food-serving services</t>
  </si>
  <si>
    <t>Direct insurance</t>
  </si>
  <si>
    <t>Pension and standardized guaranteed services</t>
  </si>
  <si>
    <t>Financial services</t>
  </si>
  <si>
    <t>real estate</t>
  </si>
  <si>
    <t>Charges for the use of intellectual property</t>
  </si>
  <si>
    <t>Telecommunications services</t>
  </si>
  <si>
    <t>Computer services</t>
  </si>
  <si>
    <t>Information services</t>
  </si>
  <si>
    <t>Research and development services</t>
  </si>
  <si>
    <t>Professional and management consulting servi</t>
  </si>
  <si>
    <t>engineering</t>
  </si>
  <si>
    <t>Waste treatment and de-pollution agricultura</t>
  </si>
  <si>
    <t>Operating leasing services</t>
  </si>
  <si>
    <t>Other business services n.i.e.</t>
  </si>
  <si>
    <t>Audiovisual and related services</t>
  </si>
  <si>
    <t>Health services</t>
  </si>
  <si>
    <t>Education services</t>
  </si>
  <si>
    <t>Other personal services</t>
  </si>
  <si>
    <t>Government goods and services n.i.e.</t>
  </si>
  <si>
    <t>Gas manufacture, distribution</t>
    <phoneticPr fontId="1" type="noConversion"/>
  </si>
  <si>
    <t>Construction</t>
    <phoneticPr fontId="1" type="noConversion"/>
  </si>
  <si>
    <t>Transport nec</t>
    <phoneticPr fontId="1" type="noConversion"/>
  </si>
  <si>
    <t>Water transport</t>
    <phoneticPr fontId="1" type="noConversion"/>
  </si>
  <si>
    <t>Air transport</t>
    <phoneticPr fontId="1" type="noConversion"/>
  </si>
  <si>
    <t>Electrical equipment</t>
    <phoneticPr fontId="1" type="noConversion"/>
  </si>
  <si>
    <t>Motor vehicles and parts</t>
    <phoneticPr fontId="1" type="noConversion"/>
  </si>
  <si>
    <t>gtaporder</t>
  </si>
  <si>
    <t>miilion USD current price</t>
  </si>
  <si>
    <t>GTAP_2014_C</t>
  </si>
  <si>
    <t>EXIOBASE_2015_C</t>
  </si>
  <si>
    <t>Eora-consumption</t>
  </si>
  <si>
    <t>EMERGING_2015_C</t>
    <phoneticPr fontId="1" type="noConversion"/>
  </si>
  <si>
    <t>OECD_2015_C</t>
    <phoneticPr fontId="1" type="noConversion"/>
  </si>
  <si>
    <t>GTAP_2014_P</t>
    <phoneticPr fontId="1" type="noConversion"/>
  </si>
  <si>
    <t>EMERGING_2015_P</t>
    <phoneticPr fontId="1" type="noConversion"/>
  </si>
  <si>
    <t>EXIOBASE_2015_P</t>
    <phoneticPr fontId="1" type="noConversion"/>
  </si>
  <si>
    <t>Eora-consumption</t>
    <phoneticPr fontId="1" type="noConversion"/>
  </si>
  <si>
    <t>OECD_2015_P</t>
    <phoneticPr fontId="1" type="noConversion"/>
  </si>
  <si>
    <t>Israel</t>
    <phoneticPr fontId="1" type="noConversion"/>
  </si>
  <si>
    <t>Mexico</t>
    <phoneticPr fontId="1" type="noConversion"/>
  </si>
  <si>
    <t>Aruba</t>
    <phoneticPr fontId="1" type="noConversion"/>
  </si>
  <si>
    <t>Japan</t>
    <phoneticPr fontId="1" type="noConversion"/>
  </si>
  <si>
    <t>Hong Kong (China)</t>
    <phoneticPr fontId="1" type="noConversion"/>
  </si>
  <si>
    <t>Ireland</t>
    <phoneticPr fontId="1" type="noConversion"/>
  </si>
  <si>
    <t>United Kingdom</t>
    <phoneticPr fontId="1" type="noConversion"/>
  </si>
  <si>
    <t>Germany</t>
    <phoneticPr fontId="1" type="noConversion"/>
  </si>
  <si>
    <t>India</t>
    <phoneticPr fontId="1" type="noConversion"/>
  </si>
  <si>
    <t>Malaysia</t>
    <phoneticPr fontId="1" type="noConversion"/>
  </si>
  <si>
    <t>Nigeria</t>
    <phoneticPr fontId="1" type="noConversion"/>
  </si>
  <si>
    <t>Islamic Republic of Iran</t>
    <phoneticPr fontId="1" type="noConversion"/>
  </si>
  <si>
    <t>United Arab Emirates</t>
    <phoneticPr fontId="1" type="noConversion"/>
  </si>
  <si>
    <t>Bolivarian Republic of Venezuela</t>
    <phoneticPr fontId="1" type="noConversion"/>
  </si>
  <si>
    <t>Egypt</t>
    <phoneticPr fontId="1" type="noConversion"/>
  </si>
  <si>
    <t>Bangladesh</t>
    <phoneticPr fontId="1" type="noConversion"/>
  </si>
  <si>
    <t>Eritrea</t>
    <phoneticPr fontId="1" type="noConversion"/>
  </si>
  <si>
    <t>Somalia</t>
    <phoneticPr fontId="1" type="noConversion"/>
  </si>
  <si>
    <t>Kuwait</t>
    <phoneticPr fontId="1" type="noConversion"/>
  </si>
  <si>
    <t>Pakistan</t>
    <phoneticPr fontId="1" type="noConversion"/>
  </si>
  <si>
    <t>Lebanon</t>
    <phoneticPr fontId="1" type="noConversion"/>
  </si>
  <si>
    <t>British Virgin Islands</t>
    <phoneticPr fontId="1" type="noConversion"/>
  </si>
  <si>
    <t>People's Republic of China</t>
    <phoneticPr fontId="1" type="noConversion"/>
  </si>
  <si>
    <t>Russian Federation</t>
    <phoneticPr fontId="1" type="noConversion"/>
  </si>
  <si>
    <t>South Africa</t>
    <phoneticPr fontId="1" type="noConversion"/>
  </si>
  <si>
    <t>Viet Nam</t>
    <phoneticPr fontId="1" type="noConversion"/>
  </si>
  <si>
    <t>Algeria</t>
    <phoneticPr fontId="1" type="noConversion"/>
  </si>
  <si>
    <t>Jamaica</t>
    <phoneticPr fontId="1" type="noConversion"/>
  </si>
  <si>
    <t>Bonaire</t>
    <phoneticPr fontId="1" type="noConversion"/>
  </si>
  <si>
    <t>Puerto rico</t>
    <phoneticPr fontId="1" type="noConversion"/>
  </si>
  <si>
    <t>x</t>
    <phoneticPr fontId="1" type="noConversion"/>
  </si>
  <si>
    <t>St. Lucia</t>
    <phoneticPr fontId="1" type="noConversion"/>
  </si>
  <si>
    <t>EXIOBASE</t>
    <phoneticPr fontId="1" type="noConversion"/>
  </si>
  <si>
    <t>EMERGING1</t>
    <phoneticPr fontId="1" type="noConversion"/>
  </si>
  <si>
    <t>GTAP1</t>
    <phoneticPr fontId="1" type="noConversion"/>
  </si>
  <si>
    <t>Eora1</t>
    <phoneticPr fontId="1" type="noConversion"/>
  </si>
  <si>
    <t>EXIOBASE1</t>
    <phoneticPr fontId="1" type="noConversion"/>
  </si>
  <si>
    <t>EMERGING2</t>
    <phoneticPr fontId="1" type="noConversion"/>
  </si>
  <si>
    <t>GTAP2</t>
    <phoneticPr fontId="1" type="noConversion"/>
  </si>
  <si>
    <t>Eora2</t>
    <phoneticPr fontId="1" type="noConversion"/>
  </si>
  <si>
    <t>EXIOBASE2</t>
    <phoneticPr fontId="1" type="noConversion"/>
  </si>
  <si>
    <t>EMERGING3</t>
    <phoneticPr fontId="1" type="noConversion"/>
  </si>
  <si>
    <t>GTAP3</t>
    <phoneticPr fontId="1" type="noConversion"/>
  </si>
  <si>
    <t>Eora3</t>
    <phoneticPr fontId="1" type="noConversion"/>
  </si>
  <si>
    <t>EXIOBASE3</t>
    <phoneticPr fontId="1" type="noConversion"/>
  </si>
  <si>
    <t>EMERGING4</t>
    <phoneticPr fontId="1" type="noConversion"/>
  </si>
  <si>
    <t>GTAP4</t>
    <phoneticPr fontId="1" type="noConversion"/>
  </si>
  <si>
    <t>Eora4</t>
    <phoneticPr fontId="1" type="noConversion"/>
  </si>
  <si>
    <t>EXIOBASE4</t>
    <phoneticPr fontId="1" type="noConversion"/>
  </si>
  <si>
    <t>EMERGING5</t>
    <phoneticPr fontId="1" type="noConversion"/>
  </si>
  <si>
    <t>GTAP5</t>
    <phoneticPr fontId="1" type="noConversion"/>
  </si>
  <si>
    <t>Eora5</t>
    <phoneticPr fontId="1" type="noConversion"/>
  </si>
  <si>
    <t>EXIOBASE5</t>
    <phoneticPr fontId="1" type="noConversion"/>
  </si>
  <si>
    <t>EMERGING6</t>
    <phoneticPr fontId="1" type="noConversion"/>
  </si>
  <si>
    <t>GTAP6</t>
    <phoneticPr fontId="1" type="noConversion"/>
  </si>
  <si>
    <t>Eora6</t>
    <phoneticPr fontId="1" type="noConversion"/>
  </si>
  <si>
    <t>EXIOBASE6</t>
    <phoneticPr fontId="1" type="noConversion"/>
  </si>
  <si>
    <t>Tunisia</t>
    <phoneticPr fontId="1" type="noConversion"/>
  </si>
  <si>
    <t>Togo</t>
    <phoneticPr fontId="1" type="noConversion"/>
  </si>
  <si>
    <t>Mauritius</t>
    <phoneticPr fontId="1" type="noConversion"/>
  </si>
  <si>
    <t>Ecuador</t>
    <phoneticPr fontId="1" type="noConversion"/>
  </si>
  <si>
    <t>Azerbaijan</t>
    <phoneticPr fontId="1" type="noConversion"/>
  </si>
  <si>
    <t>Bahrain</t>
    <phoneticPr fontId="1" type="noConversion"/>
  </si>
  <si>
    <t>Africa</t>
  </si>
  <si>
    <t>Americas</t>
  </si>
  <si>
    <t>Asia</t>
  </si>
  <si>
    <t>Europe</t>
  </si>
  <si>
    <t>Oceania</t>
  </si>
  <si>
    <t>Oceania</t>
    <phoneticPr fontId="1" type="noConversion"/>
  </si>
  <si>
    <t>map</t>
    <phoneticPr fontId="1" type="noConversion"/>
  </si>
  <si>
    <t>EORA</t>
    <phoneticPr fontId="1" type="noConversion"/>
  </si>
  <si>
    <t>VA share</t>
    <phoneticPr fontId="1" type="noConversion"/>
  </si>
  <si>
    <t>L</t>
    <phoneticPr fontId="1" type="noConversion"/>
  </si>
  <si>
    <t>final demand</t>
    <phoneticPr fontId="1" type="noConversion"/>
  </si>
  <si>
    <t>Total</t>
    <phoneticPr fontId="1" type="noConversion"/>
  </si>
  <si>
    <t>EMERGING-EXIOBASE</t>
    <phoneticPr fontId="1" type="noConversion"/>
  </si>
  <si>
    <t>EMERGING-Eora</t>
    <phoneticPr fontId="1" type="noConversion"/>
  </si>
  <si>
    <t>EMERGING-GTAP</t>
    <phoneticPr fontId="1" type="noConversion"/>
  </si>
  <si>
    <t>EMERGING-OECD</t>
    <phoneticPr fontId="1" type="noConversion"/>
  </si>
  <si>
    <t>Europe</t>
    <phoneticPr fontId="1" type="noConversion"/>
  </si>
  <si>
    <t>Asia</t>
    <phoneticPr fontId="1" type="noConversion"/>
  </si>
  <si>
    <t>Americas</t>
    <phoneticPr fontId="1" type="noConversion"/>
  </si>
  <si>
    <t>Africa</t>
    <phoneticPr fontId="1" type="noConversion"/>
  </si>
  <si>
    <t>EXIO</t>
    <phoneticPr fontId="1" type="noConversion"/>
  </si>
  <si>
    <t>Cote d'Ivoire</t>
    <phoneticPr fontId="1" type="noConversion"/>
  </si>
  <si>
    <t>Curaao</t>
    <phoneticPr fontId="1" type="noConversion"/>
  </si>
  <si>
    <t>Import(WB)</t>
    <phoneticPr fontId="1" type="noConversion"/>
  </si>
  <si>
    <t>Import(Trade)</t>
    <phoneticPr fontId="1" type="noConversion"/>
  </si>
  <si>
    <t>Ratio</t>
    <phoneticPr fontId="1" type="noConversion"/>
  </si>
  <si>
    <t>Country</t>
    <phoneticPr fontId="1" type="noConversion"/>
  </si>
  <si>
    <t>GDP</t>
    <phoneticPr fontId="1" type="noConversion"/>
  </si>
  <si>
    <t>Saudi Arabia</t>
    <phoneticPr fontId="1" type="noConversion"/>
  </si>
  <si>
    <t>Botswana</t>
    <phoneticPr fontId="1" type="noConversion"/>
  </si>
  <si>
    <t>Andorra</t>
    <phoneticPr fontId="1" type="noConversion"/>
  </si>
  <si>
    <t>Republic of North Macedonia</t>
    <phoneticPr fontId="1" type="noConversion"/>
  </si>
  <si>
    <t>Cyprus</t>
    <phoneticPr fontId="1" type="noConversion"/>
  </si>
  <si>
    <t>Anguilla</t>
    <phoneticPr fontId="1" type="noConversion"/>
  </si>
  <si>
    <t>Serbia</t>
    <phoneticPr fontId="1" type="noConversion"/>
  </si>
  <si>
    <t>Syrian Arab Republic</t>
    <phoneticPr fontId="1" type="noConversion"/>
  </si>
  <si>
    <t>Nauru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</si>
</sst>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name val="Times New Roman"/>
      <family val="1"/>
    </font>
    <font>
      <sz val="9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4" fillId="0" borderId="1" xfId="0" applyFont="1" applyBorder="1" applyAlignment="1"/>
    <xf numFmtId="0" fontId="2" fillId="0" borderId="0" xfId="0" applyFont="1">
      <alignment vertical="center"/>
    </xf>
    <xf numFmtId="0" fontId="0" fillId="2" borderId="0" xfId="0" applyFill="1" applyAlignment="1"/>
    <xf numFmtId="0" fontId="0" fillId="0" borderId="0" xfId="0" quotePrefix="1" applyAlignment="1"/>
    <xf numFmtId="0" fontId="5" fillId="0" borderId="0" xfId="0" applyFont="1" applyAlignment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quotePrefix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VA_sector!$R$1</c:f>
              <c:strCache>
                <c:ptCount val="1"/>
                <c:pt idx="0">
                  <c:v>EMERGING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VA_sector!$R$2:$R$13</c:f>
              <c:numCache>
                <c:formatCode>General</c:formatCode>
                <c:ptCount val="12"/>
                <c:pt idx="0">
                  <c:v>82111.8700133198</c:v>
                </c:pt>
                <c:pt idx="1">
                  <c:v>434673.43380618398</c:v>
                </c:pt>
                <c:pt idx="2">
                  <c:v>362376.26786860701</c:v>
                </c:pt>
                <c:pt idx="3">
                  <c:v>825241.57393857895</c:v>
                </c:pt>
                <c:pt idx="4">
                  <c:v>246966.83338791999</c:v>
                </c:pt>
                <c:pt idx="5">
                  <c:v>112118.471929065</c:v>
                </c:pt>
                <c:pt idx="6">
                  <c:v>8641268.4139765408</c:v>
                </c:pt>
                <c:pt idx="7">
                  <c:v>899888.65149282897</c:v>
                </c:pt>
                <c:pt idx="8">
                  <c:v>743844.16078792897</c:v>
                </c:pt>
                <c:pt idx="9">
                  <c:v>690017.50016938697</c:v>
                </c:pt>
                <c:pt idx="10">
                  <c:v>1559689.98023506</c:v>
                </c:pt>
                <c:pt idx="11">
                  <c:v>1892146.47176508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84A-9F10-61A4DC3BBDE5}"/>
            </c:ext>
          </c:extLst>
        </c:ser>
        <c:ser>
          <c:idx val="1"/>
          <c:order val="1"/>
          <c:tx>
            <c:strRef>
              <c:f>VA_sector!$S$1</c:f>
              <c:strCache>
                <c:ptCount val="1"/>
                <c:pt idx="0">
                  <c:v>GTAP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VA_sector!$S$2:$S$13</c:f>
              <c:numCache>
                <c:formatCode>General</c:formatCode>
                <c:ptCount val="12"/>
                <c:pt idx="0">
                  <c:v>8946.8009467704596</c:v>
                </c:pt>
                <c:pt idx="1">
                  <c:v>90.841978536716496</c:v>
                </c:pt>
                <c:pt idx="2">
                  <c:v>43697.5697777444</c:v>
                </c:pt>
                <c:pt idx="3">
                  <c:v>778485.67741158698</c:v>
                </c:pt>
                <c:pt idx="4">
                  <c:v>81339.931143437396</c:v>
                </c:pt>
                <c:pt idx="5">
                  <c:v>504137.68112485198</c:v>
                </c:pt>
                <c:pt idx="6">
                  <c:v>9542295.5343336407</c:v>
                </c:pt>
                <c:pt idx="7">
                  <c:v>1590483.91204667</c:v>
                </c:pt>
                <c:pt idx="8">
                  <c:v>215670.505607203</c:v>
                </c:pt>
                <c:pt idx="9">
                  <c:v>391444.15668658703</c:v>
                </c:pt>
                <c:pt idx="10">
                  <c:v>801700.20465587103</c:v>
                </c:pt>
                <c:pt idx="11">
                  <c:v>2334889.63087815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D-484A-9F10-61A4DC3BBDE5}"/>
            </c:ext>
          </c:extLst>
        </c:ser>
        <c:ser>
          <c:idx val="2"/>
          <c:order val="2"/>
          <c:tx>
            <c:strRef>
              <c:f>VA_sector!$T$1</c:f>
              <c:strCache>
                <c:ptCount val="1"/>
                <c:pt idx="0">
                  <c:v>Eora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VA_sector!$T$2:$T$13</c:f>
              <c:numCache>
                <c:formatCode>General</c:formatCode>
                <c:ptCount val="12"/>
                <c:pt idx="6">
                  <c:v>7927986.1061638501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D-484A-9F10-61A4DC3BBDE5}"/>
            </c:ext>
          </c:extLst>
        </c:ser>
        <c:ser>
          <c:idx val="3"/>
          <c:order val="3"/>
          <c:tx>
            <c:strRef>
              <c:f>VA_sector!$U$1</c:f>
              <c:strCache>
                <c:ptCount val="1"/>
                <c:pt idx="0">
                  <c:v>EXIOBASE RX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VA_sector!$U$2:$U$13</c:f>
              <c:numCache>
                <c:formatCode>General</c:formatCode>
                <c:ptCount val="12"/>
                <c:pt idx="0">
                  <c:v>57121.486570809364</c:v>
                </c:pt>
                <c:pt idx="1">
                  <c:v>584088.91973899899</c:v>
                </c:pt>
                <c:pt idx="2">
                  <c:v>180898.4766427865</c:v>
                </c:pt>
                <c:pt idx="3">
                  <c:v>375663.40403014969</c:v>
                </c:pt>
                <c:pt idx="4">
                  <c:v>144950.07270576421</c:v>
                </c:pt>
                <c:pt idx="5">
                  <c:v>105644.29261341074</c:v>
                </c:pt>
                <c:pt idx="6">
                  <c:v>6171422.3680813098</c:v>
                </c:pt>
                <c:pt idx="7">
                  <c:v>855022.81204619643</c:v>
                </c:pt>
                <c:pt idx="8">
                  <c:v>129698.5722173567</c:v>
                </c:pt>
                <c:pt idx="9">
                  <c:v>293922.19572689501</c:v>
                </c:pt>
                <c:pt idx="10">
                  <c:v>863466.330219583</c:v>
                </c:pt>
                <c:pt idx="11">
                  <c:v>1693526.24406084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D-484A-9F10-61A4DC3BBDE5}"/>
            </c:ext>
          </c:extLst>
        </c:ser>
        <c:ser>
          <c:idx val="4"/>
          <c:order val="4"/>
          <c:tx>
            <c:strRef>
              <c:f>VA_sector!$V$1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VA_sector!$V$2:$V$13</c:f>
              <c:numCache>
                <c:formatCode>General</c:formatCode>
                <c:ptCount val="12"/>
                <c:pt idx="6">
                  <c:v>6726103.3577239402</c:v>
                </c:pt>
                <c:pt idx="10">
                  <c:v>917650.99004176597</c:v>
                </c:pt>
                <c:pt idx="11">
                  <c:v>2424156.4972091401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D-484A-9F10-61A4DC3B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19135"/>
        <c:axId val="429820783"/>
      </c:barChart>
      <c:catAx>
        <c:axId val="4298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820783"/>
        <c:crosses val="autoZero"/>
        <c:auto val="1"/>
        <c:lblAlgn val="ctr"/>
        <c:lblOffset val="100"/>
        <c:noMultiLvlLbl val="0"/>
      </c:catAx>
      <c:valAx>
        <c:axId val="4298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8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VA_17!$A$10</c:f>
              <c:strCache>
                <c:ptCount val="1"/>
                <c:pt idx="0">
                  <c:v>EXIOBASE (m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VA_17!$B$10:$R$10</c:f>
              <c:numCache>
                <c:formatCode>General</c:formatCode>
                <c:ptCount val="17"/>
                <c:pt idx="0">
                  <c:v>2.1867703207091509</c:v>
                </c:pt>
                <c:pt idx="1">
                  <c:v>2.1669176850716729</c:v>
                </c:pt>
                <c:pt idx="2">
                  <c:v>5.1923543715993086</c:v>
                </c:pt>
                <c:pt idx="3">
                  <c:v>1.7096354500487319</c:v>
                </c:pt>
                <c:pt idx="4">
                  <c:v>1.1600616351391768</c:v>
                </c:pt>
                <c:pt idx="5">
                  <c:v>4.2210782278706276</c:v>
                </c:pt>
                <c:pt idx="6">
                  <c:v>1.9080093781555347</c:v>
                </c:pt>
                <c:pt idx="7">
                  <c:v>7.6526493790011054</c:v>
                </c:pt>
                <c:pt idx="8">
                  <c:v>3.8068403266812689</c:v>
                </c:pt>
                <c:pt idx="9">
                  <c:v>1.308096803527665</c:v>
                </c:pt>
                <c:pt idx="10">
                  <c:v>1.0400972722578499</c:v>
                </c:pt>
                <c:pt idx="11">
                  <c:v>10.249580739990813</c:v>
                </c:pt>
                <c:pt idx="12">
                  <c:v>6.4826634665994129</c:v>
                </c:pt>
                <c:pt idx="13">
                  <c:v>2.8584129048813929</c:v>
                </c:pt>
                <c:pt idx="14">
                  <c:v>1.5793650881313803</c:v>
                </c:pt>
                <c:pt idx="15">
                  <c:v>17.299814331999009</c:v>
                </c:pt>
                <c:pt idx="16">
                  <c:v>29.177652618335891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E-3A43-A512-0823582E09CE}"/>
            </c:ext>
          </c:extLst>
        </c:ser>
        <c:ser>
          <c:idx val="1"/>
          <c:order val="1"/>
          <c:tx>
            <c:strRef>
              <c:f>VA_17!$A$11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VA_17!$B$11:$R$11</c:f>
              <c:numCache>
                <c:formatCode>General</c:formatCode>
                <c:ptCount val="17"/>
                <c:pt idx="0">
                  <c:v>2.8647886554983071</c:v>
                </c:pt>
                <c:pt idx="1">
                  <c:v>0.4384704201493701</c:v>
                </c:pt>
                <c:pt idx="2">
                  <c:v>5.0331003963786696</c:v>
                </c:pt>
                <c:pt idx="3">
                  <c:v>2.3391718281690212</c:v>
                </c:pt>
                <c:pt idx="4">
                  <c:v>0.47871171942769813</c:v>
                </c:pt>
                <c:pt idx="5">
                  <c:v>3.7226898445058643</c:v>
                </c:pt>
                <c:pt idx="6">
                  <c:v>0.74160905725118931</c:v>
                </c:pt>
                <c:pt idx="7">
                  <c:v>6.5292919464111989</c:v>
                </c:pt>
                <c:pt idx="8">
                  <c:v>4.8550230115538628</c:v>
                </c:pt>
                <c:pt idx="9">
                  <c:v>1.9348985998710055</c:v>
                </c:pt>
                <c:pt idx="10">
                  <c:v>1.6712415964248593</c:v>
                </c:pt>
                <c:pt idx="11">
                  <c:v>9.7453244130860988</c:v>
                </c:pt>
                <c:pt idx="12">
                  <c:v>11.498689186182592</c:v>
                </c:pt>
                <c:pt idx="13">
                  <c:v>4.1914660538046817</c:v>
                </c:pt>
                <c:pt idx="14">
                  <c:v>4.4659230096672164</c:v>
                </c:pt>
                <c:pt idx="15">
                  <c:v>14.893931030997864</c:v>
                </c:pt>
                <c:pt idx="16">
                  <c:v>24.595669230620519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E-3A43-A512-0823582E09CE}"/>
            </c:ext>
          </c:extLst>
        </c:ser>
        <c:ser>
          <c:idx val="2"/>
          <c:order val="2"/>
          <c:tx>
            <c:strRef>
              <c:f>VA_17!$A$12</c:f>
              <c:strCache>
                <c:ptCount val="1"/>
                <c:pt idx="0">
                  <c:v>Eora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VA_17!$B$12:$R$12</c:f>
              <c:numCache>
                <c:formatCode>General</c:formatCode>
                <c:ptCount val="17"/>
                <c:pt idx="0">
                  <c:v>2.9220457945203759</c:v>
                </c:pt>
                <c:pt idx="1">
                  <c:v>8.8997591173626919E-2</c:v>
                </c:pt>
                <c:pt idx="2">
                  <c:v>5.7717927688585302</c:v>
                </c:pt>
                <c:pt idx="3">
                  <c:v>2.2164691080824892</c:v>
                </c:pt>
                <c:pt idx="4">
                  <c:v>0.71436114771974824</c:v>
                </c:pt>
                <c:pt idx="5">
                  <c:v>2.6978043674317895</c:v>
                </c:pt>
                <c:pt idx="6">
                  <c:v>0.56860084947693978</c:v>
                </c:pt>
                <c:pt idx="7">
                  <c:v>7.2271397246169364</c:v>
                </c:pt>
                <c:pt idx="8">
                  <c:v>4.3490775637824619</c:v>
                </c:pt>
                <c:pt idx="9">
                  <c:v>1.6195440116604793</c:v>
                </c:pt>
                <c:pt idx="10">
                  <c:v>1.3036141549132123</c:v>
                </c:pt>
                <c:pt idx="11">
                  <c:v>11.417302956610996</c:v>
                </c:pt>
                <c:pt idx="12">
                  <c:v>13.247197045717687</c:v>
                </c:pt>
                <c:pt idx="13">
                  <c:v>3.1249513050111881</c:v>
                </c:pt>
                <c:pt idx="14">
                  <c:v>1.8082613926369138</c:v>
                </c:pt>
                <c:pt idx="15">
                  <c:v>14.75345404203666</c:v>
                </c:pt>
                <c:pt idx="16">
                  <c:v>26.16938617574997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E-3A43-A512-0823582E09CE}"/>
            </c:ext>
          </c:extLst>
        </c:ser>
        <c:ser>
          <c:idx val="3"/>
          <c:order val="3"/>
          <c:tx>
            <c:strRef>
              <c:f>VA_17!$A$13</c:f>
              <c:strCache>
                <c:ptCount val="1"/>
                <c:pt idx="0">
                  <c:v>GTAP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VA_17!$B$13:$R$13</c:f>
              <c:numCache>
                <c:formatCode>General</c:formatCode>
                <c:ptCount val="17"/>
                <c:pt idx="0">
                  <c:v>2.2435387514768497</c:v>
                </c:pt>
                <c:pt idx="1">
                  <c:v>0.11828467977021903</c:v>
                </c:pt>
                <c:pt idx="2">
                  <c:v>5.9574017429103314</c:v>
                </c:pt>
                <c:pt idx="3">
                  <c:v>2.0850552862607787</c:v>
                </c:pt>
                <c:pt idx="4">
                  <c:v>0.4761247110634701</c:v>
                </c:pt>
                <c:pt idx="5">
                  <c:v>2.8964380918582546</c:v>
                </c:pt>
                <c:pt idx="6">
                  <c:v>0.65837007916395951</c:v>
                </c:pt>
                <c:pt idx="7">
                  <c:v>3.0418788842606364</c:v>
                </c:pt>
                <c:pt idx="8">
                  <c:v>7.1897924681186707</c:v>
                </c:pt>
                <c:pt idx="9">
                  <c:v>1.2445645552537252</c:v>
                </c:pt>
                <c:pt idx="10">
                  <c:v>1.8266521972565859</c:v>
                </c:pt>
                <c:pt idx="11">
                  <c:v>12.779269967561335</c:v>
                </c:pt>
                <c:pt idx="12">
                  <c:v>12.158222387555536</c:v>
                </c:pt>
                <c:pt idx="13">
                  <c:v>3.2827126423013593</c:v>
                </c:pt>
                <c:pt idx="14">
                  <c:v>3.231317388125972</c:v>
                </c:pt>
                <c:pt idx="15">
                  <c:v>7.8268545139363033</c:v>
                </c:pt>
                <c:pt idx="16">
                  <c:v>32.983521653126012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3E-3A43-A512-0823582E09CE}"/>
            </c:ext>
          </c:extLst>
        </c:ser>
        <c:ser>
          <c:idx val="4"/>
          <c:order val="4"/>
          <c:tx>
            <c:strRef>
              <c:f>VA_17!$A$14</c:f>
              <c:strCache>
                <c:ptCount val="1"/>
                <c:pt idx="0">
                  <c:v>EMERGING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VA_17!$B$14:$R$14</c:f>
              <c:numCache>
                <c:formatCode>General</c:formatCode>
                <c:ptCount val="17"/>
                <c:pt idx="0">
                  <c:v>2.4134605868687116</c:v>
                </c:pt>
                <c:pt idx="1">
                  <c:v>1.1691171360853272</c:v>
                </c:pt>
                <c:pt idx="2">
                  <c:v>5.5946671686168736</c:v>
                </c:pt>
                <c:pt idx="3">
                  <c:v>1.4165414004561747</c:v>
                </c:pt>
                <c:pt idx="4">
                  <c:v>0.52362247737341028</c:v>
                </c:pt>
                <c:pt idx="5">
                  <c:v>3.2654354039365319</c:v>
                </c:pt>
                <c:pt idx="6">
                  <c:v>0.85763009590407624</c:v>
                </c:pt>
                <c:pt idx="7">
                  <c:v>5.2389200301232837</c:v>
                </c:pt>
                <c:pt idx="8">
                  <c:v>3.5533622664571993</c:v>
                </c:pt>
                <c:pt idx="9">
                  <c:v>1.026405315940315</c:v>
                </c:pt>
                <c:pt idx="10">
                  <c:v>1.5749287660577322</c:v>
                </c:pt>
                <c:pt idx="11">
                  <c:v>11.491238136005395</c:v>
                </c:pt>
                <c:pt idx="12">
                  <c:v>8.3210607038320017</c:v>
                </c:pt>
                <c:pt idx="13">
                  <c:v>4.400820459521956</c:v>
                </c:pt>
                <c:pt idx="14">
                  <c:v>3.2547550311748497</c:v>
                </c:pt>
                <c:pt idx="15">
                  <c:v>20.463007007808322</c:v>
                </c:pt>
                <c:pt idx="16">
                  <c:v>25.435028013837847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3E-3A43-A512-0823582E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266063"/>
        <c:axId val="1860023295"/>
      </c:barChart>
      <c:catAx>
        <c:axId val="18592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023295"/>
        <c:crosses val="autoZero"/>
        <c:auto val="1"/>
        <c:lblAlgn val="ctr"/>
        <c:lblOffset val="100"/>
        <c:noMultiLvlLbl val="0"/>
      </c:catAx>
      <c:valAx>
        <c:axId val="18600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26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CO2_sector!$R$1</c:f>
              <c:strCache>
                <c:ptCount val="1"/>
                <c:pt idx="0">
                  <c:v>EMERGING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CO2_sector!$Q$2:$Q$13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CO2_sector!$R$2:$R$13</c:f>
              <c:numCache>
                <c:formatCode>General</c:formatCode>
                <c:ptCount val="12"/>
                <c:pt idx="0">
                  <c:v>31175.3890376612</c:v>
                </c:pt>
                <c:pt idx="1">
                  <c:v>148189.83911802</c:v>
                </c:pt>
                <c:pt idx="2">
                  <c:v>281354.27116386301</c:v>
                </c:pt>
                <c:pt idx="3">
                  <c:v>3664284.4729377599</c:v>
                </c:pt>
                <c:pt idx="4">
                  <c:v>1073921.3934649699</c:v>
                </c:pt>
                <c:pt idx="5">
                  <c:v>59369.905331287096</c:v>
                </c:pt>
                <c:pt idx="6">
                  <c:v>4900272.3975624098</c:v>
                </c:pt>
                <c:pt idx="7">
                  <c:v>2337090.0046478198</c:v>
                </c:pt>
                <c:pt idx="8">
                  <c:v>271190.069260786</c:v>
                </c:pt>
                <c:pt idx="9">
                  <c:v>388545.82273315103</c:v>
                </c:pt>
                <c:pt idx="10">
                  <c:v>895582.07056676701</c:v>
                </c:pt>
                <c:pt idx="11">
                  <c:v>899322.36517525301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4-E240-B130-F8F029AA4836}"/>
            </c:ext>
          </c:extLst>
        </c:ser>
        <c:ser>
          <c:idx val="1"/>
          <c:order val="1"/>
          <c:tx>
            <c:strRef>
              <c:f>CO2_sector!$S$1</c:f>
              <c:strCache>
                <c:ptCount val="1"/>
                <c:pt idx="0">
                  <c:v>GTAP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CO2_sector!$Q$2:$Q$13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CO2_sector!$S$2:$S$13</c:f>
              <c:numCache>
                <c:formatCode>General</c:formatCode>
                <c:ptCount val="12"/>
                <c:pt idx="0">
                  <c:v>7438.6893711933299</c:v>
                </c:pt>
                <c:pt idx="1">
                  <c:v>24.734951014456001</c:v>
                </c:pt>
                <c:pt idx="2">
                  <c:v>9663.2679279706699</c:v>
                </c:pt>
                <c:pt idx="3">
                  <c:v>4156626.2574640601</c:v>
                </c:pt>
                <c:pt idx="4">
                  <c:v>228677.66878558</c:v>
                </c:pt>
                <c:pt idx="5">
                  <c:v>514428.94940642</c:v>
                </c:pt>
                <c:pt idx="6">
                  <c:v>5068583.458207</c:v>
                </c:pt>
                <c:pt idx="7">
                  <c:v>2584178.5162433698</c:v>
                </c:pt>
                <c:pt idx="8">
                  <c:v>128185.508381719</c:v>
                </c:pt>
                <c:pt idx="9">
                  <c:v>209940.16313361199</c:v>
                </c:pt>
                <c:pt idx="10">
                  <c:v>443521.79489675403</c:v>
                </c:pt>
                <c:pt idx="11">
                  <c:v>1106902.5716442601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4-E240-B130-F8F029AA4836}"/>
            </c:ext>
          </c:extLst>
        </c:ser>
        <c:ser>
          <c:idx val="2"/>
          <c:order val="2"/>
          <c:tx>
            <c:strRef>
              <c:f>CO2_sector!$T$1</c:f>
              <c:strCache>
                <c:ptCount val="1"/>
                <c:pt idx="0">
                  <c:v>Eora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CO2_sector!$Q$2:$Q$13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CO2_sector!$T$2:$T$13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4086965.4926429298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4-E240-B130-F8F029AA4836}"/>
            </c:ext>
          </c:extLst>
        </c:ser>
        <c:ser>
          <c:idx val="3"/>
          <c:order val="3"/>
          <c:tx>
            <c:strRef>
              <c:f>CO2_sector!$U$1</c:f>
              <c:strCache>
                <c:ptCount val="1"/>
                <c:pt idx="0">
                  <c:v>EXIOBASE RX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CO2_sector!$Q$2:$Q$13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CO2_sector!$U$2:$U$13</c:f>
              <c:numCache>
                <c:formatCode>General</c:formatCode>
                <c:ptCount val="12"/>
                <c:pt idx="0">
                  <c:v>31223.580509587955</c:v>
                </c:pt>
                <c:pt idx="1">
                  <c:v>172821.40296883899</c:v>
                </c:pt>
                <c:pt idx="2">
                  <c:v>17035.492210733519</c:v>
                </c:pt>
                <c:pt idx="3">
                  <c:v>5422686.8595360778</c:v>
                </c:pt>
                <c:pt idx="4">
                  <c:v>86210.052470768627</c:v>
                </c:pt>
                <c:pt idx="5">
                  <c:v>102014.10622341183</c:v>
                </c:pt>
                <c:pt idx="6">
                  <c:v>6171422.3680813098</c:v>
                </c:pt>
                <c:pt idx="7">
                  <c:v>2442879.5156668252</c:v>
                </c:pt>
                <c:pt idx="8">
                  <c:v>78171.600546828093</c:v>
                </c:pt>
                <c:pt idx="9">
                  <c:v>224417.32402894399</c:v>
                </c:pt>
                <c:pt idx="10">
                  <c:v>641269.85787013499</c:v>
                </c:pt>
                <c:pt idx="11">
                  <c:v>847308.41957131203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4-E240-B130-F8F029AA4836}"/>
            </c:ext>
          </c:extLst>
        </c:ser>
        <c:ser>
          <c:idx val="4"/>
          <c:order val="4"/>
          <c:tx>
            <c:strRef>
              <c:f>CO2_sector!$V$1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CO2_sector!$Q$2:$Q$13</c:f>
              <c:strCache>
                <c:ptCount val="12"/>
                <c:pt idx="0">
                  <c:v>Coal</c:v>
                </c:pt>
                <c:pt idx="1">
                  <c:v>Oil</c:v>
                </c:pt>
                <c:pt idx="2">
                  <c:v>Gas</c:v>
                </c:pt>
                <c:pt idx="3">
                  <c:v>Electricity</c:v>
                </c:pt>
                <c:pt idx="4">
                  <c:v>Gas manufacture, distribution</c:v>
                </c:pt>
                <c:pt idx="5">
                  <c:v>Water</c:v>
                </c:pt>
                <c:pt idx="6">
                  <c:v>Construction</c:v>
                </c:pt>
                <c:pt idx="7">
                  <c:v>Transport nec</c:v>
                </c:pt>
                <c:pt idx="8">
                  <c:v>Water transport</c:v>
                </c:pt>
                <c:pt idx="9">
                  <c:v>Air transport</c:v>
                </c:pt>
                <c:pt idx="10">
                  <c:v>Electrical equipment</c:v>
                </c:pt>
                <c:pt idx="11">
                  <c:v>Motor vehicles and parts</c:v>
                </c:pt>
              </c:strCache>
            </c:strRef>
          </c:cat>
          <c:val>
            <c:numRef>
              <c:f>CO2_sector!$V$2:$V$13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3127129.2397149801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646754.52008601802</c:v>
                </c:pt>
                <c:pt idx="11">
                  <c:v>1089359.62244251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4-E240-B130-F8F029AA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081295"/>
        <c:axId val="1337857247"/>
      </c:barChart>
      <c:catAx>
        <c:axId val="13370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857247"/>
        <c:crosses val="autoZero"/>
        <c:auto val="1"/>
        <c:lblAlgn val="ctr"/>
        <c:lblOffset val="100"/>
        <c:noMultiLvlLbl val="0"/>
      </c:catAx>
      <c:valAx>
        <c:axId val="13378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0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CO2_17!$A$10</c:f>
              <c:strCache>
                <c:ptCount val="1"/>
                <c:pt idx="0">
                  <c:v>EXIOBASE (m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CO2_17!$B$9:$R$9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CO2_17!$B$10:$R$10</c:f>
              <c:numCache>
                <c:formatCode>General</c:formatCode>
                <c:ptCount val="17"/>
                <c:pt idx="0">
                  <c:v>2.368665524015952</c:v>
                </c:pt>
                <c:pt idx="1">
                  <c:v>1.1763898798502925</c:v>
                </c:pt>
                <c:pt idx="2">
                  <c:v>4.2322445906977046</c:v>
                </c:pt>
                <c:pt idx="3">
                  <c:v>1.9072872506435052</c:v>
                </c:pt>
                <c:pt idx="4">
                  <c:v>0.94315095180845032</c:v>
                </c:pt>
                <c:pt idx="5">
                  <c:v>6.0213629778630189</c:v>
                </c:pt>
                <c:pt idx="6">
                  <c:v>4.1230921675935202</c:v>
                </c:pt>
                <c:pt idx="7">
                  <c:v>8.5341527303680103</c:v>
                </c:pt>
                <c:pt idx="8">
                  <c:v>3.9078367486951553</c:v>
                </c:pt>
                <c:pt idx="9">
                  <c:v>4.6468479873679751</c:v>
                </c:pt>
                <c:pt idx="10">
                  <c:v>19.345891622509185</c:v>
                </c:pt>
                <c:pt idx="11">
                  <c:v>12.467178770107042</c:v>
                </c:pt>
                <c:pt idx="12">
                  <c:v>0.97533550398385582</c:v>
                </c:pt>
                <c:pt idx="13">
                  <c:v>9.9144272771059345</c:v>
                </c:pt>
                <c:pt idx="14">
                  <c:v>0.35787636364269793</c:v>
                </c:pt>
                <c:pt idx="15">
                  <c:v>3.6941658411578371</c:v>
                </c:pt>
                <c:pt idx="16">
                  <c:v>15.384093812589866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7-934D-9000-3AA223B47502}"/>
            </c:ext>
          </c:extLst>
        </c:ser>
        <c:ser>
          <c:idx val="1"/>
          <c:order val="1"/>
          <c:tx>
            <c:strRef>
              <c:f>CO2_17!$A$11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CO2_17!$B$9:$R$9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CO2_17!$B$11:$R$11</c:f>
              <c:numCache>
                <c:formatCode>General</c:formatCode>
                <c:ptCount val="17"/>
                <c:pt idx="0">
                  <c:v>2.0335566245740364</c:v>
                </c:pt>
                <c:pt idx="1">
                  <c:v>0.30424452509845762</c:v>
                </c:pt>
                <c:pt idx="2">
                  <c:v>4.0629879295757805</c:v>
                </c:pt>
                <c:pt idx="3">
                  <c:v>3.06700944482444</c:v>
                </c:pt>
                <c:pt idx="4">
                  <c:v>0.50172031770223802</c:v>
                </c:pt>
                <c:pt idx="5">
                  <c:v>4.6571479531228084</c:v>
                </c:pt>
                <c:pt idx="6">
                  <c:v>1.4648383744533795</c:v>
                </c:pt>
                <c:pt idx="7">
                  <c:v>9.1531082967757644</c:v>
                </c:pt>
                <c:pt idx="8">
                  <c:v>5.3273608780160142</c:v>
                </c:pt>
                <c:pt idx="9">
                  <c:v>5.0261259616690159</c:v>
                </c:pt>
                <c:pt idx="10">
                  <c:v>15.504839785718524</c:v>
                </c:pt>
                <c:pt idx="11">
                  <c:v>10.898178371513742</c:v>
                </c:pt>
                <c:pt idx="12">
                  <c:v>5.7328254623179413</c:v>
                </c:pt>
                <c:pt idx="13">
                  <c:v>13.586166426104027</c:v>
                </c:pt>
                <c:pt idx="14">
                  <c:v>1.8865909935245866</c:v>
                </c:pt>
                <c:pt idx="15">
                  <c:v>4.4315606093652811</c:v>
                </c:pt>
                <c:pt idx="16">
                  <c:v>12.361738045643975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7-934D-9000-3AA223B47502}"/>
            </c:ext>
          </c:extLst>
        </c:ser>
        <c:ser>
          <c:idx val="2"/>
          <c:order val="2"/>
          <c:tx>
            <c:strRef>
              <c:f>CO2_17!$A$12</c:f>
              <c:strCache>
                <c:ptCount val="1"/>
                <c:pt idx="0">
                  <c:v>Eora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CO2_17!$B$9:$R$9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CO2_17!$B$12:$R$12</c:f>
              <c:numCache>
                <c:formatCode>General</c:formatCode>
                <c:ptCount val="17"/>
                <c:pt idx="0">
                  <c:v>2.6519492941575789</c:v>
                </c:pt>
                <c:pt idx="1">
                  <c:v>0.3295260720125327</c:v>
                </c:pt>
                <c:pt idx="2">
                  <c:v>5.4266044187742546</c:v>
                </c:pt>
                <c:pt idx="3">
                  <c:v>2.4712512680867111</c:v>
                </c:pt>
                <c:pt idx="4">
                  <c:v>0.61607362218089956</c:v>
                </c:pt>
                <c:pt idx="5">
                  <c:v>3.7135229976140791</c:v>
                </c:pt>
                <c:pt idx="6">
                  <c:v>1.5355692177230973</c:v>
                </c:pt>
                <c:pt idx="7">
                  <c:v>8.9045029168552219</c:v>
                </c:pt>
                <c:pt idx="8">
                  <c:v>4.0982168118882898</c:v>
                </c:pt>
                <c:pt idx="9">
                  <c:v>3.8305386964359309</c:v>
                </c:pt>
                <c:pt idx="10">
                  <c:v>13.411099583981951</c:v>
                </c:pt>
                <c:pt idx="11">
                  <c:v>14.087925141834374</c:v>
                </c:pt>
                <c:pt idx="12">
                  <c:v>8.7207354779288906</c:v>
                </c:pt>
                <c:pt idx="13">
                  <c:v>11.139401832046914</c:v>
                </c:pt>
                <c:pt idx="14">
                  <c:v>0.6821479791083479</c:v>
                </c:pt>
                <c:pt idx="15">
                  <c:v>4.6578344287746116</c:v>
                </c:pt>
                <c:pt idx="16">
                  <c:v>13.723100240596322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7-934D-9000-3AA223B47502}"/>
            </c:ext>
          </c:extLst>
        </c:ser>
        <c:ser>
          <c:idx val="3"/>
          <c:order val="3"/>
          <c:tx>
            <c:strRef>
              <c:f>CO2_17!$A$13</c:f>
              <c:strCache>
                <c:ptCount val="1"/>
                <c:pt idx="0">
                  <c:v>GTAP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CO2_17!$B$9:$R$9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CO2_17!$B$13:$R$13</c:f>
              <c:numCache>
                <c:formatCode>General</c:formatCode>
                <c:ptCount val="17"/>
                <c:pt idx="0">
                  <c:v>1.8055293335627733</c:v>
                </c:pt>
                <c:pt idx="1">
                  <c:v>0.1309185529813611</c:v>
                </c:pt>
                <c:pt idx="2">
                  <c:v>5.6156005659021826</c:v>
                </c:pt>
                <c:pt idx="3">
                  <c:v>2.5007070462250476</c:v>
                </c:pt>
                <c:pt idx="4">
                  <c:v>0.54124667052692921</c:v>
                </c:pt>
                <c:pt idx="5">
                  <c:v>3.8201818219629891</c:v>
                </c:pt>
                <c:pt idx="6">
                  <c:v>1.4738466323240207</c:v>
                </c:pt>
                <c:pt idx="7">
                  <c:v>3.7102491488912634</c:v>
                </c:pt>
                <c:pt idx="8">
                  <c:v>9.2090376006030876</c:v>
                </c:pt>
                <c:pt idx="9">
                  <c:v>1.3721602424744324</c:v>
                </c:pt>
                <c:pt idx="10">
                  <c:v>16.885355629832556</c:v>
                </c:pt>
                <c:pt idx="11">
                  <c:v>17.467244930133464</c:v>
                </c:pt>
                <c:pt idx="12">
                  <c:v>7.0348767352360602</c:v>
                </c:pt>
                <c:pt idx="13">
                  <c:v>10.387879245989334</c:v>
                </c:pt>
                <c:pt idx="14">
                  <c:v>1.5270578168368014</c:v>
                </c:pt>
                <c:pt idx="15">
                  <c:v>3.0851597110572855</c:v>
                </c:pt>
                <c:pt idx="16">
                  <c:v>13.432948315460417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7-934D-9000-3AA223B47502}"/>
            </c:ext>
          </c:extLst>
        </c:ser>
        <c:ser>
          <c:idx val="4"/>
          <c:order val="4"/>
          <c:tx>
            <c:strRef>
              <c:f>CO2_17!$A$14</c:f>
              <c:strCache>
                <c:ptCount val="1"/>
                <c:pt idx="0">
                  <c:v>EMERGING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CO2_17!$B$9:$R$9</c:f>
              <c:strCache>
                <c:ptCount val="17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</c:strCache>
            </c:strRef>
          </c:cat>
          <c:val>
            <c:numRef>
              <c:f>CO2_17!$B$14:$R$14</c:f>
              <c:numCache>
                <c:formatCode>General</c:formatCode>
                <c:ptCount val="17"/>
                <c:pt idx="0">
                  <c:v>1.9118665082281174</c:v>
                </c:pt>
                <c:pt idx="1">
                  <c:v>1.6275993033722376</c:v>
                </c:pt>
                <c:pt idx="2">
                  <c:v>4.3260993513357811</c:v>
                </c:pt>
                <c:pt idx="3">
                  <c:v>1.4428273719284224</c:v>
                </c:pt>
                <c:pt idx="4">
                  <c:v>0.58480674451864745</c:v>
                </c:pt>
                <c:pt idx="5">
                  <c:v>6.0824246993115443</c:v>
                </c:pt>
                <c:pt idx="6">
                  <c:v>2.5033743901366208</c:v>
                </c:pt>
                <c:pt idx="7">
                  <c:v>7.3063398645753281</c:v>
                </c:pt>
                <c:pt idx="8">
                  <c:v>4.306276884962263</c:v>
                </c:pt>
                <c:pt idx="9">
                  <c:v>1.2510502017747667</c:v>
                </c:pt>
                <c:pt idx="10">
                  <c:v>16.948557626674248</c:v>
                </c:pt>
                <c:pt idx="11">
                  <c:v>17.311357458033356</c:v>
                </c:pt>
                <c:pt idx="12">
                  <c:v>4.3711175491080088</c:v>
                </c:pt>
                <c:pt idx="13">
                  <c:v>11.563600903879857</c:v>
                </c:pt>
                <c:pt idx="14">
                  <c:v>1.1839232362725152</c:v>
                </c:pt>
                <c:pt idx="15">
                  <c:v>7.0571376273733364</c:v>
                </c:pt>
                <c:pt idx="16">
                  <c:v>10.22164027851495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7-934D-9000-3AA223B4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309535"/>
        <c:axId val="1860641151"/>
      </c:barChart>
      <c:catAx>
        <c:axId val="186030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641151"/>
        <c:crosses val="autoZero"/>
        <c:auto val="1"/>
        <c:lblAlgn val="ctr"/>
        <c:lblOffset val="100"/>
        <c:noMultiLvlLbl val="0"/>
      </c:catAx>
      <c:valAx>
        <c:axId val="18606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3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 case P'!$B$39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P'!$B$48:$B$51</c:f>
              <c:numCache>
                <c:formatCode>General</c:formatCode>
                <c:ptCount val="4"/>
                <c:pt idx="0">
                  <c:v>521.8124861</c:v>
                </c:pt>
                <c:pt idx="1">
                  <c:v>1344.7885532994601</c:v>
                </c:pt>
                <c:pt idx="2">
                  <c:v>788748.47155899205</c:v>
                </c:pt>
                <c:pt idx="3">
                  <c:v>450.93324960623198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C046-A879-512D4BBBAFC1}"/>
            </c:ext>
          </c:extLst>
        </c:ser>
        <c:ser>
          <c:idx val="1"/>
          <c:order val="1"/>
          <c:tx>
            <c:strRef>
              <c:f>'Fig case P'!$C$39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P'!$C$48:$C$51</c:f>
              <c:numCache>
                <c:formatCode>General</c:formatCode>
                <c:ptCount val="4"/>
                <c:pt idx="0">
                  <c:v>25.224525199999999</c:v>
                </c:pt>
                <c:pt idx="1">
                  <c:v>70.895766673340802</c:v>
                </c:pt>
                <c:pt idx="2">
                  <c:v>15511.954234377999</c:v>
                </c:pt>
                <c:pt idx="3">
                  <c:v>187.20396885516399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8-C046-A879-512D4BBBAFC1}"/>
            </c:ext>
          </c:extLst>
        </c:ser>
        <c:ser>
          <c:idx val="2"/>
          <c:order val="2"/>
          <c:tx>
            <c:strRef>
              <c:f>'Fig case P'!$D$39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P'!$D$48:$D$51</c:f>
              <c:numCache>
                <c:formatCode>General</c:formatCode>
                <c:ptCount val="4"/>
                <c:pt idx="0">
                  <c:v>1167.3238664</c:v>
                </c:pt>
                <c:pt idx="1">
                  <c:v>2107.6845426905302</c:v>
                </c:pt>
                <c:pt idx="2">
                  <c:v>1620603.4140107499</c:v>
                </c:pt>
                <c:pt idx="3">
                  <c:v>1076.6905720464499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8-C046-A879-512D4BBBAFC1}"/>
            </c:ext>
          </c:extLst>
        </c:ser>
        <c:ser>
          <c:idx val="3"/>
          <c:order val="3"/>
          <c:tx>
            <c:strRef>
              <c:f>'Fig case P'!$E$39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P'!$E$48:$E$51</c:f>
              <c:numCache>
                <c:formatCode>General</c:formatCode>
                <c:ptCount val="4"/>
                <c:pt idx="0">
                  <c:v>1214.4768202</c:v>
                </c:pt>
                <c:pt idx="1">
                  <c:v>1725.1462336955699</c:v>
                </c:pt>
                <c:pt idx="2">
                  <c:v>2432357.5665110899</c:v>
                </c:pt>
                <c:pt idx="3">
                  <c:v>332.651687014701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8-C046-A879-512D4BBBAFC1}"/>
            </c:ext>
          </c:extLst>
        </c:ser>
        <c:ser>
          <c:idx val="4"/>
          <c:order val="4"/>
          <c:tx>
            <c:strRef>
              <c:f>'Fig case P'!$F$39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P'!$F$48:$F$51</c:f>
              <c:numCache>
                <c:formatCode>General</c:formatCode>
                <c:ptCount val="4"/>
                <c:pt idx="0">
                  <c:v>76.789738299999996</c:v>
                </c:pt>
                <c:pt idx="1">
                  <c:v>250.52470122103099</c:v>
                </c:pt>
                <c:pt idx="2">
                  <c:v>300182.93767488003</c:v>
                </c:pt>
                <c:pt idx="3">
                  <c:v>245.898277329617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F8-C046-A879-512D4BBBAFC1}"/>
            </c:ext>
          </c:extLst>
        </c:ser>
        <c:ser>
          <c:idx val="5"/>
          <c:order val="5"/>
          <c:tx>
            <c:strRef>
              <c:f>'Fig case P'!$G$39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P'!$G$48:$G$51</c:f>
              <c:numCache>
                <c:formatCode>General</c:formatCode>
                <c:ptCount val="4"/>
                <c:pt idx="0">
                  <c:v>869.64250700000002</c:v>
                </c:pt>
                <c:pt idx="1">
                  <c:v>845.58059379414999</c:v>
                </c:pt>
                <c:pt idx="2">
                  <c:v>720852.77991245897</c:v>
                </c:pt>
                <c:pt idx="3">
                  <c:v>710.37533680329796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F8-C046-A879-512D4BBBAFC1}"/>
            </c:ext>
          </c:extLst>
        </c:ser>
        <c:ser>
          <c:idx val="6"/>
          <c:order val="6"/>
          <c:tx>
            <c:strRef>
              <c:f>'Fig case P'!$H$39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P'!$H$48:$H$51</c:f>
              <c:numCache>
                <c:formatCode>General</c:formatCode>
                <c:ptCount val="4"/>
                <c:pt idx="0">
                  <c:v>163.15581750000001</c:v>
                </c:pt>
                <c:pt idx="1">
                  <c:v>428.15057006137698</c:v>
                </c:pt>
                <c:pt idx="2">
                  <c:v>396747.9301001</c:v>
                </c:pt>
                <c:pt idx="3">
                  <c:v>466.78882945098098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F8-C046-A879-512D4BBBAFC1}"/>
            </c:ext>
          </c:extLst>
        </c:ser>
        <c:ser>
          <c:idx val="7"/>
          <c:order val="7"/>
          <c:tx>
            <c:strRef>
              <c:f>'Fig case P'!$I$39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P'!$I$48:$I$51</c:f>
              <c:numCache>
                <c:formatCode>General</c:formatCode>
                <c:ptCount val="4"/>
                <c:pt idx="0">
                  <c:v>158.61500749999999</c:v>
                </c:pt>
                <c:pt idx="1">
                  <c:v>265.64586796504301</c:v>
                </c:pt>
                <c:pt idx="2">
                  <c:v>249857.878390192</c:v>
                </c:pt>
                <c:pt idx="3">
                  <c:v>873.45046353906196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F8-C046-A879-512D4BBBAFC1}"/>
            </c:ext>
          </c:extLst>
        </c:ser>
        <c:ser>
          <c:idx val="8"/>
          <c:order val="8"/>
          <c:tx>
            <c:strRef>
              <c:f>'Fig case P'!$J$39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P'!$J$48:$J$51</c:f>
              <c:numCache>
                <c:formatCode>General</c:formatCode>
                <c:ptCount val="4"/>
                <c:pt idx="0">
                  <c:v>77.307219200000006</c:v>
                </c:pt>
                <c:pt idx="1">
                  <c:v>516.26912560358596</c:v>
                </c:pt>
                <c:pt idx="2">
                  <c:v>27324.603030925999</c:v>
                </c:pt>
                <c:pt idx="3">
                  <c:v>370.35996857437499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F8-C046-A879-512D4BBBAFC1}"/>
            </c:ext>
          </c:extLst>
        </c:ser>
        <c:ser>
          <c:idx val="9"/>
          <c:order val="9"/>
          <c:tx>
            <c:strRef>
              <c:f>'Fig case P'!$K$39</c:f>
              <c:strCache>
                <c:ptCount val="1"/>
                <c:pt idx="0">
                  <c:v>S10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P'!$K$48:$K$51</c:f>
              <c:numCache>
                <c:formatCode>General</c:formatCode>
                <c:ptCount val="4"/>
                <c:pt idx="0">
                  <c:v>53.898823999999998</c:v>
                </c:pt>
                <c:pt idx="1">
                  <c:v>531.15967760218405</c:v>
                </c:pt>
                <c:pt idx="2">
                  <c:v>510159.98597508</c:v>
                </c:pt>
                <c:pt idx="3">
                  <c:v>204.36923139346601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F8-C046-A879-512D4BBBAFC1}"/>
            </c:ext>
          </c:extLst>
        </c:ser>
        <c:ser>
          <c:idx val="10"/>
          <c:order val="10"/>
          <c:tx>
            <c:strRef>
              <c:f>'Fig case P'!$L$39</c:f>
              <c:strCache>
                <c:ptCount val="1"/>
                <c:pt idx="0">
                  <c:v>S11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P'!$L$48:$L$51</c:f>
              <c:numCache>
                <c:formatCode>General</c:formatCode>
                <c:ptCount val="4"/>
                <c:pt idx="0">
                  <c:v>375.29236609999998</c:v>
                </c:pt>
                <c:pt idx="1">
                  <c:v>642.89759088562198</c:v>
                </c:pt>
                <c:pt idx="2">
                  <c:v>500472.846742714</c:v>
                </c:pt>
                <c:pt idx="3">
                  <c:v>182.57722600500401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F8-C046-A879-512D4BBBAFC1}"/>
            </c:ext>
          </c:extLst>
        </c:ser>
        <c:ser>
          <c:idx val="11"/>
          <c:order val="11"/>
          <c:tx>
            <c:strRef>
              <c:f>'Fig case P'!$M$39</c:f>
              <c:strCache>
                <c:ptCount val="1"/>
                <c:pt idx="0">
                  <c:v>S12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P'!$M$48:$M$51</c:f>
              <c:numCache>
                <c:formatCode>General</c:formatCode>
                <c:ptCount val="4"/>
                <c:pt idx="0">
                  <c:v>931.77347810000003</c:v>
                </c:pt>
                <c:pt idx="1">
                  <c:v>1552.11189596585</c:v>
                </c:pt>
                <c:pt idx="2">
                  <c:v>1771716.26713849</c:v>
                </c:pt>
                <c:pt idx="3">
                  <c:v>1522.5263597122701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F8-C046-A879-512D4BBBAFC1}"/>
            </c:ext>
          </c:extLst>
        </c:ser>
        <c:ser>
          <c:idx val="12"/>
          <c:order val="12"/>
          <c:tx>
            <c:strRef>
              <c:f>'Fig case P'!$N$39</c:f>
              <c:strCache>
                <c:ptCount val="1"/>
                <c:pt idx="0">
                  <c:v>S13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P'!$N$48:$N$51</c:f>
              <c:numCache>
                <c:formatCode>General</c:formatCode>
                <c:ptCount val="4"/>
                <c:pt idx="0">
                  <c:v>1580.7549707000001</c:v>
                </c:pt>
                <c:pt idx="1">
                  <c:v>269.24867017674302</c:v>
                </c:pt>
                <c:pt idx="2">
                  <c:v>2804334.3114440702</c:v>
                </c:pt>
                <c:pt idx="3">
                  <c:v>2490.7223927651098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F8-C046-A879-512D4BBBAFC1}"/>
            </c:ext>
          </c:extLst>
        </c:ser>
        <c:ser>
          <c:idx val="13"/>
          <c:order val="13"/>
          <c:tx>
            <c:strRef>
              <c:f>'Fig case P'!$O$39</c:f>
              <c:strCache>
                <c:ptCount val="1"/>
                <c:pt idx="0">
                  <c:v>S14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P'!$O$48:$O$51</c:f>
              <c:numCache>
                <c:formatCode>General</c:formatCode>
                <c:ptCount val="4"/>
                <c:pt idx="0">
                  <c:v>1093.7933267999999</c:v>
                </c:pt>
                <c:pt idx="1">
                  <c:v>2550.10091002321</c:v>
                </c:pt>
                <c:pt idx="2">
                  <c:v>1682856.1550563399</c:v>
                </c:pt>
                <c:pt idx="3">
                  <c:v>1490.42748077896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F8-C046-A879-512D4BBBAFC1}"/>
            </c:ext>
          </c:extLst>
        </c:ser>
        <c:ser>
          <c:idx val="14"/>
          <c:order val="14"/>
          <c:tx>
            <c:strRef>
              <c:f>'Fig case P'!$P$39</c:f>
              <c:strCache>
                <c:ptCount val="1"/>
                <c:pt idx="0">
                  <c:v>S15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P'!$P$48:$P$51</c:f>
              <c:numCache>
                <c:formatCode>General</c:formatCode>
                <c:ptCount val="4"/>
                <c:pt idx="0">
                  <c:v>1061.0357418000001</c:v>
                </c:pt>
                <c:pt idx="1">
                  <c:v>1041.90086664209</c:v>
                </c:pt>
                <c:pt idx="2">
                  <c:v>588287.67928442801</c:v>
                </c:pt>
                <c:pt idx="3">
                  <c:v>487.326656129208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1F8-C046-A879-512D4BBBAFC1}"/>
            </c:ext>
          </c:extLst>
        </c:ser>
        <c:ser>
          <c:idx val="15"/>
          <c:order val="15"/>
          <c:tx>
            <c:strRef>
              <c:f>'Fig case P'!$Q$39</c:f>
              <c:strCache>
                <c:ptCount val="1"/>
                <c:pt idx="0">
                  <c:v>S16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P'!$Q$48:$Q$51</c:f>
              <c:numCache>
                <c:formatCode>General</c:formatCode>
                <c:ptCount val="4"/>
                <c:pt idx="0">
                  <c:v>7258.9690929999997</c:v>
                </c:pt>
                <c:pt idx="1">
                  <c:v>3195.7610140922202</c:v>
                </c:pt>
                <c:pt idx="2">
                  <c:v>2538706.35513575</c:v>
                </c:pt>
                <c:pt idx="3">
                  <c:v>3383.9355248491202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1F8-C046-A879-512D4BBBAFC1}"/>
            </c:ext>
          </c:extLst>
        </c:ser>
        <c:ser>
          <c:idx val="16"/>
          <c:order val="16"/>
          <c:tx>
            <c:strRef>
              <c:f>'Fig case P'!$R$39</c:f>
              <c:strCache>
                <c:ptCount val="1"/>
                <c:pt idx="0">
                  <c:v>S17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P'!$A$48:$A$51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P'!$R$48:$R$51</c:f>
              <c:numCache>
                <c:formatCode>General</c:formatCode>
                <c:ptCount val="4"/>
                <c:pt idx="0">
                  <c:v>3058.2120759999998</c:v>
                </c:pt>
                <c:pt idx="1">
                  <c:v>3047.33873773086</c:v>
                </c:pt>
                <c:pt idx="2">
                  <c:v>2537371.5082798498</c:v>
                </c:pt>
                <c:pt idx="3">
                  <c:v>3704.1188965838701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1F8-C046-A879-512D4BBB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917237967"/>
        <c:axId val="917453359"/>
      </c:barChart>
      <c:catAx>
        <c:axId val="9172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453359"/>
        <c:crosses val="autoZero"/>
        <c:auto val="1"/>
        <c:lblAlgn val="ctr"/>
        <c:lblOffset val="100"/>
        <c:noMultiLvlLbl val="0"/>
      </c:catAx>
      <c:valAx>
        <c:axId val="917453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723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 case C'!$B$39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C'!$B$48:$B$51</c:f>
              <c:numCache>
                <c:formatCode>General</c:formatCode>
                <c:ptCount val="4"/>
                <c:pt idx="0">
                  <c:v>532.13283239999998</c:v>
                </c:pt>
                <c:pt idx="1">
                  <c:v>603.40401707156104</c:v>
                </c:pt>
                <c:pt idx="2">
                  <c:v>244667.59255199999</c:v>
                </c:pt>
                <c:pt idx="3">
                  <c:v>363.22712634031501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9C43-9773-D452D8C36F14}"/>
            </c:ext>
          </c:extLst>
        </c:ser>
        <c:ser>
          <c:idx val="1"/>
          <c:order val="1"/>
          <c:tx>
            <c:strRef>
              <c:f>'Fig case C'!$C$39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C'!$C$48:$C$51</c:f>
              <c:numCache>
                <c:formatCode>General</c:formatCode>
                <c:ptCount val="4"/>
                <c:pt idx="0">
                  <c:v>8.7860569000000002</c:v>
                </c:pt>
                <c:pt idx="1">
                  <c:v>1.57007913553239</c:v>
                </c:pt>
                <c:pt idx="2">
                  <c:v>-193071.93440259999</c:v>
                </c:pt>
                <c:pt idx="3">
                  <c:v>20.091043783772101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D-9C43-9773-D452D8C36F14}"/>
            </c:ext>
          </c:extLst>
        </c:ser>
        <c:ser>
          <c:idx val="2"/>
          <c:order val="2"/>
          <c:tx>
            <c:strRef>
              <c:f>'Fig case C'!$D$39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C'!$D$48:$D$51</c:f>
              <c:numCache>
                <c:formatCode>General</c:formatCode>
                <c:ptCount val="4"/>
                <c:pt idx="0">
                  <c:v>779.81640119999997</c:v>
                </c:pt>
                <c:pt idx="1">
                  <c:v>1642.17866770816</c:v>
                </c:pt>
                <c:pt idx="2">
                  <c:v>1614560.1242936</c:v>
                </c:pt>
                <c:pt idx="3">
                  <c:v>847.49132050771095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D-9C43-9773-D452D8C36F14}"/>
            </c:ext>
          </c:extLst>
        </c:ser>
        <c:ser>
          <c:idx val="3"/>
          <c:order val="3"/>
          <c:tx>
            <c:strRef>
              <c:f>'Fig case C'!$E$39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C'!$E$48:$E$51</c:f>
              <c:numCache>
                <c:formatCode>General</c:formatCode>
                <c:ptCount val="4"/>
                <c:pt idx="0">
                  <c:v>337.05757089999997</c:v>
                </c:pt>
                <c:pt idx="1">
                  <c:v>391.921769049288</c:v>
                </c:pt>
                <c:pt idx="2">
                  <c:v>744531.69886040001</c:v>
                </c:pt>
                <c:pt idx="3">
                  <c:v>329.57586781989698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D-9C43-9773-D452D8C36F14}"/>
            </c:ext>
          </c:extLst>
        </c:ser>
        <c:ser>
          <c:idx val="4"/>
          <c:order val="4"/>
          <c:tx>
            <c:strRef>
              <c:f>'Fig case C'!$F$39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C'!$F$48:$F$51</c:f>
              <c:numCache>
                <c:formatCode>General</c:formatCode>
                <c:ptCount val="4"/>
                <c:pt idx="0">
                  <c:v>70.347408799999997</c:v>
                </c:pt>
                <c:pt idx="1">
                  <c:v>69.711523578456294</c:v>
                </c:pt>
                <c:pt idx="2">
                  <c:v>221651.2574117</c:v>
                </c:pt>
                <c:pt idx="3">
                  <c:v>174.11863984319299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6D-9C43-9773-D452D8C36F14}"/>
            </c:ext>
          </c:extLst>
        </c:ser>
        <c:ser>
          <c:idx val="5"/>
          <c:order val="5"/>
          <c:tx>
            <c:strRef>
              <c:f>'Fig case C'!$G$39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C'!$G$48:$G$51</c:f>
              <c:numCache>
                <c:formatCode>General</c:formatCode>
                <c:ptCount val="4"/>
                <c:pt idx="0">
                  <c:v>637.27117950000002</c:v>
                </c:pt>
                <c:pt idx="1">
                  <c:v>856.19810842752997</c:v>
                </c:pt>
                <c:pt idx="2">
                  <c:v>491016.99436180003</c:v>
                </c:pt>
                <c:pt idx="3">
                  <c:v>514.85229075842801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6D-9C43-9773-D452D8C36F14}"/>
            </c:ext>
          </c:extLst>
        </c:ser>
        <c:ser>
          <c:idx val="6"/>
          <c:order val="6"/>
          <c:tx>
            <c:strRef>
              <c:f>'Fig case C'!$H$39</c:f>
              <c:strCache>
                <c:ptCount val="1"/>
                <c:pt idx="0">
                  <c:v>S7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C'!$H$48:$H$51</c:f>
              <c:numCache>
                <c:formatCode>General</c:formatCode>
                <c:ptCount val="4"/>
                <c:pt idx="0">
                  <c:v>235.1333046</c:v>
                </c:pt>
                <c:pt idx="1">
                  <c:v>100.855801511309</c:v>
                </c:pt>
                <c:pt idx="2">
                  <c:v>152138.65593469999</c:v>
                </c:pt>
                <c:pt idx="3">
                  <c:v>191.84907432778101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6D-9C43-9773-D452D8C36F14}"/>
            </c:ext>
          </c:extLst>
        </c:ser>
        <c:ser>
          <c:idx val="7"/>
          <c:order val="7"/>
          <c:tx>
            <c:strRef>
              <c:f>'Fig case C'!$I$39</c:f>
              <c:strCache>
                <c:ptCount val="1"/>
                <c:pt idx="0">
                  <c:v>S8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C'!$I$48:$I$51</c:f>
              <c:numCache>
                <c:formatCode>General</c:formatCode>
                <c:ptCount val="4"/>
                <c:pt idx="0">
                  <c:v>686.71404380000001</c:v>
                </c:pt>
                <c:pt idx="1">
                  <c:v>587.52033077541398</c:v>
                </c:pt>
                <c:pt idx="2">
                  <c:v>1106172.5851255001</c:v>
                </c:pt>
                <c:pt idx="3">
                  <c:v>839.54644506892703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D-9C43-9773-D452D8C36F14}"/>
            </c:ext>
          </c:extLst>
        </c:ser>
        <c:ser>
          <c:idx val="8"/>
          <c:order val="8"/>
          <c:tx>
            <c:strRef>
              <c:f>'Fig case C'!$J$39</c:f>
              <c:strCache>
                <c:ptCount val="1"/>
                <c:pt idx="0">
                  <c:v>S9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C'!$J$48:$J$51</c:f>
              <c:numCache>
                <c:formatCode>General</c:formatCode>
                <c:ptCount val="4"/>
                <c:pt idx="0">
                  <c:v>232.1335761</c:v>
                </c:pt>
                <c:pt idx="1">
                  <c:v>902.00714214700599</c:v>
                </c:pt>
                <c:pt idx="2">
                  <c:v>313425.65013475</c:v>
                </c:pt>
                <c:pt idx="3">
                  <c:v>361.05797804820497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6D-9C43-9773-D452D8C36F14}"/>
            </c:ext>
          </c:extLst>
        </c:ser>
        <c:ser>
          <c:idx val="9"/>
          <c:order val="9"/>
          <c:tx>
            <c:strRef>
              <c:f>'Fig case C'!$K$39</c:f>
              <c:strCache>
                <c:ptCount val="1"/>
                <c:pt idx="0">
                  <c:v>S10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C'!$K$48:$K$51</c:f>
              <c:numCache>
                <c:formatCode>General</c:formatCode>
                <c:ptCount val="4"/>
                <c:pt idx="0">
                  <c:v>70.249282199999996</c:v>
                </c:pt>
                <c:pt idx="1">
                  <c:v>328.40126636408797</c:v>
                </c:pt>
                <c:pt idx="2">
                  <c:v>274619.12175351998</c:v>
                </c:pt>
                <c:pt idx="3">
                  <c:v>193.632445788372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6D-9C43-9773-D452D8C36F14}"/>
            </c:ext>
          </c:extLst>
        </c:ser>
        <c:ser>
          <c:idx val="10"/>
          <c:order val="10"/>
          <c:tx>
            <c:strRef>
              <c:f>'Fig case C'!$L$39</c:f>
              <c:strCache>
                <c:ptCount val="1"/>
                <c:pt idx="0">
                  <c:v>S11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C'!$L$48:$L$51</c:f>
              <c:numCache>
                <c:formatCode>General</c:formatCode>
                <c:ptCount val="4"/>
                <c:pt idx="0">
                  <c:v>216.96082440000001</c:v>
                </c:pt>
                <c:pt idx="1">
                  <c:v>271.03239832531301</c:v>
                </c:pt>
                <c:pt idx="2">
                  <c:v>153182.85013770001</c:v>
                </c:pt>
                <c:pt idx="3">
                  <c:v>136.27918201760099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6D-9C43-9773-D452D8C36F14}"/>
            </c:ext>
          </c:extLst>
        </c:ser>
        <c:ser>
          <c:idx val="11"/>
          <c:order val="11"/>
          <c:tx>
            <c:strRef>
              <c:f>'Fig case C'!$M$39</c:f>
              <c:strCache>
                <c:ptCount val="1"/>
                <c:pt idx="0">
                  <c:v>S12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C'!$M$48:$M$51</c:f>
              <c:numCache>
                <c:formatCode>General</c:formatCode>
                <c:ptCount val="4"/>
                <c:pt idx="0">
                  <c:v>829.86076549999996</c:v>
                </c:pt>
                <c:pt idx="1">
                  <c:v>1309.6421190052099</c:v>
                </c:pt>
                <c:pt idx="2">
                  <c:v>1964194.3518413</c:v>
                </c:pt>
                <c:pt idx="3">
                  <c:v>1376.58802485058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6D-9C43-9773-D452D8C36F14}"/>
            </c:ext>
          </c:extLst>
        </c:ser>
        <c:ser>
          <c:idx val="12"/>
          <c:order val="12"/>
          <c:tx>
            <c:strRef>
              <c:f>'Fig case C'!$N$39</c:f>
              <c:strCache>
                <c:ptCount val="1"/>
                <c:pt idx="0">
                  <c:v>S13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C'!$N$48:$N$51</c:f>
              <c:numCache>
                <c:formatCode>General</c:formatCode>
                <c:ptCount val="4"/>
                <c:pt idx="0">
                  <c:v>1317.6719575</c:v>
                </c:pt>
                <c:pt idx="1">
                  <c:v>211.90368053502101</c:v>
                </c:pt>
                <c:pt idx="2">
                  <c:v>2007762.86069378</c:v>
                </c:pt>
                <c:pt idx="3">
                  <c:v>1526.3084925861599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6D-9C43-9773-D452D8C36F14}"/>
            </c:ext>
          </c:extLst>
        </c:ser>
        <c:ser>
          <c:idx val="13"/>
          <c:order val="13"/>
          <c:tx>
            <c:strRef>
              <c:f>'Fig case C'!$O$39</c:f>
              <c:strCache>
                <c:ptCount val="1"/>
                <c:pt idx="0">
                  <c:v>S14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C'!$O$48:$O$51</c:f>
              <c:numCache>
                <c:formatCode>General</c:formatCode>
                <c:ptCount val="4"/>
                <c:pt idx="0">
                  <c:v>862.39586480000003</c:v>
                </c:pt>
                <c:pt idx="1">
                  <c:v>1100.11820910849</c:v>
                </c:pt>
                <c:pt idx="2">
                  <c:v>1095107.5487072</c:v>
                </c:pt>
                <c:pt idx="3">
                  <c:v>1047.3971867302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76D-9C43-9773-D452D8C36F14}"/>
            </c:ext>
          </c:extLst>
        </c:ser>
        <c:ser>
          <c:idx val="14"/>
          <c:order val="14"/>
          <c:tx>
            <c:strRef>
              <c:f>'Fig case C'!$P$39</c:f>
              <c:strCache>
                <c:ptCount val="1"/>
                <c:pt idx="0">
                  <c:v>S15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C'!$P$48:$P$51</c:f>
              <c:numCache>
                <c:formatCode>General</c:formatCode>
                <c:ptCount val="4"/>
                <c:pt idx="0">
                  <c:v>720.34729230000005</c:v>
                </c:pt>
                <c:pt idx="1">
                  <c:v>697.69745813007501</c:v>
                </c:pt>
                <c:pt idx="2">
                  <c:v>520966.59736059001</c:v>
                </c:pt>
                <c:pt idx="3">
                  <c:v>280.62642855707702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6D-9C43-9773-D452D8C36F14}"/>
            </c:ext>
          </c:extLst>
        </c:ser>
        <c:ser>
          <c:idx val="15"/>
          <c:order val="15"/>
          <c:tx>
            <c:strRef>
              <c:f>'Fig case C'!$Q$39</c:f>
              <c:strCache>
                <c:ptCount val="1"/>
                <c:pt idx="0">
                  <c:v>S16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C'!$Q$48:$Q$51</c:f>
              <c:numCache>
                <c:formatCode>General</c:formatCode>
                <c:ptCount val="4"/>
                <c:pt idx="0">
                  <c:v>3653.0348144999998</c:v>
                </c:pt>
                <c:pt idx="1">
                  <c:v>1883.69541213106</c:v>
                </c:pt>
                <c:pt idx="2">
                  <c:v>1215565.5765949001</c:v>
                </c:pt>
                <c:pt idx="3">
                  <c:v>2630.9602021078699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6D-9C43-9773-D452D8C36F14}"/>
            </c:ext>
          </c:extLst>
        </c:ser>
        <c:ser>
          <c:idx val="16"/>
          <c:order val="16"/>
          <c:tx>
            <c:strRef>
              <c:f>'Fig case C'!$R$39</c:f>
              <c:strCache>
                <c:ptCount val="1"/>
                <c:pt idx="0">
                  <c:v>S17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 case C'!$A$48:$A$51</c:f>
              <c:strCache>
                <c:ptCount val="4"/>
                <c:pt idx="0">
                  <c:v>EMERGING3</c:v>
                </c:pt>
                <c:pt idx="1">
                  <c:v>GTAP3</c:v>
                </c:pt>
                <c:pt idx="2">
                  <c:v>Eora3</c:v>
                </c:pt>
                <c:pt idx="3">
                  <c:v>EXIOBASE3</c:v>
                </c:pt>
              </c:strCache>
            </c:strRef>
          </c:cat>
          <c:val>
            <c:numRef>
              <c:f>'Fig case C'!$R$48:$R$51</c:f>
              <c:numCache>
                <c:formatCode>General</c:formatCode>
                <c:ptCount val="4"/>
                <c:pt idx="0">
                  <c:v>3018.6522774</c:v>
                </c:pt>
                <c:pt idx="1">
                  <c:v>2682.4549654788402</c:v>
                </c:pt>
                <c:pt idx="2">
                  <c:v>2338099.1558678402</c:v>
                </c:pt>
                <c:pt idx="3">
                  <c:v>3599.6181713027499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6D-9C43-9773-D452D8C3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722251887"/>
        <c:axId val="1722240319"/>
      </c:barChart>
      <c:catAx>
        <c:axId val="17222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240319"/>
        <c:crosses val="autoZero"/>
        <c:auto val="1"/>
        <c:lblAlgn val="ctr"/>
        <c:lblOffset val="100"/>
        <c:noMultiLvlLbl val="0"/>
      </c:catAx>
      <c:valAx>
        <c:axId val="17222403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2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SDA!$B$1</c:f>
              <c:strCache>
                <c:ptCount val="1"/>
                <c:pt idx="0">
                  <c:v>VA share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SDA!$A$2:$A$6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Asia</c:v>
                </c:pt>
                <c:pt idx="3">
                  <c:v>Americas</c:v>
                </c:pt>
                <c:pt idx="4">
                  <c:v>Africa</c:v>
                </c:pt>
              </c:strCache>
            </c:strRef>
          </c:cat>
          <c:val>
            <c:numRef>
              <c:f>SDA!$B$2:$B$6</c:f>
              <c:numCache>
                <c:formatCode>General</c:formatCode>
                <c:ptCount val="5"/>
                <c:pt idx="0">
                  <c:v>-125615.659640627</c:v>
                </c:pt>
                <c:pt idx="1">
                  <c:v>-9096600.9641704708</c:v>
                </c:pt>
                <c:pt idx="2">
                  <c:v>-1966902.5351738201</c:v>
                </c:pt>
                <c:pt idx="3">
                  <c:v>-1431675.49599537</c:v>
                </c:pt>
                <c:pt idx="4">
                  <c:v>85436.958906636995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7-1F43-BEC7-C43E216A2421}"/>
            </c:ext>
          </c:extLst>
        </c:ser>
        <c:ser>
          <c:idx val="1"/>
          <c:order val="1"/>
          <c:tx>
            <c:strRef>
              <c:f>SDA!$C$1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SDA!$A$2:$A$6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Asia</c:v>
                </c:pt>
                <c:pt idx="3">
                  <c:v>Americas</c:v>
                </c:pt>
                <c:pt idx="4">
                  <c:v>Africa</c:v>
                </c:pt>
              </c:strCache>
            </c:strRef>
          </c:cat>
          <c:val>
            <c:numRef>
              <c:f>SDA!$C$2:$C$6</c:f>
              <c:numCache>
                <c:formatCode>General</c:formatCode>
                <c:ptCount val="5"/>
                <c:pt idx="0">
                  <c:v>284997.449755151</c:v>
                </c:pt>
                <c:pt idx="1">
                  <c:v>12732647.397091299</c:v>
                </c:pt>
                <c:pt idx="2">
                  <c:v>6620679.3238146296</c:v>
                </c:pt>
                <c:pt idx="3">
                  <c:v>3659337.8946936601</c:v>
                </c:pt>
                <c:pt idx="4">
                  <c:v>314107.60640935798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7-1F43-BEC7-C43E216A2421}"/>
            </c:ext>
          </c:extLst>
        </c:ser>
        <c:ser>
          <c:idx val="2"/>
          <c:order val="2"/>
          <c:tx>
            <c:strRef>
              <c:f>SDA!$D$1</c:f>
              <c:strCache>
                <c:ptCount val="1"/>
                <c:pt idx="0">
                  <c:v>final demand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SDA!$A$2:$A$6</c:f>
              <c:strCache>
                <c:ptCount val="5"/>
                <c:pt idx="0">
                  <c:v>Oceania</c:v>
                </c:pt>
                <c:pt idx="1">
                  <c:v>Europe</c:v>
                </c:pt>
                <c:pt idx="2">
                  <c:v>Asia</c:v>
                </c:pt>
                <c:pt idx="3">
                  <c:v>Americas</c:v>
                </c:pt>
                <c:pt idx="4">
                  <c:v>Africa</c:v>
                </c:pt>
              </c:strCache>
            </c:strRef>
          </c:cat>
          <c:val>
            <c:numRef>
              <c:f>SDA!$D$2:$D$6</c:f>
              <c:numCache>
                <c:formatCode>General</c:formatCode>
                <c:ptCount val="5"/>
                <c:pt idx="0">
                  <c:v>152949.57469898299</c:v>
                </c:pt>
                <c:pt idx="1">
                  <c:v>-1735006.74210925</c:v>
                </c:pt>
                <c:pt idx="2">
                  <c:v>1682305.4109151601</c:v>
                </c:pt>
                <c:pt idx="3">
                  <c:v>3824593.0050532301</c:v>
                </c:pt>
                <c:pt idx="4">
                  <c:v>247768.32638588999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7-1F43-BEC7-C43E216A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4506784"/>
        <c:axId val="103842848"/>
      </c:barChart>
      <c:catAx>
        <c:axId val="104506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42848"/>
        <c:crosses val="autoZero"/>
        <c:auto val="1"/>
        <c:lblAlgn val="ctr"/>
        <c:lblOffset val="100"/>
        <c:noMultiLvlLbl val="0"/>
      </c:catAx>
      <c:valAx>
        <c:axId val="103842848"/>
        <c:scaling>
          <c:orientation val="minMax"/>
          <c:max val="15000000"/>
          <c:min val="-15000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14</xdr:row>
      <xdr:rowOff>196850</xdr:rowOff>
    </xdr:from>
    <xdr:to>
      <xdr:col>18</xdr:col>
      <xdr:colOff>571500</xdr:colOff>
      <xdr:row>37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F9246-577A-0642-BB5A-99306B319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18</xdr:row>
      <xdr:rowOff>171450</xdr:rowOff>
    </xdr:from>
    <xdr:to>
      <xdr:col>13</xdr:col>
      <xdr:colOff>25400</xdr:colOff>
      <xdr:row>39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94E041-6AC9-3A4C-8BD9-EF5277A05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196850</xdr:rowOff>
    </xdr:from>
    <xdr:to>
      <xdr:col>12</xdr:col>
      <xdr:colOff>342900</xdr:colOff>
      <xdr:row>31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417793-2D90-0B4F-9075-28C30B350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22</xdr:row>
      <xdr:rowOff>19050</xdr:rowOff>
    </xdr:from>
    <xdr:to>
      <xdr:col>10</xdr:col>
      <xdr:colOff>495300</xdr:colOff>
      <xdr:row>40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F39F3E-DD07-0F4E-95AC-9F41638BF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39</xdr:row>
      <xdr:rowOff>82550</xdr:rowOff>
    </xdr:from>
    <xdr:to>
      <xdr:col>11</xdr:col>
      <xdr:colOff>114300</xdr:colOff>
      <xdr:row>59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70D928-8535-7947-A309-6FC6DD4E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44</xdr:row>
      <xdr:rowOff>82550</xdr:rowOff>
    </xdr:from>
    <xdr:to>
      <xdr:col>11</xdr:col>
      <xdr:colOff>254000</xdr:colOff>
      <xdr:row>63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A90A6F-DC4C-0F43-B04A-94EBE3D2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15</xdr:row>
      <xdr:rowOff>171450</xdr:rowOff>
    </xdr:from>
    <xdr:to>
      <xdr:col>14</xdr:col>
      <xdr:colOff>266700</xdr:colOff>
      <xdr:row>33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A0A789-4F1C-0B46-92F8-92C037E3A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6A7A-263E-3945-9E72-EFA1445D89B3}">
  <dimension ref="A1:Z201"/>
  <sheetViews>
    <sheetView topLeftCell="F1" workbookViewId="0">
      <selection activeCell="X38" sqref="X38"/>
    </sheetView>
  </sheetViews>
  <sheetFormatPr baseColWidth="10" defaultRowHeight="16"/>
  <sheetData>
    <row r="1" spans="1:26">
      <c r="A1" s="5" t="s">
        <v>21</v>
      </c>
      <c r="D1" s="5" t="s">
        <v>318</v>
      </c>
      <c r="G1" s="5" t="s">
        <v>325</v>
      </c>
      <c r="J1" s="5" t="s">
        <v>332</v>
      </c>
      <c r="M1" s="5" t="s">
        <v>20</v>
      </c>
      <c r="R1" s="5" t="s">
        <v>21</v>
      </c>
      <c r="S1" s="5" t="s">
        <v>318</v>
      </c>
      <c r="T1" s="5" t="s">
        <v>325</v>
      </c>
      <c r="U1" s="5" t="s">
        <v>332</v>
      </c>
      <c r="V1" s="5" t="s">
        <v>20</v>
      </c>
    </row>
    <row r="2" spans="1:26">
      <c r="A2" t="s">
        <v>660</v>
      </c>
      <c r="B2">
        <v>453991.41965507198</v>
      </c>
      <c r="D2" s="10" t="s">
        <v>594</v>
      </c>
      <c r="E2">
        <v>52813.018452345197</v>
      </c>
      <c r="G2" s="3" t="s">
        <v>570</v>
      </c>
      <c r="H2">
        <f>I2/1000</f>
        <v>1818688.56841453</v>
      </c>
      <c r="I2">
        <v>1818688568.41453</v>
      </c>
      <c r="J2" s="9" t="s">
        <v>370</v>
      </c>
      <c r="K2">
        <v>39327.181256115698</v>
      </c>
      <c r="M2" s="8" t="s">
        <v>334</v>
      </c>
      <c r="N2">
        <v>1977241.98581242</v>
      </c>
      <c r="Q2" s="10" t="s">
        <v>607</v>
      </c>
      <c r="R2">
        <f>B102</f>
        <v>82111.8700133198</v>
      </c>
      <c r="S2">
        <f>E16</f>
        <v>8946.8009467704596</v>
      </c>
      <c r="U2">
        <f>SUM(K21:K28)</f>
        <v>57121.486570809364</v>
      </c>
      <c r="W2">
        <f>(U2-R2)/R2*100</f>
        <v>-30.434556463586343</v>
      </c>
      <c r="X2">
        <f>(S2-R2)/R2*100</f>
        <v>-89.104132027051449</v>
      </c>
    </row>
    <row r="3" spans="1:26">
      <c r="A3" t="s">
        <v>661</v>
      </c>
      <c r="B3">
        <v>515034.22289524402</v>
      </c>
      <c r="D3" s="10" t="s">
        <v>595</v>
      </c>
      <c r="E3">
        <v>52988.896875436702</v>
      </c>
      <c r="G3" s="3" t="s">
        <v>571</v>
      </c>
      <c r="H3">
        <f t="shared" ref="H3:H27" si="0">I3/1000</f>
        <v>210331.64315113801</v>
      </c>
      <c r="I3">
        <v>210331643.15113801</v>
      </c>
      <c r="J3" s="10" t="s">
        <v>371</v>
      </c>
      <c r="K3">
        <v>79854.798762213395</v>
      </c>
      <c r="M3" s="8" t="s">
        <v>335</v>
      </c>
      <c r="N3">
        <v>245598.95453950399</v>
      </c>
      <c r="Q3" s="10" t="s">
        <v>608</v>
      </c>
      <c r="R3">
        <f t="shared" ref="R3:R4" si="1">B103</f>
        <v>434673.43380618398</v>
      </c>
      <c r="S3">
        <f t="shared" ref="S3:S4" si="2">E17</f>
        <v>90.841978536716496</v>
      </c>
      <c r="U3">
        <f>K29</f>
        <v>584088.91973899899</v>
      </c>
      <c r="W3">
        <f t="shared" ref="W3:W13" si="3">(U3-R3)/R3*100</f>
        <v>34.374193201657157</v>
      </c>
      <c r="X3">
        <f t="shared" ref="X3:X13" si="4">(S3-R3)/R3*100</f>
        <v>-99.979101097175118</v>
      </c>
    </row>
    <row r="4" spans="1:26">
      <c r="A4" t="s">
        <v>662</v>
      </c>
      <c r="B4">
        <v>390518.98576595</v>
      </c>
      <c r="D4" s="10" t="s">
        <v>596</v>
      </c>
      <c r="E4">
        <v>120342.437726647</v>
      </c>
      <c r="G4" s="3" t="s">
        <v>572</v>
      </c>
      <c r="H4">
        <f t="shared" si="0"/>
        <v>61798.453539153699</v>
      </c>
      <c r="I4">
        <v>61798453.539153703</v>
      </c>
      <c r="J4" s="10" t="s">
        <v>372</v>
      </c>
      <c r="K4">
        <v>93668.042270599297</v>
      </c>
      <c r="M4" s="8" t="s">
        <v>336</v>
      </c>
      <c r="N4">
        <v>31181.608954191899</v>
      </c>
      <c r="Q4" s="10" t="s">
        <v>609</v>
      </c>
      <c r="R4">
        <f t="shared" si="1"/>
        <v>362376.26786860701</v>
      </c>
      <c r="S4">
        <f t="shared" si="2"/>
        <v>43697.5697777444</v>
      </c>
      <c r="U4">
        <f>K30+K31</f>
        <v>180898.4766427865</v>
      </c>
      <c r="W4">
        <f t="shared" si="3"/>
        <v>-50.079932743173472</v>
      </c>
      <c r="X4">
        <f t="shared" si="4"/>
        <v>-87.941382024059976</v>
      </c>
    </row>
    <row r="5" spans="1:26">
      <c r="A5" t="s">
        <v>663</v>
      </c>
      <c r="B5">
        <v>234081.59339164299</v>
      </c>
      <c r="D5" s="10" t="s">
        <v>597</v>
      </c>
      <c r="E5">
        <v>526477.66677045904</v>
      </c>
      <c r="G5" s="3" t="s">
        <v>573</v>
      </c>
      <c r="H5">
        <f t="shared" si="0"/>
        <v>4007837.3196422602</v>
      </c>
      <c r="I5">
        <v>4007837319.6422601</v>
      </c>
      <c r="J5" s="10" t="s">
        <v>373</v>
      </c>
      <c r="K5">
        <v>522152.73785434698</v>
      </c>
      <c r="M5" s="8" t="s">
        <v>337</v>
      </c>
      <c r="N5">
        <v>25846.341493591201</v>
      </c>
      <c r="Q5" s="10" t="s">
        <v>635</v>
      </c>
      <c r="R5">
        <f>B99</f>
        <v>825241.57393857895</v>
      </c>
      <c r="S5">
        <f>E47</f>
        <v>778485.67741158698</v>
      </c>
      <c r="U5">
        <f>SUM(K129:K142)</f>
        <v>375663.40403014969</v>
      </c>
      <c r="W5">
        <f t="shared" si="3"/>
        <v>-54.478371437681652</v>
      </c>
      <c r="X5">
        <f t="shared" si="4"/>
        <v>-5.6657223779750963</v>
      </c>
    </row>
    <row r="6" spans="1:26">
      <c r="A6" t="s">
        <v>664</v>
      </c>
      <c r="B6">
        <v>14796.0480358486</v>
      </c>
      <c r="D6" s="10" t="s">
        <v>598</v>
      </c>
      <c r="E6">
        <v>77649.911132548194</v>
      </c>
      <c r="G6" s="3" t="s">
        <v>574</v>
      </c>
      <c r="H6">
        <f t="shared" si="0"/>
        <v>1539079.4446287798</v>
      </c>
      <c r="I6">
        <v>1539079444.6287799</v>
      </c>
      <c r="J6" s="10" t="s">
        <v>374</v>
      </c>
      <c r="K6">
        <v>99464.085026066794</v>
      </c>
      <c r="M6" s="8" t="s">
        <v>338</v>
      </c>
      <c r="N6">
        <v>3473784.1492876201</v>
      </c>
      <c r="Q6" s="10" t="s">
        <v>789</v>
      </c>
      <c r="R6">
        <f t="shared" ref="R6:R7" si="5">B100</f>
        <v>246966.83338791999</v>
      </c>
      <c r="S6">
        <f t="shared" ref="S6:S7" si="6">E48</f>
        <v>81339.931143437396</v>
      </c>
      <c r="U6">
        <f>SUM(K143:K148)</f>
        <v>144950.07270576421</v>
      </c>
      <c r="W6">
        <f t="shared" si="3"/>
        <v>-41.307878990339674</v>
      </c>
      <c r="X6">
        <f t="shared" si="4"/>
        <v>-67.064431272974318</v>
      </c>
    </row>
    <row r="7" spans="1:26">
      <c r="A7" t="s">
        <v>665</v>
      </c>
      <c r="B7">
        <v>75497.844933549102</v>
      </c>
      <c r="D7" s="10" t="s">
        <v>599</v>
      </c>
      <c r="E7">
        <v>12278.926722986</v>
      </c>
      <c r="G7" s="3" t="s">
        <v>575</v>
      </c>
      <c r="H7">
        <f t="shared" si="0"/>
        <v>496040.55138311896</v>
      </c>
      <c r="I7">
        <v>496040551.38311899</v>
      </c>
      <c r="J7" s="10" t="s">
        <v>375</v>
      </c>
      <c r="K7">
        <v>6232.5918284304398</v>
      </c>
      <c r="M7" s="8" t="s">
        <v>339</v>
      </c>
      <c r="N7">
        <v>1614467.69967081</v>
      </c>
      <c r="Q7" s="10" t="s">
        <v>637</v>
      </c>
      <c r="R7">
        <f t="shared" si="5"/>
        <v>112118.471929065</v>
      </c>
      <c r="S7">
        <f t="shared" si="6"/>
        <v>504137.68112485198</v>
      </c>
      <c r="U7">
        <f>SUM(K149:K150)</f>
        <v>105644.29261341074</v>
      </c>
      <c r="W7">
        <f t="shared" si="3"/>
        <v>-5.7744091622568074</v>
      </c>
      <c r="X7">
        <f t="shared" si="4"/>
        <v>349.64729937080239</v>
      </c>
    </row>
    <row r="8" spans="1:26">
      <c r="A8" t="s">
        <v>666</v>
      </c>
      <c r="B8">
        <v>404035.06555008597</v>
      </c>
      <c r="D8" s="10" t="s">
        <v>600</v>
      </c>
      <c r="E8">
        <v>27203.6185807564</v>
      </c>
      <c r="G8" s="3" t="s">
        <v>576</v>
      </c>
      <c r="H8">
        <f t="shared" si="0"/>
        <v>1873310.6779620801</v>
      </c>
      <c r="I8">
        <v>1873310677.96208</v>
      </c>
      <c r="J8" s="10" t="s">
        <v>376</v>
      </c>
      <c r="K8">
        <v>20210.7219415623</v>
      </c>
      <c r="M8" s="8" t="s">
        <v>340</v>
      </c>
      <c r="N8">
        <v>89520.117025603802</v>
      </c>
      <c r="Q8" s="10" t="s">
        <v>790</v>
      </c>
      <c r="R8">
        <f>B116</f>
        <v>8641268.4139765408</v>
      </c>
      <c r="S8">
        <f>E50</f>
        <v>9542295.5343336407</v>
      </c>
      <c r="T8" s="3">
        <f>H15</f>
        <v>7927986.1061638501</v>
      </c>
      <c r="U8">
        <v>6171422.3680813098</v>
      </c>
      <c r="V8">
        <f>N23</f>
        <v>6726103.3577239402</v>
      </c>
      <c r="W8">
        <f>(U8-R8)/R8*100</f>
        <v>-28.581985046320955</v>
      </c>
      <c r="X8">
        <f>(S8-R8)/R8*100</f>
        <v>10.427023871863101</v>
      </c>
      <c r="Y8">
        <f>(T8-R8)/R8*100</f>
        <v>-8.2543704655559047</v>
      </c>
      <c r="Z8">
        <f>(V8-R8)/R8*100</f>
        <v>-22.163008536512748</v>
      </c>
    </row>
    <row r="9" spans="1:26">
      <c r="A9" t="s">
        <v>667</v>
      </c>
      <c r="B9">
        <v>214291.73719908099</v>
      </c>
      <c r="D9" s="10" t="s">
        <v>601</v>
      </c>
      <c r="E9">
        <v>90541.171418378202</v>
      </c>
      <c r="G9" s="3" t="s">
        <v>577</v>
      </c>
      <c r="H9">
        <f t="shared" si="0"/>
        <v>394827.01402750699</v>
      </c>
      <c r="I9">
        <v>394827014.02750701</v>
      </c>
      <c r="J9" s="10" t="s">
        <v>377</v>
      </c>
      <c r="K9">
        <v>105631.005047913</v>
      </c>
      <c r="M9" s="8" t="s">
        <v>341</v>
      </c>
      <c r="N9">
        <v>240880.839057581</v>
      </c>
      <c r="Q9" s="10" t="s">
        <v>791</v>
      </c>
      <c r="R9">
        <f>B110</f>
        <v>899888.65149282897</v>
      </c>
      <c r="S9">
        <f>E53</f>
        <v>1590483.91204667</v>
      </c>
      <c r="U9">
        <f>SUM(K158:K160)</f>
        <v>855022.81204619643</v>
      </c>
      <c r="W9">
        <f t="shared" si="3"/>
        <v>-4.9857101067120269</v>
      </c>
      <c r="X9">
        <f>(S9-R9)/R9*100</f>
        <v>76.742301328971052</v>
      </c>
    </row>
    <row r="10" spans="1:26">
      <c r="A10" t="s">
        <v>668</v>
      </c>
      <c r="B10">
        <v>65000.373881820597</v>
      </c>
      <c r="D10" s="10" t="s">
        <v>602</v>
      </c>
      <c r="E10">
        <v>66985.305791892795</v>
      </c>
      <c r="G10" s="3" t="s">
        <v>578</v>
      </c>
      <c r="H10">
        <f t="shared" si="0"/>
        <v>5018406.14563803</v>
      </c>
      <c r="I10">
        <v>5018406145.6380301</v>
      </c>
      <c r="J10" s="10" t="s">
        <v>378</v>
      </c>
      <c r="K10">
        <v>35748.755897011797</v>
      </c>
      <c r="M10" s="8" t="s">
        <v>342</v>
      </c>
      <c r="N10">
        <v>755380.94526056899</v>
      </c>
      <c r="Q10" s="10" t="s">
        <v>792</v>
      </c>
      <c r="R10">
        <f>B108</f>
        <v>743844.16078792897</v>
      </c>
      <c r="S10">
        <f t="shared" ref="S10:S11" si="7">E54</f>
        <v>215670.505607203</v>
      </c>
      <c r="U10">
        <f>K161+K162</f>
        <v>129698.5722173567</v>
      </c>
      <c r="W10">
        <f t="shared" si="3"/>
        <v>-82.563743986378626</v>
      </c>
      <c r="X10">
        <f t="shared" si="4"/>
        <v>-71.005955685832021</v>
      </c>
    </row>
    <row r="11" spans="1:26">
      <c r="A11" t="s">
        <v>669</v>
      </c>
      <c r="B11">
        <v>278971.07091084198</v>
      </c>
      <c r="D11" s="10" t="s">
        <v>603</v>
      </c>
      <c r="E11">
        <v>248367.634895344</v>
      </c>
      <c r="G11" s="3" t="s">
        <v>579</v>
      </c>
      <c r="H11">
        <f t="shared" si="0"/>
        <v>3019927.4409488803</v>
      </c>
      <c r="I11">
        <v>3019927440.9488802</v>
      </c>
      <c r="J11" s="10" t="s">
        <v>379</v>
      </c>
      <c r="K11">
        <v>17266.422048836001</v>
      </c>
      <c r="M11" s="8" t="s">
        <v>343</v>
      </c>
      <c r="N11">
        <v>1376977.71947843</v>
      </c>
      <c r="Q11" s="10" t="s">
        <v>793</v>
      </c>
      <c r="R11">
        <f>B109</f>
        <v>690017.50016938697</v>
      </c>
      <c r="S11">
        <f t="shared" si="7"/>
        <v>391444.15668658703</v>
      </c>
      <c r="U11">
        <f>K163</f>
        <v>293922.19572689501</v>
      </c>
      <c r="W11">
        <f t="shared" si="3"/>
        <v>-57.403660681831639</v>
      </c>
      <c r="X11">
        <f t="shared" si="4"/>
        <v>-43.270401607133948</v>
      </c>
    </row>
    <row r="12" spans="1:26">
      <c r="A12" t="s">
        <v>670</v>
      </c>
      <c r="B12">
        <v>133362.90577058299</v>
      </c>
      <c r="D12" s="10" t="s">
        <v>604</v>
      </c>
      <c r="E12">
        <v>118574.535139464</v>
      </c>
      <c r="G12" s="3" t="s">
        <v>580</v>
      </c>
      <c r="H12">
        <f t="shared" si="0"/>
        <v>970758.846087554</v>
      </c>
      <c r="I12">
        <v>970758846.08755398</v>
      </c>
      <c r="J12" s="10" t="s">
        <v>380</v>
      </c>
      <c r="K12">
        <v>58838.570106797299</v>
      </c>
      <c r="M12" s="8" t="s">
        <v>344</v>
      </c>
      <c r="N12">
        <v>278058.86228140403</v>
      </c>
      <c r="Q12" s="10" t="s">
        <v>794</v>
      </c>
      <c r="R12">
        <f>B85</f>
        <v>1559689.98023506</v>
      </c>
      <c r="S12">
        <f>E42</f>
        <v>801700.20465587103</v>
      </c>
      <c r="U12">
        <f>K121</f>
        <v>863466.330219583</v>
      </c>
      <c r="V12">
        <f>N17</f>
        <v>917650.99004176597</v>
      </c>
      <c r="W12">
        <f t="shared" si="3"/>
        <v>-44.638592209879398</v>
      </c>
      <c r="X12">
        <f t="shared" si="4"/>
        <v>-48.598746237053646</v>
      </c>
    </row>
    <row r="13" spans="1:26">
      <c r="A13" t="s">
        <v>671</v>
      </c>
      <c r="B13">
        <v>99238.590387931094</v>
      </c>
      <c r="D13" s="10" t="s">
        <v>605</v>
      </c>
      <c r="E13">
        <v>28951.803646152101</v>
      </c>
      <c r="G13" s="3" t="s">
        <v>581</v>
      </c>
      <c r="H13">
        <f t="shared" si="0"/>
        <v>153825.69647558502</v>
      </c>
      <c r="I13">
        <v>153825696.47558501</v>
      </c>
      <c r="J13" s="10" t="s">
        <v>381</v>
      </c>
      <c r="K13">
        <v>26477.4518971871</v>
      </c>
      <c r="M13" s="8" t="s">
        <v>345</v>
      </c>
      <c r="N13">
        <v>158937.33501712201</v>
      </c>
      <c r="Q13" s="10" t="s">
        <v>795</v>
      </c>
      <c r="R13">
        <f>B87</f>
        <v>1892146.47176508</v>
      </c>
      <c r="S13">
        <f>E44</f>
        <v>2334889.63087815</v>
      </c>
      <c r="U13">
        <f>K124</f>
        <v>1693526.24406084</v>
      </c>
      <c r="V13">
        <f>N19</f>
        <v>2424156.4972091401</v>
      </c>
      <c r="W13">
        <f t="shared" si="3"/>
        <v>-10.497085224007952</v>
      </c>
      <c r="X13">
        <f t="shared" si="4"/>
        <v>23.398989756858469</v>
      </c>
    </row>
    <row r="14" spans="1:26">
      <c r="A14" t="s">
        <v>672</v>
      </c>
      <c r="B14">
        <v>78811.128535293305</v>
      </c>
      <c r="D14" s="10" t="s">
        <v>606</v>
      </c>
      <c r="E14">
        <v>71680.460220036999</v>
      </c>
      <c r="G14" s="3" t="s">
        <v>582</v>
      </c>
      <c r="H14">
        <f t="shared" si="0"/>
        <v>905208.08173581504</v>
      </c>
      <c r="I14">
        <v>905208081.73581505</v>
      </c>
      <c r="J14" s="10" t="s">
        <v>382</v>
      </c>
      <c r="K14">
        <v>22951.928683517701</v>
      </c>
      <c r="M14" s="8" t="s">
        <v>346</v>
      </c>
      <c r="N14">
        <v>73932.711145027904</v>
      </c>
    </row>
    <row r="15" spans="1:26">
      <c r="A15" t="s">
        <v>673</v>
      </c>
      <c r="B15">
        <v>120054.46068468101</v>
      </c>
      <c r="D15" s="10" t="s">
        <v>571</v>
      </c>
      <c r="E15">
        <v>180397.570242894</v>
      </c>
      <c r="G15" s="3" t="s">
        <v>355</v>
      </c>
      <c r="H15">
        <f t="shared" si="0"/>
        <v>7927986.1061638501</v>
      </c>
      <c r="I15">
        <v>7927986106.1638498</v>
      </c>
      <c r="J15" s="10" t="s">
        <v>383</v>
      </c>
      <c r="K15">
        <v>75783.218553479499</v>
      </c>
      <c r="M15" s="8" t="s">
        <v>347</v>
      </c>
      <c r="N15">
        <v>437916.762372508</v>
      </c>
    </row>
    <row r="16" spans="1:26">
      <c r="A16" t="s">
        <v>674</v>
      </c>
      <c r="B16">
        <v>175448.176629889</v>
      </c>
      <c r="D16" s="10" t="s">
        <v>607</v>
      </c>
      <c r="E16">
        <v>8946.8009467704596</v>
      </c>
      <c r="G16" s="3" t="s">
        <v>583</v>
      </c>
      <c r="H16">
        <f t="shared" si="0"/>
        <v>431109.20954246598</v>
      </c>
      <c r="I16">
        <v>431109209.54246598</v>
      </c>
      <c r="J16" s="10" t="s">
        <v>384</v>
      </c>
      <c r="K16">
        <v>3269.5931674396002</v>
      </c>
      <c r="M16" s="8" t="s">
        <v>348</v>
      </c>
      <c r="N16">
        <v>1858431.2425563999</v>
      </c>
    </row>
    <row r="17" spans="1:14">
      <c r="A17" t="s">
        <v>675</v>
      </c>
      <c r="B17">
        <v>360042.92488719901</v>
      </c>
      <c r="D17" s="10" t="s">
        <v>608</v>
      </c>
      <c r="E17">
        <v>90.841978536716496</v>
      </c>
      <c r="G17" s="3" t="s">
        <v>584</v>
      </c>
      <c r="H17">
        <f t="shared" si="0"/>
        <v>2178902.39745337</v>
      </c>
      <c r="I17">
        <v>2178902397.4533701</v>
      </c>
      <c r="J17" s="11" t="s">
        <v>385</v>
      </c>
      <c r="K17">
        <v>0</v>
      </c>
      <c r="M17" s="8" t="s">
        <v>349</v>
      </c>
      <c r="N17">
        <v>917650.99004176597</v>
      </c>
    </row>
    <row r="18" spans="1:14">
      <c r="A18" t="s">
        <v>676</v>
      </c>
      <c r="B18">
        <v>94466.175745843502</v>
      </c>
      <c r="D18" s="10" t="s">
        <v>609</v>
      </c>
      <c r="E18">
        <v>43697.5697777444</v>
      </c>
      <c r="G18" s="3" t="s">
        <v>585</v>
      </c>
      <c r="H18">
        <f t="shared" si="0"/>
        <v>3945418.9415120203</v>
      </c>
      <c r="I18">
        <v>3945418941.5120201</v>
      </c>
      <c r="J18" s="11" t="s">
        <v>386</v>
      </c>
      <c r="K18">
        <v>0</v>
      </c>
      <c r="M18" s="8" t="s">
        <v>350</v>
      </c>
      <c r="N18">
        <v>1730354.96977393</v>
      </c>
    </row>
    <row r="19" spans="1:14">
      <c r="A19" t="s">
        <v>677</v>
      </c>
      <c r="B19">
        <v>105040.61172044001</v>
      </c>
      <c r="D19" s="10" t="s">
        <v>610</v>
      </c>
      <c r="E19">
        <v>35588.093277378997</v>
      </c>
      <c r="G19" s="3" t="s">
        <v>586</v>
      </c>
      <c r="H19">
        <f t="shared" si="0"/>
        <v>2643203.7106673797</v>
      </c>
      <c r="I19">
        <v>2643203710.6673799</v>
      </c>
      <c r="J19" s="10" t="s">
        <v>387</v>
      </c>
      <c r="K19">
        <v>53750.449868326701</v>
      </c>
      <c r="M19" s="8" t="s">
        <v>351</v>
      </c>
      <c r="N19">
        <v>2424156.4972091401</v>
      </c>
    </row>
    <row r="20" spans="1:14">
      <c r="A20" t="s">
        <v>678</v>
      </c>
      <c r="B20">
        <v>360332.47428067698</v>
      </c>
      <c r="D20" s="10" t="s">
        <v>611</v>
      </c>
      <c r="E20">
        <v>462401.46297473199</v>
      </c>
      <c r="G20" s="3" t="s">
        <v>35</v>
      </c>
      <c r="H20">
        <f t="shared" si="0"/>
        <v>2169914.4379997402</v>
      </c>
      <c r="I20">
        <v>2169914437.9997401</v>
      </c>
      <c r="J20" s="10" t="s">
        <v>388</v>
      </c>
      <c r="K20">
        <v>56058.817011704901</v>
      </c>
      <c r="M20" s="8" t="s">
        <v>352</v>
      </c>
      <c r="N20">
        <v>926720.82566268696</v>
      </c>
    </row>
    <row r="21" spans="1:14">
      <c r="A21" t="s">
        <v>679</v>
      </c>
      <c r="B21">
        <v>466744.87667694502</v>
      </c>
      <c r="D21" s="10" t="s">
        <v>612</v>
      </c>
      <c r="E21">
        <v>429239.15699008701</v>
      </c>
      <c r="G21" s="3" t="s">
        <v>587</v>
      </c>
      <c r="H21">
        <f t="shared" si="0"/>
        <v>1255626.7668133499</v>
      </c>
      <c r="I21">
        <v>1255626766.81335</v>
      </c>
      <c r="J21" s="10" t="s">
        <v>389</v>
      </c>
      <c r="K21">
        <v>5374.8039275134497</v>
      </c>
      <c r="M21" s="8" t="s">
        <v>353</v>
      </c>
      <c r="N21">
        <v>1335443.27698029</v>
      </c>
    </row>
    <row r="22" spans="1:14">
      <c r="A22" t="s">
        <v>680</v>
      </c>
      <c r="B22">
        <v>436146.38493034599</v>
      </c>
      <c r="D22" s="10" t="s">
        <v>613</v>
      </c>
      <c r="E22">
        <v>192092.716614506</v>
      </c>
      <c r="G22" s="3" t="s">
        <v>588</v>
      </c>
      <c r="H22">
        <f t="shared" si="0"/>
        <v>10244554.174282201</v>
      </c>
      <c r="I22">
        <v>10244554174.2822</v>
      </c>
      <c r="J22" s="10" t="s">
        <v>390</v>
      </c>
      <c r="K22">
        <v>3661.89232963018</v>
      </c>
      <c r="M22" s="8" t="s">
        <v>354</v>
      </c>
      <c r="N22">
        <v>1153470.4476524901</v>
      </c>
    </row>
    <row r="23" spans="1:14">
      <c r="A23" t="s">
        <v>681</v>
      </c>
      <c r="B23">
        <v>524057.75131282798</v>
      </c>
      <c r="D23" s="10" t="s">
        <v>614</v>
      </c>
      <c r="E23">
        <v>515364.19493836397</v>
      </c>
      <c r="G23" s="3" t="s">
        <v>589</v>
      </c>
      <c r="H23">
        <f t="shared" si="0"/>
        <v>6317723.9032223392</v>
      </c>
      <c r="I23">
        <v>6317723903.2223396</v>
      </c>
      <c r="J23" s="10" t="s">
        <v>391</v>
      </c>
      <c r="K23">
        <v>42961.364403350199</v>
      </c>
      <c r="M23" s="8" t="s">
        <v>355</v>
      </c>
      <c r="N23">
        <v>6726103.3577239402</v>
      </c>
    </row>
    <row r="24" spans="1:14">
      <c r="A24" t="s">
        <v>682</v>
      </c>
      <c r="B24">
        <v>340984.30875968101</v>
      </c>
      <c r="D24" s="10" t="s">
        <v>615</v>
      </c>
      <c r="E24">
        <v>327076.77539680398</v>
      </c>
      <c r="G24" s="3" t="s">
        <v>590</v>
      </c>
      <c r="H24">
        <f t="shared" si="0"/>
        <v>10488967.5036231</v>
      </c>
      <c r="I24">
        <v>10488967503.6231</v>
      </c>
      <c r="J24" s="10" t="s">
        <v>392</v>
      </c>
      <c r="K24">
        <v>2559.8227385673199</v>
      </c>
      <c r="M24" s="8" t="s">
        <v>356</v>
      </c>
      <c r="N24">
        <v>5402123.8395023998</v>
      </c>
    </row>
    <row r="25" spans="1:14">
      <c r="A25" t="s">
        <v>683</v>
      </c>
      <c r="B25">
        <v>81063.518274766597</v>
      </c>
      <c r="D25" s="10" t="s">
        <v>616</v>
      </c>
      <c r="E25">
        <v>91065.019353705604</v>
      </c>
      <c r="G25" s="3" t="s">
        <v>591</v>
      </c>
      <c r="H25">
        <f t="shared" si="0"/>
        <v>178258.84161021901</v>
      </c>
      <c r="I25">
        <v>178258841.610219</v>
      </c>
      <c r="J25" s="10" t="s">
        <v>393</v>
      </c>
      <c r="K25">
        <v>98.6190855024483</v>
      </c>
      <c r="M25" s="8" t="s">
        <v>357</v>
      </c>
      <c r="N25">
        <v>2892898.4509150698</v>
      </c>
    </row>
    <row r="26" spans="1:14">
      <c r="A26" t="s">
        <v>684</v>
      </c>
      <c r="B26">
        <v>124773.644647505</v>
      </c>
      <c r="D26" s="10" t="s">
        <v>617</v>
      </c>
      <c r="E26">
        <v>1626155.95960579</v>
      </c>
      <c r="G26" s="3" t="s">
        <v>592</v>
      </c>
      <c r="H26">
        <f t="shared" si="0"/>
        <v>958555.01966203493</v>
      </c>
      <c r="I26">
        <v>958555019.66203499</v>
      </c>
      <c r="J26" s="10" t="s">
        <v>394</v>
      </c>
      <c r="K26">
        <v>1684.1071298802699</v>
      </c>
      <c r="M26" s="8" t="s">
        <v>358</v>
      </c>
      <c r="N26">
        <v>2534130.3749547401</v>
      </c>
    </row>
    <row r="27" spans="1:14">
      <c r="A27" t="s">
        <v>685</v>
      </c>
      <c r="B27">
        <v>127446.00443339199</v>
      </c>
      <c r="D27" s="10" t="s">
        <v>618</v>
      </c>
      <c r="E27">
        <v>805003.42484303401</v>
      </c>
      <c r="G27" s="3" t="s">
        <v>593</v>
      </c>
      <c r="H27">
        <f t="shared" si="0"/>
        <v>228083.13560858101</v>
      </c>
      <c r="I27">
        <v>228083135.60858101</v>
      </c>
      <c r="J27" s="10" t="s">
        <v>395</v>
      </c>
      <c r="K27">
        <v>529.52415121318802</v>
      </c>
      <c r="M27" s="8" t="s">
        <v>359</v>
      </c>
      <c r="N27">
        <v>850880.04466700798</v>
      </c>
    </row>
    <row r="28" spans="1:14">
      <c r="A28" t="s">
        <v>686</v>
      </c>
      <c r="B28">
        <v>0</v>
      </c>
      <c r="D28" s="10" t="s">
        <v>619</v>
      </c>
      <c r="E28">
        <v>346888.740996673</v>
      </c>
      <c r="J28" s="10" t="s">
        <v>396</v>
      </c>
      <c r="K28">
        <v>251.35280515231099</v>
      </c>
      <c r="M28" s="8" t="s">
        <v>360</v>
      </c>
      <c r="N28">
        <v>1006049.1398944</v>
      </c>
    </row>
    <row r="29" spans="1:14">
      <c r="A29" t="s">
        <v>687</v>
      </c>
      <c r="B29">
        <v>83046.736984806601</v>
      </c>
      <c r="D29" s="10" t="s">
        <v>620</v>
      </c>
      <c r="E29">
        <v>871464.61529402598</v>
      </c>
      <c r="J29" s="10" t="s">
        <v>397</v>
      </c>
      <c r="K29">
        <v>584088.91973899899</v>
      </c>
      <c r="M29" s="8" t="s">
        <v>361</v>
      </c>
      <c r="N29">
        <v>1225396.09034925</v>
      </c>
    </row>
    <row r="30" spans="1:14">
      <c r="A30" t="s">
        <v>688</v>
      </c>
      <c r="B30">
        <v>221617.10902467501</v>
      </c>
      <c r="D30" s="10" t="s">
        <v>621</v>
      </c>
      <c r="E30">
        <v>338559.816169789</v>
      </c>
      <c r="J30" s="10" t="s">
        <v>398</v>
      </c>
      <c r="K30">
        <v>141870.89003881099</v>
      </c>
      <c r="M30" s="8" t="s">
        <v>362</v>
      </c>
      <c r="N30">
        <v>2198126.6999405101</v>
      </c>
    </row>
    <row r="31" spans="1:14">
      <c r="A31" t="s">
        <v>689</v>
      </c>
      <c r="B31">
        <v>375953.22733728302</v>
      </c>
      <c r="D31" s="10" t="s">
        <v>622</v>
      </c>
      <c r="E31">
        <v>208825.95428093101</v>
      </c>
      <c r="J31" s="10" t="s">
        <v>399</v>
      </c>
      <c r="K31">
        <v>39027.586603975498</v>
      </c>
      <c r="M31" s="8" t="s">
        <v>363</v>
      </c>
      <c r="N31">
        <v>5895246.2157450505</v>
      </c>
    </row>
    <row r="32" spans="1:14">
      <c r="A32" t="s">
        <v>690</v>
      </c>
      <c r="B32">
        <v>55482.807744642902</v>
      </c>
      <c r="D32" s="10" t="s">
        <v>623</v>
      </c>
      <c r="E32">
        <v>146696.913277196</v>
      </c>
      <c r="J32" s="10" t="s">
        <v>400</v>
      </c>
      <c r="K32">
        <v>8501.4932308442803</v>
      </c>
      <c r="M32" s="8" t="s">
        <v>364</v>
      </c>
      <c r="N32">
        <v>2186235.56843872</v>
      </c>
    </row>
    <row r="33" spans="1:14">
      <c r="A33" t="s">
        <v>691</v>
      </c>
      <c r="B33">
        <v>47005.799201658301</v>
      </c>
      <c r="D33" s="10" t="s">
        <v>624</v>
      </c>
      <c r="E33">
        <v>787620.28626239498</v>
      </c>
      <c r="J33" s="10" t="s">
        <v>401</v>
      </c>
      <c r="K33">
        <v>80784.110883581394</v>
      </c>
      <c r="M33" s="8" t="s">
        <v>365</v>
      </c>
      <c r="N33">
        <v>6253879.1450027702</v>
      </c>
    </row>
    <row r="34" spans="1:14">
      <c r="A34" t="s">
        <v>692</v>
      </c>
      <c r="B34">
        <v>83797.542754556795</v>
      </c>
      <c r="D34" s="10" t="s">
        <v>625</v>
      </c>
      <c r="E34">
        <v>678301.101647006</v>
      </c>
      <c r="J34" s="10" t="s">
        <v>402</v>
      </c>
      <c r="K34">
        <v>56384.170849438597</v>
      </c>
      <c r="M34" s="8" t="s">
        <v>366</v>
      </c>
      <c r="N34">
        <v>3452670.7736651199</v>
      </c>
    </row>
    <row r="35" spans="1:14">
      <c r="A35" t="s">
        <v>693</v>
      </c>
      <c r="B35">
        <v>48816.599212008303</v>
      </c>
      <c r="D35" s="10" t="s">
        <v>626</v>
      </c>
      <c r="E35">
        <v>352945.800970382</v>
      </c>
      <c r="J35" s="10" t="s">
        <v>403</v>
      </c>
      <c r="K35">
        <v>108990.901937402</v>
      </c>
      <c r="M35" s="8" t="s">
        <v>367</v>
      </c>
      <c r="N35">
        <v>4698390.2638976099</v>
      </c>
    </row>
    <row r="36" spans="1:14">
      <c r="A36" t="s">
        <v>694</v>
      </c>
      <c r="B36">
        <v>17495.856725465099</v>
      </c>
      <c r="D36" s="10" t="s">
        <v>344</v>
      </c>
      <c r="E36">
        <v>233341.828847264</v>
      </c>
      <c r="J36" s="10" t="s">
        <v>404</v>
      </c>
      <c r="K36">
        <v>25316.771232680501</v>
      </c>
      <c r="M36" s="8" t="s">
        <v>368</v>
      </c>
      <c r="N36">
        <v>2364334.0927273598</v>
      </c>
    </row>
    <row r="37" spans="1:14">
      <c r="A37" t="s">
        <v>695</v>
      </c>
      <c r="B37">
        <v>5435.9567983617399</v>
      </c>
      <c r="D37" s="10" t="s">
        <v>627</v>
      </c>
      <c r="E37">
        <v>110564.625804268</v>
      </c>
      <c r="J37" s="10" t="s">
        <v>405</v>
      </c>
      <c r="K37">
        <v>3973.2260036600501</v>
      </c>
      <c r="M37" s="8" t="s">
        <v>369</v>
      </c>
      <c r="N37">
        <v>206354.896723093</v>
      </c>
    </row>
    <row r="38" spans="1:14">
      <c r="A38" t="s">
        <v>696</v>
      </c>
      <c r="B38">
        <v>14108.565609966599</v>
      </c>
      <c r="D38" s="10" t="s">
        <v>628</v>
      </c>
      <c r="E38">
        <v>35996.656793272799</v>
      </c>
      <c r="J38" s="10" t="s">
        <v>406</v>
      </c>
      <c r="K38">
        <v>87161.975539792402</v>
      </c>
    </row>
    <row r="39" spans="1:14">
      <c r="A39" t="s">
        <v>697</v>
      </c>
      <c r="B39">
        <v>92916.445448753802</v>
      </c>
      <c r="D39" s="10" t="s">
        <v>629</v>
      </c>
      <c r="E39">
        <v>61263.265990740001</v>
      </c>
      <c r="J39" s="10" t="s">
        <v>407</v>
      </c>
      <c r="K39">
        <v>23185.209464846099</v>
      </c>
    </row>
    <row r="40" spans="1:14">
      <c r="A40" t="s">
        <v>698</v>
      </c>
      <c r="B40">
        <v>255713.82443261801</v>
      </c>
      <c r="D40" s="10" t="s">
        <v>630</v>
      </c>
      <c r="E40">
        <v>394345.77005228901</v>
      </c>
      <c r="J40" s="10" t="s">
        <v>408</v>
      </c>
      <c r="K40">
        <v>15659.140646686101</v>
      </c>
    </row>
    <row r="41" spans="1:14">
      <c r="A41" t="s">
        <v>699</v>
      </c>
      <c r="B41">
        <v>67850.8032764893</v>
      </c>
      <c r="D41" s="10" t="s">
        <v>348</v>
      </c>
      <c r="E41">
        <v>1469674.2452888</v>
      </c>
      <c r="J41" s="10" t="s">
        <v>409</v>
      </c>
      <c r="K41">
        <v>19883.887753393701</v>
      </c>
    </row>
    <row r="42" spans="1:14">
      <c r="A42" t="s">
        <v>700</v>
      </c>
      <c r="B42">
        <v>43383.087176234498</v>
      </c>
      <c r="D42" s="10" t="s">
        <v>349</v>
      </c>
      <c r="E42">
        <v>801700.20465587103</v>
      </c>
      <c r="J42" s="10" t="s">
        <v>410</v>
      </c>
      <c r="K42">
        <v>29268.968595128699</v>
      </c>
    </row>
    <row r="43" spans="1:14">
      <c r="A43" t="s">
        <v>701</v>
      </c>
      <c r="B43">
        <v>79054.852884964101</v>
      </c>
      <c r="D43" s="10" t="s">
        <v>631</v>
      </c>
      <c r="E43">
        <v>2279252.83575209</v>
      </c>
      <c r="J43" s="10" t="s">
        <v>411</v>
      </c>
      <c r="K43">
        <v>23514.070054520202</v>
      </c>
    </row>
    <row r="44" spans="1:14">
      <c r="A44" t="s">
        <v>702</v>
      </c>
      <c r="B44">
        <v>5903.3946415823702</v>
      </c>
      <c r="D44" s="10" t="s">
        <v>632</v>
      </c>
      <c r="E44">
        <v>2334889.63087815</v>
      </c>
      <c r="J44" s="10" t="s">
        <v>412</v>
      </c>
      <c r="K44">
        <v>127677.31596587801</v>
      </c>
    </row>
    <row r="45" spans="1:14">
      <c r="A45" t="s">
        <v>703</v>
      </c>
      <c r="B45">
        <v>77647.182895286605</v>
      </c>
      <c r="D45" s="10" t="s">
        <v>633</v>
      </c>
      <c r="E45">
        <v>754483.81135476695</v>
      </c>
      <c r="J45" s="10" t="s">
        <v>413</v>
      </c>
      <c r="K45">
        <v>93131.883041181805</v>
      </c>
    </row>
    <row r="46" spans="1:14">
      <c r="A46" t="s">
        <v>704</v>
      </c>
      <c r="B46">
        <v>1556.7311062814199</v>
      </c>
      <c r="D46" s="10" t="s">
        <v>634</v>
      </c>
      <c r="E46">
        <v>929317.780118378</v>
      </c>
      <c r="J46" s="10" t="s">
        <v>414</v>
      </c>
      <c r="K46">
        <v>147269.75954613101</v>
      </c>
    </row>
    <row r="47" spans="1:14">
      <c r="A47" t="s">
        <v>705</v>
      </c>
      <c r="B47">
        <v>6459.1860317542196</v>
      </c>
      <c r="D47" s="10" t="s">
        <v>635</v>
      </c>
      <c r="E47">
        <v>778485.67741158698</v>
      </c>
      <c r="J47" s="10" t="s">
        <v>415</v>
      </c>
      <c r="K47">
        <v>105356.881211025</v>
      </c>
    </row>
    <row r="48" spans="1:14">
      <c r="A48" t="s">
        <v>706</v>
      </c>
      <c r="B48">
        <v>52647.343595103797</v>
      </c>
      <c r="D48" s="10" t="s">
        <v>636</v>
      </c>
      <c r="E48">
        <v>81339.931143437396</v>
      </c>
      <c r="J48" s="10" t="s">
        <v>416</v>
      </c>
      <c r="K48">
        <v>65726.0954758835</v>
      </c>
    </row>
    <row r="49" spans="1:11">
      <c r="A49" t="s">
        <v>707</v>
      </c>
      <c r="B49">
        <v>121321.379753603</v>
      </c>
      <c r="D49" s="10" t="s">
        <v>637</v>
      </c>
      <c r="E49">
        <v>504137.68112485198</v>
      </c>
      <c r="J49" s="10" t="s">
        <v>417</v>
      </c>
      <c r="K49">
        <v>239465.57821373001</v>
      </c>
    </row>
    <row r="50" spans="1:11">
      <c r="A50" t="s">
        <v>708</v>
      </c>
      <c r="B50">
        <v>134125.77880338</v>
      </c>
      <c r="D50" s="10" t="s">
        <v>355</v>
      </c>
      <c r="E50">
        <v>9542295.5343336407</v>
      </c>
      <c r="J50" s="10" t="s">
        <v>418</v>
      </c>
      <c r="K50">
        <v>91149.141379335895</v>
      </c>
    </row>
    <row r="51" spans="1:11">
      <c r="A51" t="s">
        <v>709</v>
      </c>
      <c r="B51">
        <v>1384.9913809078901</v>
      </c>
      <c r="D51" s="10" t="s">
        <v>638</v>
      </c>
      <c r="E51">
        <v>5761873.3593327701</v>
      </c>
      <c r="J51" s="10" t="s">
        <v>419</v>
      </c>
      <c r="K51">
        <v>32717.936597010099</v>
      </c>
    </row>
    <row r="52" spans="1:11">
      <c r="A52" t="s">
        <v>710</v>
      </c>
      <c r="B52">
        <v>6777.3171266837198</v>
      </c>
      <c r="D52" s="10" t="s">
        <v>639</v>
      </c>
      <c r="E52">
        <v>3316685.2350707301</v>
      </c>
      <c r="J52" s="10" t="s">
        <v>420</v>
      </c>
      <c r="K52">
        <v>1313788.14803416</v>
      </c>
    </row>
    <row r="53" spans="1:11">
      <c r="A53" t="s">
        <v>711</v>
      </c>
      <c r="B53">
        <v>66862.699755485795</v>
      </c>
      <c r="D53" s="10" t="s">
        <v>640</v>
      </c>
      <c r="E53">
        <v>1590483.91204667</v>
      </c>
      <c r="J53" s="10" t="s">
        <v>421</v>
      </c>
      <c r="K53">
        <v>394432.854045955</v>
      </c>
    </row>
    <row r="54" spans="1:11">
      <c r="A54" t="s">
        <v>712</v>
      </c>
      <c r="B54">
        <v>3494.8793036522402</v>
      </c>
      <c r="D54" s="10" t="s">
        <v>641</v>
      </c>
      <c r="E54">
        <v>215670.505607203</v>
      </c>
      <c r="J54" s="10" t="s">
        <v>422</v>
      </c>
      <c r="K54">
        <v>348765.026878306</v>
      </c>
    </row>
    <row r="55" spans="1:11">
      <c r="A55" t="s">
        <v>713</v>
      </c>
      <c r="B55">
        <v>44199.153596873301</v>
      </c>
      <c r="D55" s="10" t="s">
        <v>642</v>
      </c>
      <c r="E55">
        <v>391444.15668658703</v>
      </c>
      <c r="J55" s="10" t="s">
        <v>423</v>
      </c>
      <c r="K55">
        <v>166911.836511211</v>
      </c>
    </row>
    <row r="56" spans="1:11">
      <c r="A56" t="s">
        <v>714</v>
      </c>
      <c r="B56">
        <v>38370.079797620303</v>
      </c>
      <c r="D56" s="10" t="s">
        <v>643</v>
      </c>
      <c r="E56">
        <v>253606.71881374501</v>
      </c>
      <c r="J56" s="10" t="s">
        <v>424</v>
      </c>
      <c r="K56">
        <v>347945.64240800001</v>
      </c>
    </row>
    <row r="57" spans="1:11">
      <c r="A57" t="s">
        <v>715</v>
      </c>
      <c r="B57">
        <v>24020.222758370499</v>
      </c>
      <c r="D57" s="10" t="s">
        <v>644</v>
      </c>
      <c r="E57">
        <v>2412828.3979443298</v>
      </c>
      <c r="J57" s="10" t="s">
        <v>425</v>
      </c>
      <c r="K57">
        <v>491595.05715524999</v>
      </c>
    </row>
    <row r="58" spans="1:11">
      <c r="A58" t="s">
        <v>716</v>
      </c>
      <c r="B58">
        <v>18761.879729266999</v>
      </c>
      <c r="D58" s="10" t="s">
        <v>645</v>
      </c>
      <c r="E58">
        <v>1640134.17314334</v>
      </c>
      <c r="J58" s="10" t="s">
        <v>426</v>
      </c>
      <c r="K58">
        <v>189855.79238583799</v>
      </c>
    </row>
    <row r="59" spans="1:11">
      <c r="A59" t="s">
        <v>717</v>
      </c>
      <c r="B59">
        <v>10029.226399203</v>
      </c>
      <c r="D59" s="10" t="s">
        <v>646</v>
      </c>
      <c r="E59">
        <v>1064259.9317639801</v>
      </c>
      <c r="J59" s="10" t="s">
        <v>427</v>
      </c>
      <c r="K59">
        <v>135234.14716964701</v>
      </c>
    </row>
    <row r="60" spans="1:11">
      <c r="A60" t="s">
        <v>718</v>
      </c>
      <c r="B60">
        <v>19843.610427298001</v>
      </c>
      <c r="D60" s="10" t="s">
        <v>363</v>
      </c>
      <c r="E60">
        <v>1660706.6250545499</v>
      </c>
      <c r="J60" s="11" t="s">
        <v>428</v>
      </c>
      <c r="K60">
        <v>0</v>
      </c>
    </row>
    <row r="61" spans="1:11">
      <c r="A61" t="s">
        <v>719</v>
      </c>
      <c r="B61">
        <v>24895.360600309799</v>
      </c>
      <c r="D61" s="10" t="s">
        <v>647</v>
      </c>
      <c r="E61">
        <v>1479220.5079332101</v>
      </c>
      <c r="J61" s="10" t="s">
        <v>429</v>
      </c>
      <c r="K61">
        <v>30524.067903744301</v>
      </c>
    </row>
    <row r="62" spans="1:11">
      <c r="A62" t="s">
        <v>720</v>
      </c>
      <c r="B62">
        <v>206731.27967326099</v>
      </c>
      <c r="D62" s="10" t="s">
        <v>648</v>
      </c>
      <c r="E62">
        <v>2838473.4921582998</v>
      </c>
      <c r="J62" s="11" t="s">
        <v>430</v>
      </c>
      <c r="K62">
        <v>0</v>
      </c>
    </row>
    <row r="63" spans="1:11">
      <c r="A63" t="s">
        <v>721</v>
      </c>
      <c r="B63">
        <v>217995.31589007899</v>
      </c>
      <c r="D63" s="10" t="s">
        <v>649</v>
      </c>
      <c r="E63">
        <v>5645857.75574842</v>
      </c>
      <c r="J63" s="10" t="s">
        <v>431</v>
      </c>
      <c r="K63">
        <v>206179.044068416</v>
      </c>
    </row>
    <row r="64" spans="1:11">
      <c r="A64" t="s">
        <v>722</v>
      </c>
      <c r="B64">
        <v>69993.771152518995</v>
      </c>
      <c r="D64" s="10" t="s">
        <v>366</v>
      </c>
      <c r="E64">
        <v>3832830.3492246098</v>
      </c>
      <c r="J64" s="10" t="s">
        <v>432</v>
      </c>
      <c r="K64">
        <v>326552.806458409</v>
      </c>
    </row>
    <row r="65" spans="1:11">
      <c r="A65" t="s">
        <v>723</v>
      </c>
      <c r="B65">
        <v>163106.336515495</v>
      </c>
      <c r="D65" s="10" t="s">
        <v>650</v>
      </c>
      <c r="E65">
        <v>7032824.9718167996</v>
      </c>
      <c r="J65" s="10" t="s">
        <v>433</v>
      </c>
      <c r="K65">
        <v>5291.97913981902</v>
      </c>
    </row>
    <row r="66" spans="1:11">
      <c r="A66" t="s">
        <v>724</v>
      </c>
      <c r="B66">
        <v>10338.1768642606</v>
      </c>
      <c r="D66" s="10" t="s">
        <v>651</v>
      </c>
      <c r="E66">
        <v>5278846.86020301</v>
      </c>
      <c r="J66" s="10" t="s">
        <v>434</v>
      </c>
      <c r="K66">
        <v>0.254201388980488</v>
      </c>
    </row>
    <row r="67" spans="1:11">
      <c r="A67" t="s">
        <v>725</v>
      </c>
      <c r="B67">
        <v>3427.4348491585001</v>
      </c>
      <c r="J67" s="10" t="s">
        <v>435</v>
      </c>
      <c r="K67">
        <v>275.52012769834897</v>
      </c>
    </row>
    <row r="68" spans="1:11">
      <c r="A68" t="s">
        <v>726</v>
      </c>
      <c r="B68">
        <v>6648.4761870749999</v>
      </c>
      <c r="J68" s="10" t="s">
        <v>436</v>
      </c>
      <c r="K68">
        <v>260401.32196339499</v>
      </c>
    </row>
    <row r="69" spans="1:11">
      <c r="A69" t="s">
        <v>727</v>
      </c>
      <c r="B69">
        <v>26207.088354724201</v>
      </c>
      <c r="J69" s="10" t="s">
        <v>437</v>
      </c>
      <c r="K69">
        <v>36.4218569418803</v>
      </c>
    </row>
    <row r="70" spans="1:11">
      <c r="A70" t="s">
        <v>728</v>
      </c>
      <c r="B70">
        <v>39156.024523628599</v>
      </c>
      <c r="J70" s="10" t="s">
        <v>438</v>
      </c>
      <c r="K70">
        <v>12.474279925762399</v>
      </c>
    </row>
    <row r="71" spans="1:11">
      <c r="A71" t="s">
        <v>729</v>
      </c>
      <c r="B71">
        <v>39213.423495001603</v>
      </c>
      <c r="J71" s="10" t="s">
        <v>439</v>
      </c>
      <c r="K71">
        <v>28009.8559762857</v>
      </c>
    </row>
    <row r="72" spans="1:11">
      <c r="A72" t="s">
        <v>730</v>
      </c>
      <c r="B72">
        <v>177471.9771747</v>
      </c>
      <c r="J72" s="10" t="s">
        <v>440</v>
      </c>
      <c r="K72">
        <v>18187.341127621999</v>
      </c>
    </row>
    <row r="73" spans="1:11">
      <c r="A73" t="s">
        <v>731</v>
      </c>
      <c r="B73">
        <v>104257.052363387</v>
      </c>
      <c r="J73" s="10" t="s">
        <v>441</v>
      </c>
      <c r="K73">
        <v>85606.3248344944</v>
      </c>
    </row>
    <row r="74" spans="1:11">
      <c r="A74" t="s">
        <v>732</v>
      </c>
      <c r="B74">
        <v>103444.782187989</v>
      </c>
      <c r="J74" s="10" t="s">
        <v>442</v>
      </c>
      <c r="K74">
        <v>46975.6688137491</v>
      </c>
    </row>
    <row r="75" spans="1:11">
      <c r="A75" t="s">
        <v>733</v>
      </c>
      <c r="B75">
        <v>85029.424366436404</v>
      </c>
      <c r="J75" s="10" t="s">
        <v>443</v>
      </c>
      <c r="K75">
        <v>46.670397002003</v>
      </c>
    </row>
    <row r="76" spans="1:11">
      <c r="A76" t="s">
        <v>734</v>
      </c>
      <c r="B76">
        <v>11426.6233486252</v>
      </c>
      <c r="J76" s="10" t="s">
        <v>444</v>
      </c>
      <c r="K76">
        <v>33196.3521898404</v>
      </c>
    </row>
    <row r="77" spans="1:11">
      <c r="A77" t="s">
        <v>735</v>
      </c>
      <c r="B77">
        <v>67778.515034371594</v>
      </c>
      <c r="J77" s="10" t="s">
        <v>445</v>
      </c>
      <c r="K77">
        <v>943.63862548408599</v>
      </c>
    </row>
    <row r="78" spans="1:11">
      <c r="A78" t="s">
        <v>736</v>
      </c>
      <c r="B78">
        <v>438.28272638784199</v>
      </c>
      <c r="J78" s="10" t="s">
        <v>446</v>
      </c>
      <c r="K78">
        <v>23.9378477386431</v>
      </c>
    </row>
    <row r="79" spans="1:11">
      <c r="A79" t="s">
        <v>737</v>
      </c>
      <c r="B79">
        <v>6060.3735200949504</v>
      </c>
      <c r="J79" s="10" t="s">
        <v>447</v>
      </c>
      <c r="K79">
        <v>23175.683821599901</v>
      </c>
    </row>
    <row r="80" spans="1:11">
      <c r="A80" t="s">
        <v>738</v>
      </c>
      <c r="B80">
        <v>1413.2097484043099</v>
      </c>
      <c r="J80" s="10" t="s">
        <v>448</v>
      </c>
      <c r="K80">
        <v>1652.79856723379</v>
      </c>
    </row>
    <row r="81" spans="1:11">
      <c r="A81" t="s">
        <v>739</v>
      </c>
      <c r="B81">
        <v>25880.774271857801</v>
      </c>
      <c r="J81" s="10" t="s">
        <v>449</v>
      </c>
      <c r="K81">
        <v>896.38590745694898</v>
      </c>
    </row>
    <row r="82" spans="1:11">
      <c r="A82" t="s">
        <v>740</v>
      </c>
      <c r="B82">
        <v>109896.62767078</v>
      </c>
      <c r="J82" s="10" t="s">
        <v>450</v>
      </c>
      <c r="K82">
        <v>2690.4046587285702</v>
      </c>
    </row>
    <row r="83" spans="1:11">
      <c r="A83" t="s">
        <v>741</v>
      </c>
      <c r="B83">
        <v>129301.51936075</v>
      </c>
      <c r="J83" s="10" t="s">
        <v>451</v>
      </c>
      <c r="K83">
        <v>418.85334603651501</v>
      </c>
    </row>
    <row r="84" spans="1:11">
      <c r="A84" t="s">
        <v>742</v>
      </c>
      <c r="B84">
        <v>1445993.2609555901</v>
      </c>
      <c r="J84" s="10" t="s">
        <v>452</v>
      </c>
      <c r="K84">
        <v>1302.28724520945</v>
      </c>
    </row>
    <row r="85" spans="1:11">
      <c r="A85" t="s">
        <v>743</v>
      </c>
      <c r="B85">
        <v>1559689.98023506</v>
      </c>
      <c r="J85" s="10" t="s">
        <v>453</v>
      </c>
      <c r="K85">
        <v>2286.6354583450998</v>
      </c>
    </row>
    <row r="86" spans="1:11">
      <c r="A86" t="s">
        <v>744</v>
      </c>
      <c r="B86">
        <v>248674.654361872</v>
      </c>
      <c r="J86" s="10" t="s">
        <v>454</v>
      </c>
      <c r="K86">
        <v>7803.7355977254301</v>
      </c>
    </row>
    <row r="87" spans="1:11">
      <c r="A87" t="s">
        <v>745</v>
      </c>
      <c r="B87">
        <v>1892146.47176508</v>
      </c>
      <c r="J87" s="10" t="s">
        <v>455</v>
      </c>
      <c r="K87">
        <v>204104.303785934</v>
      </c>
    </row>
    <row r="88" spans="1:11">
      <c r="A88" t="s">
        <v>746</v>
      </c>
      <c r="B88">
        <v>329253.63355003297</v>
      </c>
      <c r="J88" s="12" t="s">
        <v>456</v>
      </c>
      <c r="K88">
        <v>0</v>
      </c>
    </row>
    <row r="89" spans="1:11">
      <c r="A89" t="s">
        <v>747</v>
      </c>
      <c r="B89">
        <v>202009.54952754299</v>
      </c>
      <c r="J89" s="10" t="s">
        <v>457</v>
      </c>
      <c r="K89">
        <v>1402.1015843902201</v>
      </c>
    </row>
    <row r="90" spans="1:11">
      <c r="A90" t="s">
        <v>748</v>
      </c>
      <c r="B90">
        <v>578447.06001601601</v>
      </c>
      <c r="J90" s="10" t="s">
        <v>458</v>
      </c>
      <c r="K90">
        <v>38402.940689921103</v>
      </c>
    </row>
    <row r="91" spans="1:11">
      <c r="A91" t="s">
        <v>749</v>
      </c>
      <c r="B91">
        <v>64097.942556717499</v>
      </c>
      <c r="J91" s="10" t="s">
        <v>459</v>
      </c>
      <c r="K91">
        <v>1143697.5287003899</v>
      </c>
    </row>
    <row r="92" spans="1:11">
      <c r="A92" t="s">
        <v>750</v>
      </c>
      <c r="B92">
        <v>18253.281279448802</v>
      </c>
      <c r="J92" s="10" t="s">
        <v>460</v>
      </c>
      <c r="K92">
        <v>1319.6240265215399</v>
      </c>
    </row>
    <row r="93" spans="1:11">
      <c r="A93" t="s">
        <v>751</v>
      </c>
      <c r="B93">
        <v>273121.29615417297</v>
      </c>
      <c r="J93" s="10" t="s">
        <v>461</v>
      </c>
      <c r="K93">
        <v>7398.2001043151904</v>
      </c>
    </row>
    <row r="94" spans="1:11">
      <c r="A94" t="s">
        <v>752</v>
      </c>
      <c r="B94">
        <v>387618.53967092099</v>
      </c>
      <c r="J94" s="10" t="s">
        <v>462</v>
      </c>
      <c r="K94">
        <v>2421.1160945146098</v>
      </c>
    </row>
    <row r="95" spans="1:11">
      <c r="A95" t="s">
        <v>753</v>
      </c>
      <c r="B95">
        <v>194150.06888047801</v>
      </c>
      <c r="J95" s="10" t="s">
        <v>463</v>
      </c>
      <c r="K95">
        <v>604.77073909142598</v>
      </c>
    </row>
    <row r="96" spans="1:11">
      <c r="A96" t="s">
        <v>754</v>
      </c>
      <c r="B96">
        <v>90007.371384332699</v>
      </c>
      <c r="J96" s="10" t="s">
        <v>464</v>
      </c>
      <c r="K96">
        <v>311.37979978119802</v>
      </c>
    </row>
    <row r="97" spans="1:11">
      <c r="A97" t="s">
        <v>755</v>
      </c>
      <c r="B97">
        <v>80584.274262640902</v>
      </c>
      <c r="J97" s="10" t="s">
        <v>465</v>
      </c>
      <c r="K97">
        <v>408021.21677614702</v>
      </c>
    </row>
    <row r="98" spans="1:11">
      <c r="A98" t="s">
        <v>756</v>
      </c>
      <c r="B98">
        <v>19483.800515114999</v>
      </c>
      <c r="J98" s="10" t="s">
        <v>466</v>
      </c>
      <c r="K98">
        <v>63165.401939185998</v>
      </c>
    </row>
    <row r="99" spans="1:11">
      <c r="A99" t="s">
        <v>635</v>
      </c>
      <c r="B99">
        <v>825241.57393857895</v>
      </c>
      <c r="J99" s="11" t="s">
        <v>467</v>
      </c>
      <c r="K99">
        <v>0</v>
      </c>
    </row>
    <row r="100" spans="1:11">
      <c r="A100" t="s">
        <v>636</v>
      </c>
      <c r="B100">
        <v>246966.83338791999</v>
      </c>
      <c r="J100" s="10" t="s">
        <v>468</v>
      </c>
      <c r="K100">
        <v>52078.775890939098</v>
      </c>
    </row>
    <row r="101" spans="1:11">
      <c r="A101" t="s">
        <v>757</v>
      </c>
      <c r="B101">
        <v>112118.471929065</v>
      </c>
      <c r="J101" s="10" t="s">
        <v>469</v>
      </c>
      <c r="K101">
        <v>2744.0367532753098</v>
      </c>
    </row>
    <row r="102" spans="1:11">
      <c r="A102" t="s">
        <v>758</v>
      </c>
      <c r="B102">
        <v>82111.8700133198</v>
      </c>
      <c r="J102" s="10" t="s">
        <v>470</v>
      </c>
      <c r="K102">
        <v>32480.4655012652</v>
      </c>
    </row>
    <row r="103" spans="1:11">
      <c r="A103" t="s">
        <v>759</v>
      </c>
      <c r="B103">
        <v>434673.43380618398</v>
      </c>
      <c r="J103" s="11" t="s">
        <v>471</v>
      </c>
      <c r="K103">
        <v>0</v>
      </c>
    </row>
    <row r="104" spans="1:11">
      <c r="A104" t="s">
        <v>760</v>
      </c>
      <c r="B104">
        <v>362376.26786860701</v>
      </c>
      <c r="J104" s="10" t="s">
        <v>472</v>
      </c>
      <c r="K104">
        <v>64186.486535688098</v>
      </c>
    </row>
    <row r="105" spans="1:11">
      <c r="A105" t="s">
        <v>624</v>
      </c>
      <c r="B105">
        <v>552057.446035236</v>
      </c>
      <c r="J105" s="10" t="s">
        <v>473</v>
      </c>
      <c r="K105">
        <v>333238.97614523699</v>
      </c>
    </row>
    <row r="106" spans="1:11">
      <c r="A106" t="s">
        <v>761</v>
      </c>
      <c r="B106">
        <v>2492472.9206050099</v>
      </c>
      <c r="J106" s="11" t="s">
        <v>474</v>
      </c>
      <c r="K106">
        <v>0</v>
      </c>
    </row>
    <row r="107" spans="1:11">
      <c r="A107" t="s">
        <v>762</v>
      </c>
      <c r="B107">
        <v>1172936.6735465799</v>
      </c>
      <c r="J107" s="10" t="s">
        <v>475</v>
      </c>
      <c r="K107">
        <v>72881.924565197405</v>
      </c>
    </row>
    <row r="108" spans="1:11">
      <c r="A108" t="s">
        <v>763</v>
      </c>
      <c r="B108">
        <v>743844.16078792897</v>
      </c>
      <c r="J108" s="11" t="s">
        <v>476</v>
      </c>
      <c r="K108">
        <v>0</v>
      </c>
    </row>
    <row r="109" spans="1:11">
      <c r="A109" t="s">
        <v>642</v>
      </c>
      <c r="B109">
        <v>690017.50016938697</v>
      </c>
      <c r="J109" s="10" t="s">
        <v>477</v>
      </c>
      <c r="K109">
        <v>95530.235064310604</v>
      </c>
    </row>
    <row r="110" spans="1:11">
      <c r="A110" t="s">
        <v>764</v>
      </c>
      <c r="B110">
        <v>899888.65149282897</v>
      </c>
      <c r="J110" s="11" t="s">
        <v>478</v>
      </c>
      <c r="K110">
        <v>0</v>
      </c>
    </row>
    <row r="111" spans="1:11">
      <c r="A111" t="s">
        <v>765</v>
      </c>
      <c r="B111">
        <v>300661.77452273399</v>
      </c>
      <c r="J111" s="10" t="s">
        <v>479</v>
      </c>
      <c r="K111">
        <v>13632.705320786399</v>
      </c>
    </row>
    <row r="112" spans="1:11">
      <c r="A112" t="s">
        <v>766</v>
      </c>
      <c r="B112">
        <v>854431.50844014797</v>
      </c>
      <c r="J112" s="11" t="s">
        <v>480</v>
      </c>
      <c r="K112">
        <v>0</v>
      </c>
    </row>
    <row r="113" spans="1:11">
      <c r="A113" t="s">
        <v>767</v>
      </c>
      <c r="B113">
        <v>121180.528262837</v>
      </c>
      <c r="J113" s="10" t="s">
        <v>481</v>
      </c>
      <c r="K113">
        <v>73151.226762240098</v>
      </c>
    </row>
    <row r="114" spans="1:11">
      <c r="A114" t="s">
        <v>768</v>
      </c>
      <c r="B114">
        <v>1236196.07121484</v>
      </c>
      <c r="J114" s="11" t="s">
        <v>482</v>
      </c>
      <c r="K114">
        <v>0</v>
      </c>
    </row>
    <row r="115" spans="1:11">
      <c r="A115" t="s">
        <v>769</v>
      </c>
      <c r="B115">
        <v>1355728.67752802</v>
      </c>
      <c r="J115" s="10" t="s">
        <v>483</v>
      </c>
      <c r="K115">
        <v>40116.672680490003</v>
      </c>
    </row>
    <row r="116" spans="1:11">
      <c r="A116" t="s">
        <v>355</v>
      </c>
      <c r="B116">
        <v>8641268.4139765408</v>
      </c>
      <c r="J116" s="11" t="s">
        <v>484</v>
      </c>
      <c r="K116">
        <v>0</v>
      </c>
    </row>
    <row r="117" spans="1:11">
      <c r="A117" t="s">
        <v>770</v>
      </c>
      <c r="B117">
        <v>1178137.76515032</v>
      </c>
      <c r="J117" s="10" t="s">
        <v>485</v>
      </c>
      <c r="K117">
        <v>5695.9443424289302</v>
      </c>
    </row>
    <row r="118" spans="1:11">
      <c r="A118" t="s">
        <v>771</v>
      </c>
      <c r="B118">
        <v>48893.717645284902</v>
      </c>
      <c r="J118" s="10" t="s">
        <v>486</v>
      </c>
      <c r="K118">
        <v>514592.64855020598</v>
      </c>
    </row>
    <row r="119" spans="1:11">
      <c r="A119" t="s">
        <v>772</v>
      </c>
      <c r="B119">
        <v>1731991.4699841</v>
      </c>
      <c r="J119" s="10" t="s">
        <v>487</v>
      </c>
      <c r="K119">
        <v>1934593.8224774101</v>
      </c>
    </row>
    <row r="120" spans="1:11">
      <c r="A120" t="s">
        <v>773</v>
      </c>
      <c r="B120">
        <v>7030106.7119481703</v>
      </c>
      <c r="J120" s="10" t="s">
        <v>488</v>
      </c>
      <c r="K120">
        <v>402440.433280634</v>
      </c>
    </row>
    <row r="121" spans="1:11">
      <c r="A121" t="s">
        <v>774</v>
      </c>
      <c r="B121">
        <v>521098.31581870501</v>
      </c>
      <c r="J121" s="10" t="s">
        <v>489</v>
      </c>
      <c r="K121">
        <v>863466.330219583</v>
      </c>
    </row>
    <row r="122" spans="1:11">
      <c r="A122" t="s">
        <v>775</v>
      </c>
      <c r="B122">
        <v>963470.82222286297</v>
      </c>
      <c r="J122" s="10" t="s">
        <v>490</v>
      </c>
      <c r="K122">
        <v>853130.60372472706</v>
      </c>
    </row>
    <row r="123" spans="1:11">
      <c r="A123" t="s">
        <v>776</v>
      </c>
      <c r="B123">
        <v>1108427.4152812599</v>
      </c>
      <c r="J123" s="9" t="s">
        <v>491</v>
      </c>
      <c r="K123">
        <v>554140.85002435197</v>
      </c>
    </row>
    <row r="124" spans="1:11">
      <c r="A124" t="s">
        <v>777</v>
      </c>
      <c r="B124">
        <v>74975.363469186006</v>
      </c>
      <c r="J124" s="10" t="s">
        <v>492</v>
      </c>
      <c r="K124">
        <v>1693526.24406084</v>
      </c>
    </row>
    <row r="125" spans="1:11">
      <c r="A125" t="s">
        <v>778</v>
      </c>
      <c r="B125">
        <v>823547.13889763202</v>
      </c>
      <c r="J125" s="10" t="s">
        <v>493</v>
      </c>
      <c r="K125">
        <v>598627.95617191505</v>
      </c>
    </row>
    <row r="126" spans="1:11">
      <c r="A126" t="s">
        <v>779</v>
      </c>
      <c r="B126">
        <v>929075.05672320805</v>
      </c>
      <c r="J126" s="10" t="s">
        <v>494</v>
      </c>
      <c r="K126">
        <v>784169.700106879</v>
      </c>
    </row>
    <row r="127" spans="1:11">
      <c r="A127" t="s">
        <v>780</v>
      </c>
      <c r="B127">
        <v>429619.07258261001</v>
      </c>
      <c r="J127" s="11" t="s">
        <v>495</v>
      </c>
      <c r="K127">
        <v>3454.5040138387399</v>
      </c>
    </row>
    <row r="128" spans="1:11">
      <c r="A128" t="s">
        <v>781</v>
      </c>
      <c r="B128">
        <v>266332.226303417</v>
      </c>
      <c r="J128" s="11" t="s">
        <v>496</v>
      </c>
      <c r="K128">
        <v>0</v>
      </c>
    </row>
    <row r="129" spans="1:11">
      <c r="A129" t="s">
        <v>782</v>
      </c>
      <c r="B129">
        <v>264017.37265785999</v>
      </c>
      <c r="J129" s="10" t="s">
        <v>497</v>
      </c>
      <c r="K129">
        <v>61081.176162524098</v>
      </c>
    </row>
    <row r="130" spans="1:11">
      <c r="A130" t="s">
        <v>783</v>
      </c>
      <c r="B130">
        <v>2431440.5992026101</v>
      </c>
      <c r="J130" s="10" t="s">
        <v>498</v>
      </c>
      <c r="K130">
        <v>50488.152943446003</v>
      </c>
    </row>
    <row r="131" spans="1:11">
      <c r="A131" t="s">
        <v>784</v>
      </c>
      <c r="B131">
        <v>476576.31338317302</v>
      </c>
      <c r="J131" s="10" t="s">
        <v>499</v>
      </c>
      <c r="K131">
        <v>29981.832475613799</v>
      </c>
    </row>
    <row r="132" spans="1:11">
      <c r="A132" t="s">
        <v>785</v>
      </c>
      <c r="B132">
        <v>4680517.2923121797</v>
      </c>
      <c r="J132" s="10" t="s">
        <v>500</v>
      </c>
      <c r="K132">
        <v>27426.786874523699</v>
      </c>
    </row>
    <row r="133" spans="1:11">
      <c r="A133" t="s">
        <v>786</v>
      </c>
      <c r="B133">
        <v>2816682.12725507</v>
      </c>
      <c r="J133" s="10" t="s">
        <v>501</v>
      </c>
      <c r="K133">
        <v>5210.9824178665904</v>
      </c>
    </row>
    <row r="134" spans="1:11">
      <c r="A134" t="s">
        <v>787</v>
      </c>
      <c r="B134">
        <v>2431117.2490941002</v>
      </c>
      <c r="J134" s="10" t="s">
        <v>502</v>
      </c>
      <c r="K134">
        <v>9507.9025588792902</v>
      </c>
    </row>
    <row r="135" spans="1:11">
      <c r="A135" t="s">
        <v>788</v>
      </c>
      <c r="B135">
        <v>8455600.0809058696</v>
      </c>
      <c r="J135" s="10" t="s">
        <v>503</v>
      </c>
      <c r="K135">
        <v>3759.1011374230502</v>
      </c>
    </row>
    <row r="136" spans="1:11">
      <c r="J136" s="10" t="s">
        <v>504</v>
      </c>
      <c r="K136">
        <v>824.92251923486901</v>
      </c>
    </row>
    <row r="137" spans="1:11">
      <c r="J137" s="10" t="s">
        <v>505</v>
      </c>
      <c r="K137">
        <v>27.770021879826501</v>
      </c>
    </row>
    <row r="138" spans="1:11">
      <c r="J138" s="10" t="s">
        <v>506</v>
      </c>
      <c r="K138">
        <v>13.215723526615999</v>
      </c>
    </row>
    <row r="139" spans="1:11">
      <c r="J139" s="10" t="s">
        <v>507</v>
      </c>
      <c r="K139">
        <v>728.983692474039</v>
      </c>
    </row>
    <row r="140" spans="1:11">
      <c r="J140" s="10" t="s">
        <v>508</v>
      </c>
      <c r="K140">
        <v>1214.9914844981499</v>
      </c>
    </row>
    <row r="141" spans="1:11">
      <c r="J141" s="10" t="s">
        <v>509</v>
      </c>
      <c r="K141">
        <v>30026.927126050701</v>
      </c>
    </row>
    <row r="142" spans="1:11">
      <c r="J142" s="10" t="s">
        <v>510</v>
      </c>
      <c r="K142">
        <v>155370.658892209</v>
      </c>
    </row>
    <row r="143" spans="1:11">
      <c r="J143" s="10" t="s">
        <v>511</v>
      </c>
      <c r="K143">
        <v>45.453110795186497</v>
      </c>
    </row>
    <row r="144" spans="1:11">
      <c r="J144" s="10" t="s">
        <v>512</v>
      </c>
      <c r="K144">
        <v>20.655533296195301</v>
      </c>
    </row>
    <row r="145" spans="10:11">
      <c r="J145" s="10" t="s">
        <v>513</v>
      </c>
      <c r="K145">
        <v>106.71782126709699</v>
      </c>
    </row>
    <row r="146" spans="10:11">
      <c r="J146" s="10" t="s">
        <v>514</v>
      </c>
      <c r="K146">
        <v>50.494469062677098</v>
      </c>
    </row>
    <row r="147" spans="10:11">
      <c r="J147" s="10" t="s">
        <v>515</v>
      </c>
      <c r="K147">
        <v>1811.48493168804</v>
      </c>
    </row>
    <row r="148" spans="10:11">
      <c r="J148" s="10" t="s">
        <v>516</v>
      </c>
      <c r="K148">
        <v>142915.266839655</v>
      </c>
    </row>
    <row r="149" spans="10:11">
      <c r="J149" s="10" t="s">
        <v>517</v>
      </c>
      <c r="K149">
        <v>9589.3266524604405</v>
      </c>
    </row>
    <row r="150" spans="10:11">
      <c r="J150" s="10" t="s">
        <v>518</v>
      </c>
      <c r="K150">
        <v>96054.9659609503</v>
      </c>
    </row>
    <row r="151" spans="10:11">
      <c r="J151" s="10" t="s">
        <v>519</v>
      </c>
      <c r="K151">
        <v>6171422.3680813098</v>
      </c>
    </row>
    <row r="152" spans="10:11">
      <c r="J152" s="11" t="s">
        <v>520</v>
      </c>
      <c r="K152">
        <v>0</v>
      </c>
    </row>
    <row r="153" spans="10:11">
      <c r="J153" s="10" t="s">
        <v>521</v>
      </c>
      <c r="K153">
        <v>510431.50116654998</v>
      </c>
    </row>
    <row r="154" spans="10:11">
      <c r="J154" s="10" t="s">
        <v>522</v>
      </c>
      <c r="K154">
        <v>14952.5393131949</v>
      </c>
    </row>
    <row r="155" spans="10:11">
      <c r="J155" s="10" t="s">
        <v>523</v>
      </c>
      <c r="K155">
        <v>383926.36339728098</v>
      </c>
    </row>
    <row r="156" spans="10:11">
      <c r="J156" s="10" t="s">
        <v>524</v>
      </c>
      <c r="K156">
        <v>349727.42357506597</v>
      </c>
    </row>
    <row r="157" spans="10:11">
      <c r="J157" s="10" t="s">
        <v>525</v>
      </c>
      <c r="K157">
        <v>2644268.5942846299</v>
      </c>
    </row>
    <row r="158" spans="10:11">
      <c r="J158" s="10" t="s">
        <v>526</v>
      </c>
      <c r="K158">
        <v>220430.49470165701</v>
      </c>
    </row>
    <row r="159" spans="10:11">
      <c r="J159" s="10" t="s">
        <v>527</v>
      </c>
      <c r="K159">
        <v>620647.96306008904</v>
      </c>
    </row>
    <row r="160" spans="10:11">
      <c r="J160" s="10" t="s">
        <v>528</v>
      </c>
      <c r="K160">
        <v>13944.354284450401</v>
      </c>
    </row>
    <row r="161" spans="10:11">
      <c r="J161" s="10" t="s">
        <v>529</v>
      </c>
      <c r="K161">
        <v>113705.685615009</v>
      </c>
    </row>
    <row r="162" spans="10:11">
      <c r="J162" s="10" t="s">
        <v>530</v>
      </c>
      <c r="K162">
        <v>15992.8866023477</v>
      </c>
    </row>
    <row r="163" spans="10:11">
      <c r="J163" s="10" t="s">
        <v>531</v>
      </c>
      <c r="K163">
        <v>293922.19572689501</v>
      </c>
    </row>
    <row r="164" spans="10:11">
      <c r="J164" s="10" t="s">
        <v>532</v>
      </c>
      <c r="K164">
        <v>442448.60767040501</v>
      </c>
    </row>
    <row r="165" spans="10:11">
      <c r="J165" s="10" t="s">
        <v>533</v>
      </c>
      <c r="K165">
        <v>950958.80304948404</v>
      </c>
    </row>
    <row r="166" spans="10:11">
      <c r="J166" s="10" t="s">
        <v>534</v>
      </c>
      <c r="K166">
        <v>810555.28534619801</v>
      </c>
    </row>
    <row r="167" spans="10:11">
      <c r="J167" s="10" t="s">
        <v>535</v>
      </c>
      <c r="K167">
        <v>860111.97713329399</v>
      </c>
    </row>
    <row r="168" spans="10:11">
      <c r="J168" s="10" t="s">
        <v>536</v>
      </c>
      <c r="K168">
        <v>307134.19813132199</v>
      </c>
    </row>
    <row r="169" spans="10:11">
      <c r="J169" s="10" t="s">
        <v>537</v>
      </c>
      <c r="K169">
        <v>5215264.3515083501</v>
      </c>
    </row>
    <row r="170" spans="10:11">
      <c r="J170" s="10" t="s">
        <v>538</v>
      </c>
      <c r="K170">
        <v>267231.26640664</v>
      </c>
    </row>
    <row r="171" spans="10:11">
      <c r="J171" s="10" t="s">
        <v>539</v>
      </c>
      <c r="K171">
        <v>1213577.21981881</v>
      </c>
    </row>
    <row r="172" spans="10:11">
      <c r="J172" s="10" t="s">
        <v>540</v>
      </c>
      <c r="K172">
        <v>397593.29896014603</v>
      </c>
    </row>
    <row r="173" spans="10:11">
      <c r="J173" s="10" t="s">
        <v>541</v>
      </c>
      <c r="K173">
        <v>1345003.46044197</v>
      </c>
    </row>
    <row r="174" spans="10:11">
      <c r="J174" s="10" t="s">
        <v>542</v>
      </c>
      <c r="K174">
        <v>6758892.0821891399</v>
      </c>
    </row>
    <row r="175" spans="10:11">
      <c r="J175" s="10" t="s">
        <v>543</v>
      </c>
      <c r="K175">
        <v>2606324.2518883799</v>
      </c>
    </row>
    <row r="176" spans="10:11">
      <c r="J176" s="10" t="s">
        <v>544</v>
      </c>
      <c r="K176">
        <v>5182401.63541927</v>
      </c>
    </row>
    <row r="177" spans="10:11">
      <c r="J177" s="11" t="s">
        <v>545</v>
      </c>
      <c r="K177">
        <v>15726.3356248235</v>
      </c>
    </row>
    <row r="178" spans="10:11">
      <c r="J178" s="11" t="s">
        <v>546</v>
      </c>
      <c r="K178">
        <v>17415.099540140302</v>
      </c>
    </row>
    <row r="179" spans="10:11">
      <c r="J179" s="11" t="s">
        <v>547</v>
      </c>
      <c r="K179">
        <v>9819.2486967232198</v>
      </c>
    </row>
    <row r="180" spans="10:11">
      <c r="J180" s="11" t="s">
        <v>548</v>
      </c>
      <c r="K180">
        <v>13893.0710024542</v>
      </c>
    </row>
    <row r="181" spans="10:11">
      <c r="J181" s="11" t="s">
        <v>549</v>
      </c>
      <c r="K181">
        <v>3745.3021625750698</v>
      </c>
    </row>
    <row r="182" spans="10:11">
      <c r="J182" s="11" t="s">
        <v>550</v>
      </c>
      <c r="K182">
        <v>6346.81228029663</v>
      </c>
    </row>
    <row r="183" spans="10:11">
      <c r="J183" s="11" t="s">
        <v>551</v>
      </c>
      <c r="K183">
        <v>10457.1031771953</v>
      </c>
    </row>
    <row r="184" spans="10:11">
      <c r="J184" s="11" t="s">
        <v>552</v>
      </c>
      <c r="K184">
        <v>2784.5497618592099</v>
      </c>
    </row>
    <row r="185" spans="10:11">
      <c r="J185" s="11" t="s">
        <v>553</v>
      </c>
      <c r="K185">
        <v>326.48411890774599</v>
      </c>
    </row>
    <row r="186" spans="10:11">
      <c r="J186" s="11" t="s">
        <v>554</v>
      </c>
      <c r="K186">
        <v>12386.879298911001</v>
      </c>
    </row>
    <row r="187" spans="10:11">
      <c r="J187" s="11" t="s">
        <v>555</v>
      </c>
      <c r="K187">
        <v>15403.277411904401</v>
      </c>
    </row>
    <row r="188" spans="10:11">
      <c r="J188" s="11" t="s">
        <v>556</v>
      </c>
      <c r="K188">
        <v>1911.19789552473</v>
      </c>
    </row>
    <row r="189" spans="10:11">
      <c r="J189" s="11" t="s">
        <v>557</v>
      </c>
      <c r="K189">
        <v>61805.911066522698</v>
      </c>
    </row>
    <row r="190" spans="10:11">
      <c r="J190" s="11" t="s">
        <v>558</v>
      </c>
      <c r="K190">
        <v>102030.174414954</v>
      </c>
    </row>
    <row r="191" spans="10:11">
      <c r="J191" s="11" t="s">
        <v>559</v>
      </c>
      <c r="K191">
        <v>56081.123671458998</v>
      </c>
    </row>
    <row r="192" spans="10:11">
      <c r="J192" s="11" t="s">
        <v>560</v>
      </c>
      <c r="K192">
        <v>28100.784694305701</v>
      </c>
    </row>
    <row r="193" spans="10:11">
      <c r="J193" s="11" t="s">
        <v>561</v>
      </c>
      <c r="K193">
        <v>18527.244448700199</v>
      </c>
    </row>
    <row r="194" spans="10:11">
      <c r="J194" s="11" t="s">
        <v>562</v>
      </c>
      <c r="K194">
        <v>28127.342507594902</v>
      </c>
    </row>
    <row r="195" spans="10:11">
      <c r="J195" s="11" t="s">
        <v>563</v>
      </c>
      <c r="K195">
        <v>8380.3266000393596</v>
      </c>
    </row>
    <row r="196" spans="10:11">
      <c r="J196" s="11" t="s">
        <v>564</v>
      </c>
      <c r="K196">
        <v>10681.3613977635</v>
      </c>
    </row>
    <row r="197" spans="10:11">
      <c r="J197" s="9" t="s">
        <v>565</v>
      </c>
      <c r="K197">
        <v>696804.89280779299</v>
      </c>
    </row>
    <row r="198" spans="10:11">
      <c r="J198" s="10" t="s">
        <v>566</v>
      </c>
      <c r="K198">
        <v>1095054.9653902201</v>
      </c>
    </row>
    <row r="199" spans="10:11">
      <c r="J199" s="10" t="s">
        <v>567</v>
      </c>
      <c r="K199">
        <v>672916.59370593796</v>
      </c>
    </row>
    <row r="200" spans="10:11">
      <c r="J200" s="10" t="s">
        <v>568</v>
      </c>
      <c r="K200">
        <v>131947.04139136799</v>
      </c>
    </row>
    <row r="201" spans="10:11">
      <c r="J201" s="13" t="s">
        <v>569</v>
      </c>
      <c r="K201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9CA5-1C6D-9F45-9D2A-F7C0B5345618}">
  <dimension ref="A1:P246"/>
  <sheetViews>
    <sheetView workbookViewId="0">
      <selection activeCell="C72" sqref="C72"/>
    </sheetView>
  </sheetViews>
  <sheetFormatPr baseColWidth="10" defaultRowHeight="16"/>
  <sheetData>
    <row r="1" spans="1:16">
      <c r="A1" s="5" t="s">
        <v>21</v>
      </c>
      <c r="D1" s="5" t="s">
        <v>318</v>
      </c>
      <c r="G1" s="5" t="s">
        <v>325</v>
      </c>
      <c r="J1" s="5" t="s">
        <v>332</v>
      </c>
      <c r="M1" s="5" t="s">
        <v>20</v>
      </c>
    </row>
    <row r="2" spans="1:16">
      <c r="A2" t="s">
        <v>39</v>
      </c>
      <c r="B2">
        <v>104.871039728036</v>
      </c>
      <c r="D2" s="3" t="s">
        <v>55</v>
      </c>
      <c r="E2">
        <v>361732.598</v>
      </c>
      <c r="G2" s="3" t="s">
        <v>40</v>
      </c>
      <c r="H2">
        <v>9880.1204095416106</v>
      </c>
      <c r="J2" s="7" t="s">
        <v>326</v>
      </c>
      <c r="K2">
        <v>15319.2581655833</v>
      </c>
      <c r="M2" t="s">
        <v>55</v>
      </c>
      <c r="N2">
        <v>361732.598</v>
      </c>
      <c r="O2" t="s">
        <v>55</v>
      </c>
      <c r="P2">
        <f>N2</f>
        <v>361732.598</v>
      </c>
    </row>
    <row r="3" spans="1:16">
      <c r="A3" t="s">
        <v>40</v>
      </c>
      <c r="B3">
        <v>665.78797904225996</v>
      </c>
      <c r="D3" s="3" t="s">
        <v>206</v>
      </c>
      <c r="E3">
        <v>30503.095000000001</v>
      </c>
      <c r="G3" s="3" t="s">
        <v>43</v>
      </c>
      <c r="H3">
        <v>3586.5349999999999</v>
      </c>
      <c r="J3" s="3" t="s">
        <v>327</v>
      </c>
      <c r="K3">
        <v>3586.5349999999999</v>
      </c>
      <c r="M3" t="s">
        <v>56</v>
      </c>
      <c r="N3">
        <v>51184.928</v>
      </c>
      <c r="O3" t="s">
        <v>56</v>
      </c>
      <c r="P3">
        <f t="shared" ref="P3:P23" si="0">N3</f>
        <v>51184.928</v>
      </c>
    </row>
    <row r="4" spans="1:16">
      <c r="A4" t="s">
        <v>41</v>
      </c>
      <c r="B4">
        <v>19755.848999999998</v>
      </c>
      <c r="D4" s="3" t="s">
        <v>284</v>
      </c>
      <c r="E4">
        <v>14544.451999999999</v>
      </c>
      <c r="G4" s="3" t="s">
        <v>103</v>
      </c>
      <c r="H4">
        <v>110039.51700000001</v>
      </c>
      <c r="J4" s="3" t="s">
        <v>103</v>
      </c>
      <c r="K4">
        <v>110039.51700000001</v>
      </c>
      <c r="M4" t="s">
        <v>59</v>
      </c>
      <c r="N4">
        <v>74188.548999999999</v>
      </c>
      <c r="O4" t="s">
        <v>59</v>
      </c>
      <c r="P4">
        <f t="shared" si="0"/>
        <v>74188.548999999999</v>
      </c>
    </row>
    <row r="5" spans="1:16">
      <c r="A5" t="s">
        <v>42</v>
      </c>
      <c r="B5">
        <v>4.2455766622299702</v>
      </c>
      <c r="D5" t="s">
        <v>83</v>
      </c>
      <c r="E5">
        <v>8644642.5370000005</v>
      </c>
      <c r="G5" s="3" t="s">
        <v>44</v>
      </c>
      <c r="H5">
        <v>1485.5136503388601</v>
      </c>
      <c r="J5" s="3" t="s">
        <v>44</v>
      </c>
      <c r="K5">
        <v>1.3815595029377301</v>
      </c>
      <c r="M5" t="s">
        <v>79</v>
      </c>
      <c r="N5">
        <v>503532.41499999998</v>
      </c>
      <c r="O5" t="s">
        <v>79</v>
      </c>
      <c r="P5">
        <f t="shared" si="0"/>
        <v>503532.41499999998</v>
      </c>
    </row>
    <row r="6" spans="1:16">
      <c r="A6" t="s">
        <v>43</v>
      </c>
      <c r="B6">
        <v>3586.5349999999999</v>
      </c>
      <c r="D6" t="s">
        <v>136</v>
      </c>
      <c r="E6">
        <v>43170.487999999998</v>
      </c>
      <c r="G6" s="3" t="s">
        <v>319</v>
      </c>
      <c r="H6">
        <v>19755.848999999998</v>
      </c>
      <c r="J6" s="3" t="s">
        <v>319</v>
      </c>
      <c r="K6">
        <v>19755.848999999998</v>
      </c>
      <c r="M6" t="s">
        <v>82</v>
      </c>
      <c r="N6">
        <v>77031.334000000003</v>
      </c>
      <c r="O6" t="s">
        <v>82</v>
      </c>
      <c r="P6">
        <f t="shared" si="0"/>
        <v>77031.334000000003</v>
      </c>
    </row>
    <row r="7" spans="1:16">
      <c r="A7" t="s">
        <v>44</v>
      </c>
      <c r="B7">
        <v>325.80408210156099</v>
      </c>
      <c r="D7" s="3" t="s">
        <v>153</v>
      </c>
      <c r="E7">
        <v>1065430.838</v>
      </c>
      <c r="G7" t="s">
        <v>54</v>
      </c>
      <c r="H7">
        <v>944.34407236522895</v>
      </c>
      <c r="J7" s="3" t="s">
        <v>42</v>
      </c>
      <c r="K7">
        <v>1.83495374353087</v>
      </c>
      <c r="M7" t="s">
        <v>97</v>
      </c>
      <c r="N7">
        <v>89881.616999999998</v>
      </c>
      <c r="O7" t="s">
        <v>97</v>
      </c>
      <c r="P7">
        <f t="shared" si="0"/>
        <v>89881.616999999998</v>
      </c>
    </row>
    <row r="8" spans="1:16">
      <c r="A8" t="s">
        <v>45</v>
      </c>
      <c r="B8">
        <v>107.079370064523</v>
      </c>
      <c r="D8" s="3" t="s">
        <v>285</v>
      </c>
      <c r="E8">
        <v>537772.35600000003</v>
      </c>
      <c r="G8" s="3" t="s">
        <v>49</v>
      </c>
      <c r="H8">
        <v>153439.45300000001</v>
      </c>
      <c r="J8" s="3" t="s">
        <v>54</v>
      </c>
      <c r="K8">
        <v>5.88179438050211</v>
      </c>
      <c r="M8" t="s">
        <v>101</v>
      </c>
      <c r="N8">
        <v>30251.447</v>
      </c>
      <c r="O8" t="s">
        <v>101</v>
      </c>
      <c r="P8">
        <f t="shared" si="0"/>
        <v>30251.447</v>
      </c>
    </row>
    <row r="9" spans="1:16">
      <c r="A9" t="s">
        <v>46</v>
      </c>
      <c r="B9">
        <v>41.0279163486355</v>
      </c>
      <c r="D9" s="3" t="s">
        <v>184</v>
      </c>
      <c r="E9">
        <v>16002.656999999999</v>
      </c>
      <c r="G9" s="3" t="s">
        <v>50</v>
      </c>
      <c r="H9">
        <v>4048.029</v>
      </c>
      <c r="J9" s="3" t="s">
        <v>49</v>
      </c>
      <c r="K9">
        <v>153439.45300000001</v>
      </c>
      <c r="M9" t="s">
        <v>109</v>
      </c>
      <c r="N9">
        <v>14894.678</v>
      </c>
      <c r="O9" t="s">
        <v>109</v>
      </c>
      <c r="P9">
        <f t="shared" si="0"/>
        <v>14894.678</v>
      </c>
    </row>
    <row r="10" spans="1:16">
      <c r="A10" t="s">
        <v>47</v>
      </c>
      <c r="B10">
        <v>5128.0659999999998</v>
      </c>
      <c r="D10" t="s">
        <v>110</v>
      </c>
      <c r="E10">
        <v>243263.41200000001</v>
      </c>
      <c r="G10" s="3" t="s">
        <v>39</v>
      </c>
      <c r="H10">
        <v>1339.0329194737601</v>
      </c>
      <c r="J10" s="3" t="s">
        <v>50</v>
      </c>
      <c r="K10">
        <v>4048.029</v>
      </c>
      <c r="M10" t="s">
        <v>113</v>
      </c>
      <c r="N10">
        <v>38633.962</v>
      </c>
      <c r="O10" t="s">
        <v>113</v>
      </c>
      <c r="P10">
        <f t="shared" si="0"/>
        <v>38633.962</v>
      </c>
    </row>
    <row r="11" spans="1:16">
      <c r="A11" t="s">
        <v>48</v>
      </c>
      <c r="B11">
        <v>185605.56700000001</v>
      </c>
      <c r="D11" s="3" t="s">
        <v>286</v>
      </c>
      <c r="E11">
        <v>18658.6818203078</v>
      </c>
      <c r="G11" s="3" t="s">
        <v>55</v>
      </c>
      <c r="H11">
        <v>361732.598</v>
      </c>
      <c r="J11" t="s">
        <v>39</v>
      </c>
      <c r="K11">
        <v>483.16010738326497</v>
      </c>
      <c r="M11" t="s">
        <v>116</v>
      </c>
      <c r="N11">
        <v>256517.622</v>
      </c>
      <c r="O11" t="s">
        <v>116</v>
      </c>
      <c r="P11">
        <f t="shared" si="0"/>
        <v>256517.622</v>
      </c>
    </row>
    <row r="12" spans="1:16">
      <c r="A12" t="s">
        <v>49</v>
      </c>
      <c r="B12">
        <v>153439.45300000001</v>
      </c>
      <c r="D12" s="3" t="s">
        <v>287</v>
      </c>
      <c r="E12">
        <v>5892.7780000000002</v>
      </c>
      <c r="G12" s="3" t="s">
        <v>56</v>
      </c>
      <c r="H12">
        <v>51184.928</v>
      </c>
      <c r="J12" s="3" t="s">
        <v>55</v>
      </c>
      <c r="K12">
        <v>361732.598</v>
      </c>
      <c r="M12" t="s">
        <v>98</v>
      </c>
      <c r="N12">
        <v>630686.81299999997</v>
      </c>
      <c r="O12" t="s">
        <v>98</v>
      </c>
      <c r="P12">
        <f t="shared" si="0"/>
        <v>630686.81299999997</v>
      </c>
    </row>
    <row r="13" spans="1:16">
      <c r="A13" t="s">
        <v>50</v>
      </c>
      <c r="B13">
        <v>4048.029</v>
      </c>
      <c r="D13" s="3" t="s">
        <v>157</v>
      </c>
      <c r="E13">
        <v>7506.9589999999998</v>
      </c>
      <c r="G13" s="3" t="s">
        <v>57</v>
      </c>
      <c r="H13">
        <v>25287.523000000001</v>
      </c>
      <c r="J13" s="3" t="s">
        <v>56</v>
      </c>
      <c r="K13">
        <v>51184.928</v>
      </c>
      <c r="M13" t="s">
        <v>129</v>
      </c>
      <c r="N13">
        <v>58546.84</v>
      </c>
      <c r="O13" t="s">
        <v>129</v>
      </c>
      <c r="P13">
        <f t="shared" si="0"/>
        <v>58546.84</v>
      </c>
    </row>
    <row r="14" spans="1:16">
      <c r="A14" t="s">
        <v>51</v>
      </c>
      <c r="B14">
        <v>315.811731881546</v>
      </c>
      <c r="D14" s="3" t="s">
        <v>142</v>
      </c>
      <c r="E14">
        <v>426115.56400000001</v>
      </c>
      <c r="G14" t="s">
        <v>65</v>
      </c>
      <c r="H14">
        <v>7506.9473072275996</v>
      </c>
      <c r="J14" s="3" t="s">
        <v>57</v>
      </c>
      <c r="K14">
        <v>25287.523000000001</v>
      </c>
      <c r="M14" t="s">
        <v>141</v>
      </c>
      <c r="N14">
        <v>35329.436000000002</v>
      </c>
      <c r="O14" t="s">
        <v>141</v>
      </c>
      <c r="P14">
        <f t="shared" si="0"/>
        <v>35329.436000000002</v>
      </c>
    </row>
    <row r="15" spans="1:16">
      <c r="A15" t="s">
        <v>52</v>
      </c>
      <c r="B15">
        <v>0</v>
      </c>
      <c r="D15" t="s">
        <v>162</v>
      </c>
      <c r="E15">
        <v>7689.8339999999998</v>
      </c>
      <c r="G15" s="3" t="s">
        <v>64</v>
      </c>
      <c r="H15">
        <v>29799.577000000001</v>
      </c>
      <c r="J15" t="s">
        <v>65</v>
      </c>
      <c r="K15">
        <v>656.03907023265901</v>
      </c>
      <c r="M15" t="s">
        <v>148</v>
      </c>
      <c r="N15">
        <v>2048.4960000000001</v>
      </c>
      <c r="O15" t="s">
        <v>148</v>
      </c>
      <c r="P15">
        <f t="shared" si="0"/>
        <v>2048.4960000000001</v>
      </c>
    </row>
    <row r="16" spans="1:16">
      <c r="A16" t="s">
        <v>53</v>
      </c>
      <c r="B16">
        <v>4.3286836603578198</v>
      </c>
      <c r="D16" s="3" t="s">
        <v>193</v>
      </c>
      <c r="E16">
        <v>218456.54699999999</v>
      </c>
      <c r="G16" s="3" t="s">
        <v>62</v>
      </c>
      <c r="H16">
        <v>63440.021999999997</v>
      </c>
      <c r="J16" s="3" t="s">
        <v>64</v>
      </c>
      <c r="K16">
        <v>29799.577000000001</v>
      </c>
      <c r="M16" t="s">
        <v>145</v>
      </c>
      <c r="N16">
        <v>29307.613000000001</v>
      </c>
      <c r="O16" t="s">
        <v>145</v>
      </c>
      <c r="P16">
        <f t="shared" si="0"/>
        <v>29307.613000000001</v>
      </c>
    </row>
    <row r="17" spans="1:16">
      <c r="A17" t="s">
        <v>54</v>
      </c>
      <c r="B17">
        <v>37.015101450419003</v>
      </c>
      <c r="D17" s="3" t="s">
        <v>212</v>
      </c>
      <c r="E17">
        <v>100972.823</v>
      </c>
      <c r="G17" s="3" t="s">
        <v>73</v>
      </c>
      <c r="H17">
        <v>2797.7831609734799</v>
      </c>
      <c r="J17" s="3" t="s">
        <v>62</v>
      </c>
      <c r="K17">
        <v>63440.021999999997</v>
      </c>
      <c r="M17" t="s">
        <v>658</v>
      </c>
      <c r="N17">
        <v>63495.773999999998</v>
      </c>
      <c r="O17" t="s">
        <v>808</v>
      </c>
      <c r="P17">
        <f t="shared" si="0"/>
        <v>63495.773999999998</v>
      </c>
    </row>
    <row r="18" spans="1:16">
      <c r="A18" t="s">
        <v>55</v>
      </c>
      <c r="B18">
        <v>361732.598</v>
      </c>
      <c r="D18" s="3" t="s">
        <v>232</v>
      </c>
      <c r="E18">
        <v>45297.750999999997</v>
      </c>
      <c r="G18" s="3" t="s">
        <v>68</v>
      </c>
      <c r="H18">
        <v>48183.964</v>
      </c>
      <c r="J18" s="3" t="s">
        <v>73</v>
      </c>
      <c r="K18">
        <v>12.674640402527199</v>
      </c>
      <c r="M18" t="s">
        <v>150</v>
      </c>
      <c r="N18">
        <v>279430.571</v>
      </c>
      <c r="O18" t="s">
        <v>150</v>
      </c>
      <c r="P18">
        <f t="shared" si="0"/>
        <v>279430.571</v>
      </c>
    </row>
    <row r="19" spans="1:16">
      <c r="A19" t="s">
        <v>56</v>
      </c>
      <c r="B19">
        <v>51184.928</v>
      </c>
      <c r="D19" s="3" t="s">
        <v>254</v>
      </c>
      <c r="E19">
        <v>241828.209</v>
      </c>
      <c r="G19" s="3" t="s">
        <v>59</v>
      </c>
      <c r="H19">
        <v>74188.548999999999</v>
      </c>
      <c r="J19" s="3" t="s">
        <v>68</v>
      </c>
      <c r="K19">
        <v>48183.964</v>
      </c>
      <c r="M19" t="s">
        <v>153</v>
      </c>
      <c r="N19">
        <v>1065430.838</v>
      </c>
      <c r="O19" t="s">
        <v>153</v>
      </c>
      <c r="P19">
        <f t="shared" si="0"/>
        <v>1065430.838</v>
      </c>
    </row>
    <row r="20" spans="1:16">
      <c r="A20" t="s">
        <v>57</v>
      </c>
      <c r="B20">
        <v>25287.523000000001</v>
      </c>
      <c r="D20" t="s">
        <v>276</v>
      </c>
      <c r="E20">
        <v>171891.93100000001</v>
      </c>
      <c r="G20" s="3" t="s">
        <v>69</v>
      </c>
      <c r="H20">
        <v>1465.1988355566</v>
      </c>
      <c r="J20" s="3" t="s">
        <v>59</v>
      </c>
      <c r="K20">
        <v>74188.548999999999</v>
      </c>
      <c r="M20" t="s">
        <v>160</v>
      </c>
      <c r="N20">
        <v>537772.35600000003</v>
      </c>
      <c r="O20" t="s">
        <v>160</v>
      </c>
      <c r="P20">
        <f t="shared" si="0"/>
        <v>537772.35600000003</v>
      </c>
    </row>
    <row r="21" spans="1:16">
      <c r="A21" t="s">
        <v>58</v>
      </c>
      <c r="B21">
        <v>915.66747132178705</v>
      </c>
      <c r="D21" s="3" t="s">
        <v>288</v>
      </c>
      <c r="E21">
        <v>7790.6074268398897</v>
      </c>
      <c r="G21" s="3" t="s">
        <v>320</v>
      </c>
      <c r="H21">
        <v>5201.7709999999997</v>
      </c>
      <c r="J21" s="3" t="s">
        <v>69</v>
      </c>
      <c r="K21">
        <v>21.8361801345083</v>
      </c>
      <c r="M21" t="s">
        <v>171</v>
      </c>
      <c r="N21">
        <v>6317.7079999999996</v>
      </c>
      <c r="O21" t="s">
        <v>171</v>
      </c>
      <c r="P21">
        <f t="shared" si="0"/>
        <v>6317.7079999999996</v>
      </c>
    </row>
    <row r="22" spans="1:16">
      <c r="A22" t="s">
        <v>59</v>
      </c>
      <c r="B22">
        <v>74188.548999999999</v>
      </c>
      <c r="D22" s="3" t="s">
        <v>62</v>
      </c>
      <c r="E22">
        <v>63440.021999999997</v>
      </c>
      <c r="G22" s="3" t="s">
        <v>70</v>
      </c>
      <c r="H22">
        <v>2068.0981176249702</v>
      </c>
      <c r="J22" s="3" t="s">
        <v>320</v>
      </c>
      <c r="K22">
        <v>5201.7709999999997</v>
      </c>
      <c r="M22" t="s">
        <v>169</v>
      </c>
      <c r="N22">
        <v>9897.0239999999994</v>
      </c>
      <c r="O22" t="s">
        <v>169</v>
      </c>
      <c r="P22">
        <f t="shared" si="0"/>
        <v>9897.0239999999994</v>
      </c>
    </row>
    <row r="23" spans="1:16">
      <c r="A23" t="s">
        <v>60</v>
      </c>
      <c r="B23">
        <v>5201.7709999999997</v>
      </c>
      <c r="D23" s="3" t="s">
        <v>143</v>
      </c>
      <c r="E23">
        <v>1950283.95</v>
      </c>
      <c r="G23" s="3" t="s">
        <v>75</v>
      </c>
      <c r="H23">
        <v>3871.7407134436698</v>
      </c>
      <c r="J23" s="3" t="s">
        <v>70</v>
      </c>
      <c r="K23">
        <v>18.8369144647666</v>
      </c>
      <c r="M23" t="s">
        <v>170</v>
      </c>
      <c r="N23">
        <v>7647.79</v>
      </c>
      <c r="O23" t="s">
        <v>170</v>
      </c>
      <c r="P23">
        <f t="shared" si="0"/>
        <v>7647.79</v>
      </c>
    </row>
    <row r="24" spans="1:16">
      <c r="A24" t="s">
        <v>61</v>
      </c>
      <c r="B24">
        <v>1775.39377504096</v>
      </c>
      <c r="D24" s="3" t="s">
        <v>204</v>
      </c>
      <c r="E24">
        <v>5281.8760000000002</v>
      </c>
      <c r="G24" t="s">
        <v>71</v>
      </c>
      <c r="H24">
        <v>17178.832999999999</v>
      </c>
      <c r="J24" s="3" t="s">
        <v>75</v>
      </c>
      <c r="K24">
        <v>7523.0956941644199</v>
      </c>
      <c r="M24" t="s">
        <v>178</v>
      </c>
      <c r="N24">
        <v>0</v>
      </c>
      <c r="O24" t="s">
        <v>202</v>
      </c>
      <c r="P24">
        <f>N25</f>
        <v>140966.272</v>
      </c>
    </row>
    <row r="25" spans="1:16">
      <c r="A25" t="s">
        <v>62</v>
      </c>
      <c r="B25">
        <v>30003.045999999998</v>
      </c>
      <c r="D25" s="3" t="s">
        <v>208</v>
      </c>
      <c r="E25">
        <v>135056.98000000001</v>
      </c>
      <c r="G25" s="3" t="s">
        <v>66</v>
      </c>
      <c r="H25">
        <v>18724.081999999999</v>
      </c>
      <c r="J25" t="s">
        <v>71</v>
      </c>
      <c r="K25">
        <v>17178.832999999999</v>
      </c>
      <c r="M25" t="s">
        <v>202</v>
      </c>
      <c r="N25">
        <v>140966.272</v>
      </c>
      <c r="O25" t="s">
        <v>206</v>
      </c>
      <c r="P25">
        <f t="shared" ref="P25:P41" si="1">N26</f>
        <v>30503.095000000001</v>
      </c>
    </row>
    <row r="26" spans="1:16">
      <c r="A26" t="s">
        <v>63</v>
      </c>
      <c r="B26">
        <v>42612.307000000001</v>
      </c>
      <c r="D26" s="3" t="s">
        <v>167</v>
      </c>
      <c r="E26">
        <v>18963.407999999999</v>
      </c>
      <c r="G26" s="3" t="s">
        <v>76</v>
      </c>
      <c r="H26">
        <v>7019.8590000000004</v>
      </c>
      <c r="J26" s="3" t="s">
        <v>66</v>
      </c>
      <c r="K26">
        <v>18724.081999999999</v>
      </c>
      <c r="M26" t="s">
        <v>206</v>
      </c>
      <c r="N26">
        <v>30503.095000000001</v>
      </c>
      <c r="O26" t="s">
        <v>203</v>
      </c>
      <c r="P26">
        <f t="shared" si="1"/>
        <v>36417.474999999999</v>
      </c>
    </row>
    <row r="27" spans="1:16">
      <c r="A27" t="s">
        <v>64</v>
      </c>
      <c r="B27">
        <v>29799.577000000001</v>
      </c>
      <c r="D27" s="3" t="s">
        <v>289</v>
      </c>
      <c r="E27">
        <v>2667.4975575757999</v>
      </c>
      <c r="G27" s="3" t="s">
        <v>72</v>
      </c>
      <c r="H27">
        <v>431722.837</v>
      </c>
      <c r="J27" s="3" t="s">
        <v>76</v>
      </c>
      <c r="K27">
        <v>7019.8590000000004</v>
      </c>
      <c r="M27" t="s">
        <v>203</v>
      </c>
      <c r="N27">
        <v>36417.474999999999</v>
      </c>
      <c r="O27" t="s">
        <v>215</v>
      </c>
      <c r="P27">
        <f t="shared" si="1"/>
        <v>244992.77799999999</v>
      </c>
    </row>
    <row r="28" spans="1:16">
      <c r="A28" t="s">
        <v>65</v>
      </c>
      <c r="B28">
        <v>394.05826432472901</v>
      </c>
      <c r="D28" s="3" t="s">
        <v>79</v>
      </c>
      <c r="E28">
        <v>503532.41499999998</v>
      </c>
      <c r="G28" s="3" t="s">
        <v>274</v>
      </c>
      <c r="H28">
        <v>666.03019494984403</v>
      </c>
      <c r="J28" s="3" t="s">
        <v>72</v>
      </c>
      <c r="K28">
        <v>431722.837</v>
      </c>
      <c r="M28" t="s">
        <v>215</v>
      </c>
      <c r="N28">
        <v>244992.77799999999</v>
      </c>
      <c r="O28" t="s">
        <v>218</v>
      </c>
      <c r="P28">
        <f t="shared" si="1"/>
        <v>44380.686999999998</v>
      </c>
    </row>
    <row r="29" spans="1:16">
      <c r="A29" t="s">
        <v>66</v>
      </c>
      <c r="B29">
        <v>18724.081999999999</v>
      </c>
      <c r="D29" s="3" t="s">
        <v>290</v>
      </c>
      <c r="E29">
        <v>4590134.9780000001</v>
      </c>
      <c r="G29" s="3" t="s">
        <v>60</v>
      </c>
      <c r="H29">
        <v>5892.7780000000002</v>
      </c>
      <c r="J29" s="3" t="s">
        <v>274</v>
      </c>
      <c r="K29">
        <v>6.9663160732534504</v>
      </c>
      <c r="M29" t="s">
        <v>218</v>
      </c>
      <c r="N29">
        <v>44380.686999999998</v>
      </c>
      <c r="O29" t="s">
        <v>244</v>
      </c>
      <c r="P29">
        <f t="shared" si="1"/>
        <v>25772.969000000001</v>
      </c>
    </row>
    <row r="30" spans="1:16">
      <c r="A30" t="s">
        <v>67</v>
      </c>
      <c r="B30">
        <v>17.617203459431099</v>
      </c>
      <c r="D30" s="3" t="s">
        <v>178</v>
      </c>
      <c r="E30">
        <v>422554.00900000002</v>
      </c>
      <c r="G30" s="3" t="s">
        <v>63</v>
      </c>
      <c r="H30">
        <v>42612.307000000001</v>
      </c>
      <c r="J30" s="3" t="s">
        <v>60</v>
      </c>
      <c r="K30">
        <v>5892.7780000000002</v>
      </c>
      <c r="M30" t="s">
        <v>244</v>
      </c>
      <c r="N30">
        <v>25772.969000000001</v>
      </c>
      <c r="O30" t="s">
        <v>245</v>
      </c>
      <c r="P30">
        <f t="shared" si="1"/>
        <v>11575.867</v>
      </c>
    </row>
    <row r="31" spans="1:16">
      <c r="A31" t="s">
        <v>68</v>
      </c>
      <c r="B31">
        <v>48183.964</v>
      </c>
      <c r="D31" s="3" t="s">
        <v>291</v>
      </c>
      <c r="E31">
        <v>598.04491274751194</v>
      </c>
      <c r="G31" s="3" t="s">
        <v>61</v>
      </c>
      <c r="H31">
        <v>2300.37688744871</v>
      </c>
      <c r="J31" s="3" t="s">
        <v>63</v>
      </c>
      <c r="K31">
        <v>42612.307000000001</v>
      </c>
      <c r="M31" t="s">
        <v>245</v>
      </c>
      <c r="N31">
        <v>11575.867</v>
      </c>
      <c r="O31" t="s">
        <v>108</v>
      </c>
      <c r="P31">
        <f t="shared" si="1"/>
        <v>229220.44200000001</v>
      </c>
    </row>
    <row r="32" spans="1:16">
      <c r="A32" t="s">
        <v>69</v>
      </c>
      <c r="B32">
        <v>56.315025777152201</v>
      </c>
      <c r="D32" s="3" t="s">
        <v>49</v>
      </c>
      <c r="E32">
        <v>153439.45300000001</v>
      </c>
      <c r="G32" s="3" t="s">
        <v>58</v>
      </c>
      <c r="H32">
        <v>818.85417630306404</v>
      </c>
      <c r="J32" s="3" t="s">
        <v>61</v>
      </c>
      <c r="K32">
        <v>2671.0189530778998</v>
      </c>
      <c r="M32" t="s">
        <v>108</v>
      </c>
      <c r="N32">
        <v>229220.44200000001</v>
      </c>
      <c r="O32" t="s">
        <v>246</v>
      </c>
      <c r="P32">
        <f t="shared" si="1"/>
        <v>36274.447999999997</v>
      </c>
    </row>
    <row r="33" spans="1:16">
      <c r="A33" t="s">
        <v>70</v>
      </c>
      <c r="B33">
        <v>284.23114380676202</v>
      </c>
      <c r="D33" t="s">
        <v>71</v>
      </c>
      <c r="E33">
        <v>17178.832999999999</v>
      </c>
      <c r="G33" s="3" t="s">
        <v>157</v>
      </c>
      <c r="H33">
        <v>7506.9589999999998</v>
      </c>
      <c r="J33" s="3" t="s">
        <v>58</v>
      </c>
      <c r="K33">
        <v>275.58058625676802</v>
      </c>
      <c r="M33" t="s">
        <v>246</v>
      </c>
      <c r="N33">
        <v>36274.447999999997</v>
      </c>
      <c r="O33" t="s">
        <v>81</v>
      </c>
      <c r="P33">
        <f t="shared" si="1"/>
        <v>27195.595000000001</v>
      </c>
    </row>
    <row r="34" spans="1:16">
      <c r="A34" t="s">
        <v>71</v>
      </c>
      <c r="B34">
        <v>17178.832999999999</v>
      </c>
      <c r="D34" s="3" t="s">
        <v>72</v>
      </c>
      <c r="E34">
        <v>431722.837</v>
      </c>
      <c r="G34" s="3" t="s">
        <v>85</v>
      </c>
      <c r="H34">
        <v>5476.9489999999996</v>
      </c>
      <c r="J34" t="s">
        <v>91</v>
      </c>
      <c r="K34">
        <v>173.16097319372099</v>
      </c>
      <c r="M34" t="s">
        <v>81</v>
      </c>
      <c r="N34">
        <v>27195.595000000001</v>
      </c>
      <c r="O34" t="s">
        <v>262</v>
      </c>
      <c r="P34">
        <f t="shared" si="1"/>
        <v>286897.61499999999</v>
      </c>
    </row>
    <row r="35" spans="1:16">
      <c r="A35" t="s">
        <v>72</v>
      </c>
      <c r="B35">
        <v>431722.837</v>
      </c>
      <c r="D35" s="3" t="s">
        <v>82</v>
      </c>
      <c r="E35">
        <v>77031.334000000003</v>
      </c>
      <c r="G35" s="3" t="s">
        <v>79</v>
      </c>
      <c r="H35">
        <v>503532.41499999998</v>
      </c>
      <c r="J35" s="3" t="s">
        <v>157</v>
      </c>
      <c r="K35">
        <v>7506.9589999999998</v>
      </c>
      <c r="M35" t="s">
        <v>262</v>
      </c>
      <c r="N35">
        <v>286897.61499999999</v>
      </c>
      <c r="O35" t="s">
        <v>120</v>
      </c>
      <c r="P35">
        <f t="shared" si="1"/>
        <v>328092.00099999999</v>
      </c>
    </row>
    <row r="36" spans="1:16">
      <c r="A36" t="s">
        <v>73</v>
      </c>
      <c r="B36">
        <v>250.474752686268</v>
      </c>
      <c r="D36" s="3" t="s">
        <v>89</v>
      </c>
      <c r="E36">
        <v>69147.33</v>
      </c>
      <c r="G36" s="3" t="s">
        <v>91</v>
      </c>
      <c r="H36">
        <v>592.36786163509396</v>
      </c>
      <c r="J36" s="3" t="s">
        <v>85</v>
      </c>
      <c r="K36">
        <v>5476.9489999999996</v>
      </c>
      <c r="M36" t="s">
        <v>120</v>
      </c>
      <c r="N36">
        <v>328092.00099999999</v>
      </c>
      <c r="O36" t="s">
        <v>269</v>
      </c>
      <c r="P36">
        <f t="shared" si="1"/>
        <v>4590134.9780000001</v>
      </c>
    </row>
    <row r="37" spans="1:16">
      <c r="A37" t="s">
        <v>74</v>
      </c>
      <c r="B37">
        <v>5892.7780000000002</v>
      </c>
      <c r="D37" s="3" t="s">
        <v>104</v>
      </c>
      <c r="E37">
        <v>34762.502</v>
      </c>
      <c r="G37" s="3" t="s">
        <v>95</v>
      </c>
      <c r="H37">
        <v>721.712423494635</v>
      </c>
      <c r="J37" s="3" t="s">
        <v>79</v>
      </c>
      <c r="K37">
        <v>503532.41499999998</v>
      </c>
      <c r="M37" t="s">
        <v>269</v>
      </c>
      <c r="N37">
        <v>4590134.9780000001</v>
      </c>
      <c r="O37" t="s">
        <v>49</v>
      </c>
      <c r="P37">
        <f t="shared" si="1"/>
        <v>153439.45300000001</v>
      </c>
    </row>
    <row r="38" spans="1:16">
      <c r="A38" t="s">
        <v>75</v>
      </c>
      <c r="B38">
        <v>188.91085253038599</v>
      </c>
      <c r="D38" s="3" t="s">
        <v>219</v>
      </c>
      <c r="E38">
        <v>5803.5950000000003</v>
      </c>
      <c r="G38" s="3" t="s">
        <v>78</v>
      </c>
      <c r="H38">
        <v>572.76940092140501</v>
      </c>
      <c r="J38" s="3" t="s">
        <v>95</v>
      </c>
      <c r="K38">
        <v>17.7218426333073</v>
      </c>
      <c r="M38" t="s">
        <v>49</v>
      </c>
      <c r="N38">
        <v>153439.45300000001</v>
      </c>
      <c r="O38" t="s">
        <v>72</v>
      </c>
      <c r="P38">
        <f t="shared" si="1"/>
        <v>431722.837</v>
      </c>
    </row>
    <row r="39" spans="1:16">
      <c r="A39" t="s">
        <v>76</v>
      </c>
      <c r="B39">
        <v>7019.8590000000004</v>
      </c>
      <c r="D39" s="3" t="s">
        <v>210</v>
      </c>
      <c r="E39">
        <v>47199.760999999999</v>
      </c>
      <c r="G39" s="3" t="s">
        <v>252</v>
      </c>
      <c r="H39">
        <v>1159.1731055333601</v>
      </c>
      <c r="J39" s="3" t="s">
        <v>78</v>
      </c>
      <c r="K39">
        <v>242.86551639622201</v>
      </c>
      <c r="M39" t="s">
        <v>72</v>
      </c>
      <c r="N39">
        <v>431722.837</v>
      </c>
      <c r="O39" t="s">
        <v>60</v>
      </c>
      <c r="P39">
        <f t="shared" si="1"/>
        <v>5892.7780000000002</v>
      </c>
    </row>
    <row r="40" spans="1:16">
      <c r="A40" t="s">
        <v>77</v>
      </c>
      <c r="B40">
        <v>0.58627782209312496</v>
      </c>
      <c r="D40" s="3" t="s">
        <v>268</v>
      </c>
      <c r="E40">
        <v>5612.7830000000004</v>
      </c>
      <c r="G40" s="3" t="s">
        <v>82</v>
      </c>
      <c r="H40">
        <v>77031.334000000003</v>
      </c>
      <c r="J40" s="3" t="s">
        <v>252</v>
      </c>
      <c r="K40">
        <v>2960.58759142088</v>
      </c>
      <c r="M40" t="s">
        <v>60</v>
      </c>
      <c r="N40">
        <v>5892.7780000000002</v>
      </c>
      <c r="O40" t="s">
        <v>63</v>
      </c>
      <c r="P40">
        <f t="shared" si="1"/>
        <v>42612.307000000001</v>
      </c>
    </row>
    <row r="41" spans="1:16">
      <c r="A41" t="s">
        <v>78</v>
      </c>
      <c r="B41">
        <v>15.9949980465585</v>
      </c>
      <c r="D41" t="s">
        <v>273</v>
      </c>
      <c r="E41">
        <v>136339.10500000001</v>
      </c>
      <c r="G41" t="s">
        <v>83</v>
      </c>
      <c r="H41">
        <v>8644642.5370000005</v>
      </c>
      <c r="J41" s="3" t="s">
        <v>82</v>
      </c>
      <c r="K41">
        <v>77031.334000000003</v>
      </c>
      <c r="M41" t="s">
        <v>63</v>
      </c>
      <c r="N41">
        <v>42612.307000000001</v>
      </c>
      <c r="O41" t="s">
        <v>157</v>
      </c>
      <c r="P41">
        <f t="shared" si="1"/>
        <v>7506.9589999999998</v>
      </c>
    </row>
    <row r="42" spans="1:16">
      <c r="A42" t="s">
        <v>79</v>
      </c>
      <c r="B42">
        <v>503532.41499999998</v>
      </c>
      <c r="D42" s="3" t="s">
        <v>292</v>
      </c>
      <c r="E42">
        <v>2743.8532959549598</v>
      </c>
      <c r="G42" s="3" t="s">
        <v>89</v>
      </c>
      <c r="H42">
        <v>69147.33</v>
      </c>
      <c r="J42" t="s">
        <v>83</v>
      </c>
      <c r="K42">
        <v>8644642.5370000005</v>
      </c>
      <c r="M42" t="s">
        <v>157</v>
      </c>
      <c r="N42">
        <v>7506.9589999999998</v>
      </c>
      <c r="O42" t="s">
        <v>89</v>
      </c>
      <c r="P42">
        <f>N44</f>
        <v>69147.33</v>
      </c>
    </row>
    <row r="43" spans="1:16">
      <c r="A43" t="s">
        <v>80</v>
      </c>
      <c r="B43">
        <v>2.8972761051948202</v>
      </c>
      <c r="D43" s="3" t="s">
        <v>92</v>
      </c>
      <c r="E43">
        <v>6721.98</v>
      </c>
      <c r="G43" t="s">
        <v>87</v>
      </c>
      <c r="H43">
        <v>3103.7379999999998</v>
      </c>
      <c r="J43" t="s">
        <v>136</v>
      </c>
      <c r="K43">
        <v>43170.487999999998</v>
      </c>
      <c r="M43" t="s">
        <v>652</v>
      </c>
      <c r="N43">
        <v>0</v>
      </c>
      <c r="O43" t="s">
        <v>92</v>
      </c>
      <c r="P43">
        <f t="shared" ref="P43:P62" si="2">N45</f>
        <v>6721.98</v>
      </c>
    </row>
    <row r="44" spans="1:16">
      <c r="A44" t="s">
        <v>81</v>
      </c>
      <c r="B44">
        <v>27195.595000000001</v>
      </c>
      <c r="D44" s="3" t="s">
        <v>132</v>
      </c>
      <c r="E44">
        <v>14109.73</v>
      </c>
      <c r="G44" s="3" t="s">
        <v>92</v>
      </c>
      <c r="H44">
        <v>6721.98</v>
      </c>
      <c r="J44" s="3" t="s">
        <v>172</v>
      </c>
      <c r="K44">
        <v>159.349415157659</v>
      </c>
      <c r="M44" t="s">
        <v>89</v>
      </c>
      <c r="N44">
        <v>69147.33</v>
      </c>
      <c r="O44" t="s">
        <v>139</v>
      </c>
      <c r="P44">
        <f t="shared" si="2"/>
        <v>13894.518</v>
      </c>
    </row>
    <row r="45" spans="1:16">
      <c r="A45" t="s">
        <v>82</v>
      </c>
      <c r="B45">
        <v>77031.334000000003</v>
      </c>
      <c r="D45" s="3" t="s">
        <v>138</v>
      </c>
      <c r="E45">
        <v>8941.1630000000005</v>
      </c>
      <c r="G45" s="3" t="s">
        <v>139</v>
      </c>
      <c r="H45">
        <v>13894.518</v>
      </c>
      <c r="J45" s="3" t="s">
        <v>89</v>
      </c>
      <c r="K45">
        <v>69147.33</v>
      </c>
      <c r="M45" t="s">
        <v>92</v>
      </c>
      <c r="N45">
        <v>6721.98</v>
      </c>
      <c r="O45" t="s">
        <v>96</v>
      </c>
      <c r="P45">
        <f t="shared" si="2"/>
        <v>5519.0129999999999</v>
      </c>
    </row>
    <row r="46" spans="1:16">
      <c r="A46" t="s">
        <v>83</v>
      </c>
      <c r="B46">
        <v>8644642.5370000005</v>
      </c>
      <c r="D46" s="3" t="s">
        <v>200</v>
      </c>
      <c r="E46">
        <v>4860.1369999999997</v>
      </c>
      <c r="G46" s="3" t="s">
        <v>93</v>
      </c>
      <c r="H46">
        <v>26251.409</v>
      </c>
      <c r="J46" s="3" t="s">
        <v>90</v>
      </c>
      <c r="K46">
        <v>0</v>
      </c>
      <c r="M46" t="s">
        <v>139</v>
      </c>
      <c r="N46">
        <v>13894.518</v>
      </c>
      <c r="O46" t="s">
        <v>143</v>
      </c>
      <c r="P46">
        <f t="shared" si="2"/>
        <v>1950283.95</v>
      </c>
    </row>
    <row r="47" spans="1:16">
      <c r="A47" t="s">
        <v>84</v>
      </c>
      <c r="B47">
        <v>9107.0159999999996</v>
      </c>
      <c r="D47" s="3" t="s">
        <v>209</v>
      </c>
      <c r="E47">
        <v>9488.0619999999999</v>
      </c>
      <c r="G47" s="3" t="s">
        <v>96</v>
      </c>
      <c r="H47">
        <v>5519.0129999999999</v>
      </c>
      <c r="J47" t="s">
        <v>87</v>
      </c>
      <c r="K47">
        <v>3103.7379999999998</v>
      </c>
      <c r="M47" t="s">
        <v>659</v>
      </c>
      <c r="N47">
        <v>5519.0129999999999</v>
      </c>
      <c r="O47" t="s">
        <v>142</v>
      </c>
      <c r="P47">
        <f t="shared" si="2"/>
        <v>426115.56400000001</v>
      </c>
    </row>
    <row r="48" spans="1:16">
      <c r="A48" t="s">
        <v>85</v>
      </c>
      <c r="B48">
        <v>5476.9489999999996</v>
      </c>
      <c r="D48" s="3" t="s">
        <v>237</v>
      </c>
      <c r="E48">
        <v>6010.9139999999998</v>
      </c>
      <c r="G48" s="3" t="s">
        <v>97</v>
      </c>
      <c r="H48">
        <v>89881.616999999998</v>
      </c>
      <c r="J48" s="3" t="s">
        <v>88</v>
      </c>
      <c r="K48">
        <v>37.252253428062701</v>
      </c>
      <c r="M48" t="s">
        <v>143</v>
      </c>
      <c r="N48">
        <v>1950283.95</v>
      </c>
      <c r="O48" t="s">
        <v>136</v>
      </c>
      <c r="P48">
        <f t="shared" si="2"/>
        <v>43170.487999999998</v>
      </c>
    </row>
    <row r="49" spans="1:16">
      <c r="A49" t="s">
        <v>86</v>
      </c>
      <c r="B49">
        <v>2728.6280000000002</v>
      </c>
      <c r="D49" s="3" t="s">
        <v>293</v>
      </c>
      <c r="E49">
        <v>27.875787508802599</v>
      </c>
      <c r="G49" t="s">
        <v>84</v>
      </c>
      <c r="H49">
        <v>9107.0159999999996</v>
      </c>
      <c r="J49" s="3" t="s">
        <v>92</v>
      </c>
      <c r="K49">
        <v>6721.98</v>
      </c>
      <c r="M49" t="s">
        <v>142</v>
      </c>
      <c r="N49">
        <v>426115.56400000001</v>
      </c>
      <c r="O49" t="s">
        <v>154</v>
      </c>
      <c r="P49">
        <f t="shared" si="2"/>
        <v>174793.62</v>
      </c>
    </row>
    <row r="50" spans="1:16">
      <c r="A50" t="s">
        <v>87</v>
      </c>
      <c r="B50">
        <v>3103.7379999999998</v>
      </c>
      <c r="D50" s="3" t="s">
        <v>102</v>
      </c>
      <c r="E50">
        <v>20253.699000000001</v>
      </c>
      <c r="G50" s="3" t="s">
        <v>285</v>
      </c>
      <c r="H50">
        <v>537772.35600000003</v>
      </c>
      <c r="J50" s="3" t="s">
        <v>139</v>
      </c>
      <c r="K50">
        <v>13894.518</v>
      </c>
      <c r="M50" t="s">
        <v>653</v>
      </c>
      <c r="N50">
        <v>43170.487999999998</v>
      </c>
      <c r="O50" t="s">
        <v>193</v>
      </c>
      <c r="P50">
        <f t="shared" si="2"/>
        <v>218456.54699999999</v>
      </c>
    </row>
    <row r="51" spans="1:16">
      <c r="A51" t="s">
        <v>88</v>
      </c>
      <c r="B51">
        <v>43.824638072741998</v>
      </c>
      <c r="D51" s="3" t="s">
        <v>151</v>
      </c>
      <c r="E51">
        <v>6731.5420000000004</v>
      </c>
      <c r="G51" t="s">
        <v>86</v>
      </c>
      <c r="H51">
        <v>2728.6280000000002</v>
      </c>
      <c r="J51" s="3" t="s">
        <v>93</v>
      </c>
      <c r="K51">
        <v>26251.409</v>
      </c>
      <c r="M51" t="s">
        <v>154</v>
      </c>
      <c r="N51">
        <v>174793.62</v>
      </c>
      <c r="O51" t="s">
        <v>182</v>
      </c>
      <c r="P51">
        <f t="shared" si="2"/>
        <v>1605.443</v>
      </c>
    </row>
    <row r="52" spans="1:16">
      <c r="A52" t="s">
        <v>89</v>
      </c>
      <c r="B52">
        <v>69147.33</v>
      </c>
      <c r="D52" s="3" t="s">
        <v>294</v>
      </c>
      <c r="E52">
        <v>2473.2176767556598</v>
      </c>
      <c r="G52" s="3" t="s">
        <v>101</v>
      </c>
      <c r="H52">
        <v>30251.447</v>
      </c>
      <c r="J52" t="s">
        <v>47</v>
      </c>
      <c r="K52">
        <v>5128.0659999999998</v>
      </c>
      <c r="M52" t="s">
        <v>193</v>
      </c>
      <c r="N52">
        <v>218456.54699999999</v>
      </c>
      <c r="O52" t="s">
        <v>173</v>
      </c>
      <c r="P52">
        <f t="shared" si="2"/>
        <v>48622.737000000001</v>
      </c>
    </row>
    <row r="53" spans="1:16">
      <c r="A53" t="s">
        <v>90</v>
      </c>
      <c r="B53">
        <v>217.52903169082799</v>
      </c>
      <c r="D53" s="3" t="s">
        <v>260</v>
      </c>
      <c r="E53">
        <v>20178.547999999999</v>
      </c>
      <c r="G53" s="3" t="s">
        <v>99</v>
      </c>
      <c r="H53">
        <v>274.17261900809001</v>
      </c>
      <c r="J53" s="3" t="s">
        <v>96</v>
      </c>
      <c r="K53">
        <v>5519.0129999999999</v>
      </c>
      <c r="M53" t="s">
        <v>182</v>
      </c>
      <c r="N53">
        <v>1605.443</v>
      </c>
      <c r="O53" t="s">
        <v>210</v>
      </c>
      <c r="P53">
        <f t="shared" si="2"/>
        <v>47199.760999999999</v>
      </c>
    </row>
    <row r="54" spans="1:16">
      <c r="A54" t="s">
        <v>91</v>
      </c>
      <c r="B54">
        <v>613.87009575121999</v>
      </c>
      <c r="D54" s="3" t="s">
        <v>295</v>
      </c>
      <c r="E54">
        <v>45847.428327033398</v>
      </c>
      <c r="G54" s="3" t="s">
        <v>102</v>
      </c>
      <c r="H54">
        <v>20253.699000000001</v>
      </c>
      <c r="J54" s="3" t="s">
        <v>97</v>
      </c>
      <c r="K54">
        <v>89881.616999999998</v>
      </c>
      <c r="M54" t="s">
        <v>173</v>
      </c>
      <c r="N54">
        <v>48622.737000000001</v>
      </c>
      <c r="O54" t="s">
        <v>212</v>
      </c>
      <c r="P54">
        <f t="shared" si="2"/>
        <v>100972.823</v>
      </c>
    </row>
    <row r="55" spans="1:16">
      <c r="A55" t="s">
        <v>92</v>
      </c>
      <c r="B55">
        <v>6721.98</v>
      </c>
      <c r="D55" s="3" t="s">
        <v>56</v>
      </c>
      <c r="E55">
        <v>51184.928</v>
      </c>
      <c r="G55" s="3" t="s">
        <v>104</v>
      </c>
      <c r="H55">
        <v>34762.502</v>
      </c>
      <c r="J55" t="s">
        <v>84</v>
      </c>
      <c r="K55">
        <v>9107.0159999999996</v>
      </c>
      <c r="M55" t="s">
        <v>210</v>
      </c>
      <c r="N55">
        <v>47199.760999999999</v>
      </c>
      <c r="O55" t="s">
        <v>224</v>
      </c>
      <c r="P55">
        <f t="shared" si="2"/>
        <v>62184.305999999997</v>
      </c>
    </row>
    <row r="56" spans="1:16">
      <c r="A56" t="s">
        <v>93</v>
      </c>
      <c r="B56">
        <v>26251.409</v>
      </c>
      <c r="D56" s="3" t="s">
        <v>59</v>
      </c>
      <c r="E56">
        <v>74188.548999999999</v>
      </c>
      <c r="G56" s="3" t="s">
        <v>105</v>
      </c>
      <c r="H56">
        <v>187000.454</v>
      </c>
      <c r="J56" s="3" t="s">
        <v>285</v>
      </c>
      <c r="K56">
        <v>537772.35600000003</v>
      </c>
      <c r="M56" t="s">
        <v>212</v>
      </c>
      <c r="N56">
        <v>100972.823</v>
      </c>
      <c r="O56" t="s">
        <v>225</v>
      </c>
      <c r="P56">
        <f t="shared" si="2"/>
        <v>1367113.1510000001</v>
      </c>
    </row>
    <row r="57" spans="1:16">
      <c r="A57" t="s">
        <v>94</v>
      </c>
      <c r="B57">
        <v>18.340067722100201</v>
      </c>
      <c r="D57" s="3" t="s">
        <v>63</v>
      </c>
      <c r="E57">
        <v>42612.307000000001</v>
      </c>
      <c r="G57" s="3" t="s">
        <v>237</v>
      </c>
      <c r="H57">
        <v>6010.9139999999998</v>
      </c>
      <c r="J57" t="s">
        <v>86</v>
      </c>
      <c r="K57">
        <v>2728.6280000000002</v>
      </c>
      <c r="M57" t="s">
        <v>224</v>
      </c>
      <c r="N57">
        <v>62184.305999999997</v>
      </c>
      <c r="O57" t="s">
        <v>227</v>
      </c>
      <c r="P57">
        <f t="shared" si="2"/>
        <v>526769.9</v>
      </c>
    </row>
    <row r="58" spans="1:16">
      <c r="A58" t="s">
        <v>95</v>
      </c>
      <c r="B58">
        <v>46.345072738309497</v>
      </c>
      <c r="D58" s="3" t="s">
        <v>139</v>
      </c>
      <c r="E58">
        <v>13894.518</v>
      </c>
      <c r="G58" s="3" t="s">
        <v>106</v>
      </c>
      <c r="H58">
        <v>513.79999999999995</v>
      </c>
      <c r="J58" s="3" t="s">
        <v>101</v>
      </c>
      <c r="K58">
        <v>30251.447</v>
      </c>
      <c r="M58" t="s">
        <v>225</v>
      </c>
      <c r="N58">
        <v>1367113.1510000001</v>
      </c>
      <c r="O58" t="s">
        <v>232</v>
      </c>
      <c r="P58">
        <f t="shared" si="2"/>
        <v>45297.750999999997</v>
      </c>
    </row>
    <row r="59" spans="1:16">
      <c r="A59" t="s">
        <v>96</v>
      </c>
      <c r="B59">
        <v>5519.0129999999999</v>
      </c>
      <c r="D59" s="3" t="s">
        <v>96</v>
      </c>
      <c r="E59">
        <v>5519.0129999999999</v>
      </c>
      <c r="G59" s="3" t="s">
        <v>109</v>
      </c>
      <c r="H59">
        <v>14894.678</v>
      </c>
      <c r="J59" s="3" t="s">
        <v>99</v>
      </c>
      <c r="K59">
        <v>242.366251918275</v>
      </c>
      <c r="M59" t="s">
        <v>227</v>
      </c>
      <c r="N59">
        <v>526769.9</v>
      </c>
      <c r="O59" t="s">
        <v>281</v>
      </c>
      <c r="P59">
        <f t="shared" si="2"/>
        <v>403394.065</v>
      </c>
    </row>
    <row r="60" spans="1:16">
      <c r="A60" t="s">
        <v>97</v>
      </c>
      <c r="B60">
        <v>89881.616999999998</v>
      </c>
      <c r="D60" s="3" t="s">
        <v>97</v>
      </c>
      <c r="E60">
        <v>89881.616999999998</v>
      </c>
      <c r="G60" s="3" t="s">
        <v>111</v>
      </c>
      <c r="H60">
        <v>9143.7060000000001</v>
      </c>
      <c r="J60" s="3" t="s">
        <v>100</v>
      </c>
      <c r="K60">
        <v>4.2958234846944103</v>
      </c>
      <c r="M60" t="s">
        <v>232</v>
      </c>
      <c r="N60">
        <v>45297.750999999997</v>
      </c>
      <c r="O60" t="s">
        <v>110</v>
      </c>
      <c r="P60">
        <f>N62</f>
        <v>243263.41200000001</v>
      </c>
    </row>
    <row r="61" spans="1:16">
      <c r="A61" t="s">
        <v>98</v>
      </c>
      <c r="B61">
        <v>630686.81299999997</v>
      </c>
      <c r="D61" s="3" t="s">
        <v>101</v>
      </c>
      <c r="E61">
        <v>30251.447</v>
      </c>
      <c r="G61" s="3" t="s">
        <v>114</v>
      </c>
      <c r="H61">
        <v>1121.3617631452501</v>
      </c>
      <c r="J61" s="3" t="s">
        <v>102</v>
      </c>
      <c r="K61">
        <v>20253.699000000001</v>
      </c>
      <c r="M61" t="s">
        <v>281</v>
      </c>
      <c r="N61">
        <v>403394.065</v>
      </c>
      <c r="O61" t="s">
        <v>254</v>
      </c>
      <c r="P61">
        <f t="shared" si="2"/>
        <v>241828.209</v>
      </c>
    </row>
    <row r="62" spans="1:16">
      <c r="A62" t="s">
        <v>99</v>
      </c>
      <c r="B62">
        <v>196.691144192357</v>
      </c>
      <c r="D62" s="3" t="s">
        <v>109</v>
      </c>
      <c r="E62">
        <v>14894.678</v>
      </c>
      <c r="G62" s="3" t="s">
        <v>113</v>
      </c>
      <c r="H62">
        <v>38633.962</v>
      </c>
      <c r="J62" s="3" t="s">
        <v>104</v>
      </c>
      <c r="K62">
        <v>34762.502</v>
      </c>
      <c r="M62" t="s">
        <v>110</v>
      </c>
      <c r="N62">
        <v>243263.41200000001</v>
      </c>
      <c r="O62" t="s">
        <v>261</v>
      </c>
      <c r="P62">
        <f t="shared" si="2"/>
        <v>23547.483</v>
      </c>
    </row>
    <row r="63" spans="1:16">
      <c r="A63" t="s">
        <v>100</v>
      </c>
      <c r="B63">
        <v>16.1864793340877</v>
      </c>
      <c r="D63" s="3" t="s">
        <v>296</v>
      </c>
      <c r="E63">
        <v>38633.962</v>
      </c>
      <c r="G63" s="3" t="s">
        <v>116</v>
      </c>
      <c r="H63">
        <v>256517.622</v>
      </c>
      <c r="J63" s="3" t="s">
        <v>105</v>
      </c>
      <c r="K63">
        <v>187000.454</v>
      </c>
      <c r="M63" t="s">
        <v>254</v>
      </c>
      <c r="N63">
        <v>241828.209</v>
      </c>
      <c r="O63" t="s">
        <v>276</v>
      </c>
      <c r="P63">
        <f>N65</f>
        <v>171891.93100000001</v>
      </c>
    </row>
    <row r="64" spans="1:16">
      <c r="A64" t="s">
        <v>101</v>
      </c>
      <c r="B64">
        <v>30251.447</v>
      </c>
      <c r="D64" s="3" t="s">
        <v>297</v>
      </c>
      <c r="E64">
        <v>256517.622</v>
      </c>
      <c r="G64" s="3" t="s">
        <v>221</v>
      </c>
      <c r="H64">
        <v>2756.6792933926199</v>
      </c>
      <c r="J64" s="3" t="s">
        <v>237</v>
      </c>
      <c r="K64">
        <v>6010.9139999999998</v>
      </c>
      <c r="M64" t="s">
        <v>261</v>
      </c>
      <c r="N64">
        <v>23547.483</v>
      </c>
      <c r="O64" t="s">
        <v>809</v>
      </c>
      <c r="P64">
        <f>N67+N68</f>
        <v>0</v>
      </c>
    </row>
    <row r="65" spans="1:16">
      <c r="A65" t="s">
        <v>102</v>
      </c>
      <c r="B65">
        <v>9542.2950000000001</v>
      </c>
      <c r="D65" s="3" t="s">
        <v>98</v>
      </c>
      <c r="E65">
        <v>630686.81299999997</v>
      </c>
      <c r="G65" s="3" t="s">
        <v>119</v>
      </c>
      <c r="H65">
        <v>3072.6439999999998</v>
      </c>
      <c r="J65" s="3" t="s">
        <v>128</v>
      </c>
      <c r="K65">
        <v>5535.2309999999998</v>
      </c>
      <c r="M65" t="s">
        <v>276</v>
      </c>
      <c r="N65">
        <v>171891.93100000001</v>
      </c>
      <c r="O65" t="s">
        <v>83</v>
      </c>
      <c r="P65">
        <f>N69+N70</f>
        <v>8322149.6632690849</v>
      </c>
    </row>
    <row r="66" spans="1:16">
      <c r="A66" t="s">
        <v>103</v>
      </c>
      <c r="B66">
        <v>110039.51700000001</v>
      </c>
      <c r="D66" s="3" t="s">
        <v>129</v>
      </c>
      <c r="E66">
        <v>58546.84</v>
      </c>
      <c r="G66" t="s">
        <v>126</v>
      </c>
      <c r="H66">
        <v>736.97221032363097</v>
      </c>
      <c r="J66" s="3" t="s">
        <v>106</v>
      </c>
      <c r="K66">
        <v>513.79999999999995</v>
      </c>
      <c r="M66" t="s">
        <v>333</v>
      </c>
      <c r="N66">
        <v>3282751.8739999998</v>
      </c>
    </row>
    <row r="67" spans="1:16">
      <c r="A67" t="s">
        <v>104</v>
      </c>
      <c r="B67">
        <v>34762.502</v>
      </c>
      <c r="D67" s="3" t="s">
        <v>141</v>
      </c>
      <c r="E67">
        <v>35329.436000000002</v>
      </c>
      <c r="G67" s="3" t="s">
        <v>121</v>
      </c>
      <c r="H67">
        <v>7122.8779999999997</v>
      </c>
      <c r="J67" s="3" t="s">
        <v>109</v>
      </c>
      <c r="K67">
        <v>14894.678</v>
      </c>
      <c r="M67" t="s">
        <v>654</v>
      </c>
      <c r="N67">
        <v>0</v>
      </c>
    </row>
    <row r="68" spans="1:16">
      <c r="A68" t="s">
        <v>105</v>
      </c>
      <c r="B68">
        <v>187000.454</v>
      </c>
      <c r="D68" s="3" t="s">
        <v>145</v>
      </c>
      <c r="E68">
        <v>29307.613000000001</v>
      </c>
      <c r="G68" s="3" t="s">
        <v>98</v>
      </c>
      <c r="H68">
        <v>630686.81299999997</v>
      </c>
      <c r="J68" s="3" t="s">
        <v>111</v>
      </c>
      <c r="K68">
        <v>9143.7060000000001</v>
      </c>
      <c r="M68" t="s">
        <v>655</v>
      </c>
      <c r="N68">
        <v>0</v>
      </c>
    </row>
    <row r="69" spans="1:16">
      <c r="A69" t="s">
        <v>106</v>
      </c>
      <c r="B69">
        <v>513.79999999999995</v>
      </c>
      <c r="D69" s="3" t="s">
        <v>150</v>
      </c>
      <c r="E69">
        <v>279430.571</v>
      </c>
      <c r="G69" s="3" t="s">
        <v>122</v>
      </c>
      <c r="H69">
        <v>13325.493</v>
      </c>
      <c r="J69" s="3" t="s">
        <v>114</v>
      </c>
      <c r="K69">
        <v>345.15611736437501</v>
      </c>
      <c r="M69" t="s">
        <v>656</v>
      </c>
      <c r="N69">
        <v>8163187.26396445</v>
      </c>
    </row>
    <row r="70" spans="1:16">
      <c r="A70" t="s">
        <v>107</v>
      </c>
      <c r="B70">
        <v>7.0585141301155003</v>
      </c>
      <c r="D70" s="3" t="s">
        <v>171</v>
      </c>
      <c r="E70">
        <v>6317.7079999999996</v>
      </c>
      <c r="G70" s="3" t="s">
        <v>129</v>
      </c>
      <c r="H70">
        <v>58546.84</v>
      </c>
      <c r="J70" s="3" t="s">
        <v>113</v>
      </c>
      <c r="K70">
        <v>38633.962</v>
      </c>
      <c r="M70" t="s">
        <v>657</v>
      </c>
      <c r="N70">
        <v>158962.39930463501</v>
      </c>
    </row>
    <row r="71" spans="1:16">
      <c r="A71" t="s">
        <v>108</v>
      </c>
      <c r="B71">
        <v>229220.44200000001</v>
      </c>
      <c r="D71" s="3" t="s">
        <v>169</v>
      </c>
      <c r="E71">
        <v>9897.0239999999994</v>
      </c>
      <c r="G71" t="s">
        <v>131</v>
      </c>
      <c r="H71">
        <v>417.83600000000001</v>
      </c>
      <c r="J71" s="3" t="s">
        <v>45</v>
      </c>
      <c r="K71">
        <v>0</v>
      </c>
    </row>
    <row r="72" spans="1:16">
      <c r="A72" t="s">
        <v>109</v>
      </c>
      <c r="B72">
        <v>14894.678</v>
      </c>
      <c r="D72" s="3" t="s">
        <v>170</v>
      </c>
      <c r="E72">
        <v>7647.79</v>
      </c>
      <c r="G72" s="3" t="s">
        <v>132</v>
      </c>
      <c r="H72">
        <v>14109.73</v>
      </c>
      <c r="J72" s="3" t="s">
        <v>116</v>
      </c>
      <c r="K72">
        <v>256517.622</v>
      </c>
    </row>
    <row r="73" spans="1:16">
      <c r="A73" t="s">
        <v>110</v>
      </c>
      <c r="B73">
        <v>243263.41200000001</v>
      </c>
      <c r="D73" s="3" t="s">
        <v>182</v>
      </c>
      <c r="E73">
        <v>1605.443</v>
      </c>
      <c r="G73" s="3" t="s">
        <v>124</v>
      </c>
      <c r="H73">
        <v>1199.88457702143</v>
      </c>
      <c r="J73" s="3" t="s">
        <v>221</v>
      </c>
      <c r="K73">
        <v>346.79490066655899</v>
      </c>
    </row>
    <row r="74" spans="1:16">
      <c r="A74" t="s">
        <v>111</v>
      </c>
      <c r="B74">
        <v>9143.7060000000001</v>
      </c>
      <c r="D74" s="3" t="s">
        <v>202</v>
      </c>
      <c r="E74">
        <v>140966.272</v>
      </c>
      <c r="G74" t="s">
        <v>135</v>
      </c>
      <c r="H74">
        <v>1974.0530000000001</v>
      </c>
      <c r="J74" s="3" t="s">
        <v>119</v>
      </c>
      <c r="K74">
        <v>3072.6439999999998</v>
      </c>
    </row>
    <row r="75" spans="1:16">
      <c r="A75" t="s">
        <v>112</v>
      </c>
      <c r="B75">
        <v>4826.6563224123702</v>
      </c>
      <c r="D75" s="3" t="s">
        <v>215</v>
      </c>
      <c r="E75">
        <v>244992.77799999999</v>
      </c>
      <c r="G75" s="3" t="s">
        <v>140</v>
      </c>
      <c r="H75">
        <v>2940.6869999999999</v>
      </c>
      <c r="J75" t="s">
        <v>126</v>
      </c>
      <c r="K75">
        <v>114.684957857588</v>
      </c>
    </row>
    <row r="76" spans="1:16">
      <c r="A76" t="s">
        <v>113</v>
      </c>
      <c r="B76">
        <v>38633.962</v>
      </c>
      <c r="D76" s="3" t="s">
        <v>218</v>
      </c>
      <c r="E76">
        <v>44380.686999999998</v>
      </c>
      <c r="G76" s="3" t="s">
        <v>138</v>
      </c>
      <c r="H76">
        <v>8941.1630000000005</v>
      </c>
      <c r="J76" s="3" t="s">
        <v>121</v>
      </c>
      <c r="K76">
        <v>7122.8779999999997</v>
      </c>
    </row>
    <row r="77" spans="1:16">
      <c r="A77" t="s">
        <v>114</v>
      </c>
      <c r="B77">
        <v>1261.5230786442501</v>
      </c>
      <c r="D77" s="3" t="s">
        <v>224</v>
      </c>
      <c r="E77">
        <v>62184.305999999997</v>
      </c>
      <c r="G77" t="s">
        <v>136</v>
      </c>
      <c r="H77">
        <v>43170.487999999998</v>
      </c>
      <c r="J77" s="3" t="s">
        <v>98</v>
      </c>
      <c r="K77">
        <v>630686.81299999997</v>
      </c>
    </row>
    <row r="78" spans="1:16">
      <c r="A78" t="s">
        <v>115</v>
      </c>
      <c r="B78">
        <v>140.58464937963899</v>
      </c>
      <c r="D78" s="3" t="s">
        <v>244</v>
      </c>
      <c r="E78">
        <v>25772.969000000001</v>
      </c>
      <c r="G78" s="3" t="s">
        <v>141</v>
      </c>
      <c r="H78">
        <v>35329.436000000002</v>
      </c>
      <c r="J78" s="3" t="s">
        <v>122</v>
      </c>
      <c r="K78">
        <v>13325.493</v>
      </c>
    </row>
    <row r="79" spans="1:16">
      <c r="A79" t="s">
        <v>116</v>
      </c>
      <c r="B79">
        <v>256517.622</v>
      </c>
      <c r="D79" s="3" t="s">
        <v>245</v>
      </c>
      <c r="E79">
        <v>11575.867</v>
      </c>
      <c r="G79" s="3" t="s">
        <v>148</v>
      </c>
      <c r="H79">
        <v>2048.4960000000001</v>
      </c>
      <c r="J79" s="3" t="s">
        <v>129</v>
      </c>
      <c r="K79">
        <v>58546.84</v>
      </c>
    </row>
    <row r="80" spans="1:16">
      <c r="A80" t="s">
        <v>117</v>
      </c>
      <c r="B80">
        <v>1522.28194921865</v>
      </c>
      <c r="D80" s="3" t="s">
        <v>108</v>
      </c>
      <c r="E80">
        <v>229220.44200000001</v>
      </c>
      <c r="G80" s="3" t="s">
        <v>143</v>
      </c>
      <c r="H80">
        <v>1950283.95</v>
      </c>
      <c r="J80" t="s">
        <v>131</v>
      </c>
      <c r="K80">
        <v>417.83600000000001</v>
      </c>
    </row>
    <row r="81" spans="1:11">
      <c r="A81" t="s">
        <v>118</v>
      </c>
      <c r="B81">
        <v>68.354655000821097</v>
      </c>
      <c r="D81" s="3" t="s">
        <v>246</v>
      </c>
      <c r="E81">
        <v>36274.447999999997</v>
      </c>
      <c r="G81" s="3" t="s">
        <v>142</v>
      </c>
      <c r="H81">
        <v>426115.56400000001</v>
      </c>
      <c r="J81" s="3" t="s">
        <v>130</v>
      </c>
      <c r="K81">
        <v>4.8229806043975101</v>
      </c>
    </row>
    <row r="82" spans="1:11">
      <c r="A82" t="s">
        <v>119</v>
      </c>
      <c r="B82">
        <v>3072.6439999999998</v>
      </c>
      <c r="D82" s="3" t="s">
        <v>298</v>
      </c>
      <c r="E82">
        <v>328092.00099999999</v>
      </c>
      <c r="G82" t="s">
        <v>146</v>
      </c>
      <c r="H82">
        <v>449832.29100000003</v>
      </c>
      <c r="J82" s="3" t="s">
        <v>132</v>
      </c>
      <c r="K82">
        <v>14109.73</v>
      </c>
    </row>
    <row r="83" spans="1:11">
      <c r="A83" t="s">
        <v>120</v>
      </c>
      <c r="B83">
        <v>328092.00099999999</v>
      </c>
      <c r="D83" s="3" t="s">
        <v>81</v>
      </c>
      <c r="E83">
        <v>27195.595000000001</v>
      </c>
      <c r="G83" s="3" t="s">
        <v>147</v>
      </c>
      <c r="H83">
        <v>123552.694</v>
      </c>
      <c r="J83" s="3" t="s">
        <v>124</v>
      </c>
      <c r="K83">
        <v>1033.4721625106199</v>
      </c>
    </row>
    <row r="84" spans="1:11">
      <c r="A84" t="s">
        <v>121</v>
      </c>
      <c r="B84">
        <v>7122.8779999999997</v>
      </c>
      <c r="D84" s="3" t="s">
        <v>299</v>
      </c>
      <c r="E84">
        <v>36417.474999999999</v>
      </c>
      <c r="G84" s="3" t="s">
        <v>145</v>
      </c>
      <c r="H84">
        <v>29307.613000000001</v>
      </c>
      <c r="J84" s="3" t="s">
        <v>127</v>
      </c>
      <c r="K84">
        <v>131.37870882681099</v>
      </c>
    </row>
    <row r="85" spans="1:11">
      <c r="A85" t="s">
        <v>122</v>
      </c>
      <c r="B85">
        <v>13325.493</v>
      </c>
      <c r="D85" s="3" t="s">
        <v>300</v>
      </c>
      <c r="E85">
        <v>4103.2179341629098</v>
      </c>
      <c r="G85" s="3" t="s">
        <v>149</v>
      </c>
      <c r="H85">
        <v>63495.773999999998</v>
      </c>
      <c r="J85" t="s">
        <v>135</v>
      </c>
      <c r="K85">
        <v>1974.0530000000001</v>
      </c>
    </row>
    <row r="86" spans="1:11">
      <c r="A86" t="s">
        <v>123</v>
      </c>
      <c r="B86">
        <v>586.52300000000002</v>
      </c>
      <c r="D86" s="3" t="s">
        <v>43</v>
      </c>
      <c r="E86">
        <v>3586.5349999999999</v>
      </c>
      <c r="G86" s="3" t="s">
        <v>150</v>
      </c>
      <c r="H86">
        <v>279430.571</v>
      </c>
      <c r="J86" s="3" t="s">
        <v>140</v>
      </c>
      <c r="K86">
        <v>0</v>
      </c>
    </row>
    <row r="87" spans="1:11">
      <c r="A87" t="s">
        <v>124</v>
      </c>
      <c r="B87">
        <v>1319.4322280333099</v>
      </c>
      <c r="D87" s="3" t="s">
        <v>68</v>
      </c>
      <c r="E87">
        <v>48183.964</v>
      </c>
      <c r="G87" s="3" t="s">
        <v>151</v>
      </c>
      <c r="H87">
        <v>6731.5420000000004</v>
      </c>
      <c r="J87" s="3" t="s">
        <v>138</v>
      </c>
      <c r="K87">
        <v>8941.1630000000005</v>
      </c>
    </row>
    <row r="88" spans="1:11">
      <c r="A88" t="s">
        <v>125</v>
      </c>
      <c r="B88">
        <v>106.05745675397201</v>
      </c>
      <c r="D88" s="3" t="s">
        <v>301</v>
      </c>
      <c r="E88">
        <v>1367113.1510000001</v>
      </c>
      <c r="G88" s="3" t="s">
        <v>153</v>
      </c>
      <c r="H88">
        <v>1065430.838</v>
      </c>
      <c r="J88" s="3" t="s">
        <v>141</v>
      </c>
      <c r="K88">
        <v>35329.436000000002</v>
      </c>
    </row>
    <row r="89" spans="1:11">
      <c r="A89" t="s">
        <v>126</v>
      </c>
      <c r="B89">
        <v>409.08241033405898</v>
      </c>
      <c r="D89" s="3" t="s">
        <v>266</v>
      </c>
      <c r="E89">
        <v>164539.07399999999</v>
      </c>
      <c r="G89" s="3" t="s">
        <v>152</v>
      </c>
      <c r="H89">
        <v>22215.409</v>
      </c>
      <c r="J89" s="3" t="s">
        <v>148</v>
      </c>
      <c r="K89">
        <v>2048.4960000000001</v>
      </c>
    </row>
    <row r="90" spans="1:11">
      <c r="A90" t="s">
        <v>127</v>
      </c>
      <c r="B90">
        <v>121.86416768385401</v>
      </c>
      <c r="D90" s="3" t="s">
        <v>302</v>
      </c>
      <c r="E90">
        <v>1757.27519698028</v>
      </c>
      <c r="G90" s="3" t="s">
        <v>154</v>
      </c>
      <c r="H90">
        <v>174793.62</v>
      </c>
      <c r="J90" s="3" t="s">
        <v>143</v>
      </c>
      <c r="K90">
        <v>1950283.95</v>
      </c>
    </row>
    <row r="91" spans="1:11">
      <c r="A91" t="s">
        <v>128</v>
      </c>
      <c r="B91">
        <v>5535.2309999999998</v>
      </c>
      <c r="D91" s="3" t="s">
        <v>303</v>
      </c>
      <c r="E91">
        <v>83309.789868856795</v>
      </c>
      <c r="G91" s="3" t="s">
        <v>155</v>
      </c>
      <c r="H91">
        <v>13477.138999999999</v>
      </c>
      <c r="J91" s="3" t="s">
        <v>142</v>
      </c>
      <c r="K91">
        <v>426115.56400000001</v>
      </c>
    </row>
    <row r="92" spans="1:11">
      <c r="A92" t="s">
        <v>129</v>
      </c>
      <c r="B92">
        <v>58546.84</v>
      </c>
      <c r="D92" s="3" t="s">
        <v>154</v>
      </c>
      <c r="E92">
        <v>174793.62</v>
      </c>
      <c r="G92" s="3" t="s">
        <v>161</v>
      </c>
      <c r="H92">
        <v>85526.516000000003</v>
      </c>
      <c r="J92" t="s">
        <v>146</v>
      </c>
      <c r="K92">
        <v>449832.29100000003</v>
      </c>
    </row>
    <row r="93" spans="1:11">
      <c r="A93" t="s">
        <v>130</v>
      </c>
      <c r="B93">
        <v>40.352562098782201</v>
      </c>
      <c r="D93" s="3" t="s">
        <v>304</v>
      </c>
      <c r="E93">
        <v>7950.78</v>
      </c>
      <c r="G93" s="3" t="s">
        <v>156</v>
      </c>
      <c r="H93">
        <v>7950.78</v>
      </c>
      <c r="J93" s="3" t="s">
        <v>147</v>
      </c>
      <c r="K93">
        <v>123552.694</v>
      </c>
    </row>
    <row r="94" spans="1:11">
      <c r="A94" t="s">
        <v>131</v>
      </c>
      <c r="B94">
        <v>417.83600000000001</v>
      </c>
      <c r="D94" s="3" t="s">
        <v>255</v>
      </c>
      <c r="E94">
        <v>4211.7950000000001</v>
      </c>
      <c r="G94" t="s">
        <v>162</v>
      </c>
      <c r="H94">
        <v>7689.8339999999998</v>
      </c>
      <c r="J94" s="3" t="s">
        <v>145</v>
      </c>
      <c r="K94">
        <v>29307.613000000001</v>
      </c>
    </row>
    <row r="95" spans="1:11">
      <c r="A95" t="s">
        <v>132</v>
      </c>
      <c r="B95">
        <v>14109.73</v>
      </c>
      <c r="D95" s="3" t="s">
        <v>305</v>
      </c>
      <c r="E95">
        <v>90889.202236601603</v>
      </c>
      <c r="G95" s="3" t="s">
        <v>171</v>
      </c>
      <c r="H95">
        <v>6317.7079999999996</v>
      </c>
      <c r="J95" s="3" t="s">
        <v>149</v>
      </c>
      <c r="K95">
        <v>63495.773999999998</v>
      </c>
    </row>
    <row r="96" spans="1:11">
      <c r="A96" t="s">
        <v>133</v>
      </c>
      <c r="B96">
        <v>2159.0142751143899</v>
      </c>
      <c r="D96" s="3" t="s">
        <v>50</v>
      </c>
      <c r="E96">
        <v>4048.029</v>
      </c>
      <c r="G96" s="3" t="s">
        <v>163</v>
      </c>
      <c r="H96">
        <v>23905.823</v>
      </c>
      <c r="J96" s="3" t="s">
        <v>150</v>
      </c>
      <c r="K96">
        <v>279430.571</v>
      </c>
    </row>
    <row r="97" spans="1:11">
      <c r="A97" t="s">
        <v>134</v>
      </c>
      <c r="B97">
        <v>128.80253242647601</v>
      </c>
      <c r="D97" s="3" t="s">
        <v>57</v>
      </c>
      <c r="E97">
        <v>25287.523000000001</v>
      </c>
      <c r="G97" s="3" t="s">
        <v>168</v>
      </c>
      <c r="H97">
        <v>1378.8278446388899</v>
      </c>
      <c r="J97" s="3" t="s">
        <v>151</v>
      </c>
      <c r="K97">
        <v>6731.5420000000004</v>
      </c>
    </row>
    <row r="98" spans="1:11">
      <c r="A98" t="s">
        <v>135</v>
      </c>
      <c r="B98">
        <v>1974.0530000000001</v>
      </c>
      <c r="D98" s="3" t="s">
        <v>121</v>
      </c>
      <c r="E98">
        <v>7122.8779999999997</v>
      </c>
      <c r="G98" s="3" t="s">
        <v>164</v>
      </c>
      <c r="H98">
        <v>1036.99775370097</v>
      </c>
      <c r="J98" s="3" t="s">
        <v>153</v>
      </c>
      <c r="K98">
        <v>1065430.838</v>
      </c>
    </row>
    <row r="99" spans="1:11">
      <c r="A99" t="s">
        <v>136</v>
      </c>
      <c r="B99">
        <v>43170.487999999998</v>
      </c>
      <c r="D99" s="3" t="s">
        <v>64</v>
      </c>
      <c r="E99">
        <v>29799.577000000001</v>
      </c>
      <c r="G99" s="3" t="s">
        <v>165</v>
      </c>
      <c r="H99">
        <v>44105.182999999997</v>
      </c>
      <c r="J99" s="3" t="s">
        <v>152</v>
      </c>
      <c r="K99">
        <v>22215.409</v>
      </c>
    </row>
    <row r="100" spans="1:11">
      <c r="A100" t="s">
        <v>137</v>
      </c>
      <c r="B100">
        <v>246.267986117736</v>
      </c>
      <c r="D100" t="s">
        <v>146</v>
      </c>
      <c r="E100">
        <v>449832.29100000003</v>
      </c>
      <c r="G100" s="3" t="s">
        <v>112</v>
      </c>
      <c r="H100">
        <v>1085.6145477519001</v>
      </c>
      <c r="J100" s="3" t="s">
        <v>154</v>
      </c>
      <c r="K100">
        <v>174793.62</v>
      </c>
    </row>
    <row r="101" spans="1:11">
      <c r="A101" t="s">
        <v>138</v>
      </c>
      <c r="B101">
        <v>8941.1630000000005</v>
      </c>
      <c r="D101" s="3" t="s">
        <v>149</v>
      </c>
      <c r="E101">
        <v>63495.773999999998</v>
      </c>
      <c r="G101" s="3" t="s">
        <v>169</v>
      </c>
      <c r="H101">
        <v>9897.0239999999994</v>
      </c>
      <c r="J101" s="3" t="s">
        <v>155</v>
      </c>
      <c r="K101">
        <v>13477.138999999999</v>
      </c>
    </row>
    <row r="102" spans="1:11">
      <c r="A102" t="s">
        <v>139</v>
      </c>
      <c r="B102">
        <v>13894.518</v>
      </c>
      <c r="D102" s="3" t="s">
        <v>152</v>
      </c>
      <c r="E102">
        <v>22215.409</v>
      </c>
      <c r="G102" s="3" t="s">
        <v>170</v>
      </c>
      <c r="H102">
        <v>7647.79</v>
      </c>
      <c r="J102" s="3" t="s">
        <v>158</v>
      </c>
      <c r="K102">
        <v>24.255139374005999</v>
      </c>
    </row>
    <row r="103" spans="1:11">
      <c r="A103" t="s">
        <v>140</v>
      </c>
      <c r="B103">
        <v>2940.6869999999999</v>
      </c>
      <c r="D103" s="3" t="s">
        <v>161</v>
      </c>
      <c r="E103">
        <v>85526.516000000003</v>
      </c>
      <c r="G103" s="3" t="s">
        <v>321</v>
      </c>
      <c r="H103">
        <v>8179.4899138975397</v>
      </c>
      <c r="J103" s="3" t="s">
        <v>328</v>
      </c>
      <c r="K103">
        <v>8520.7189999999991</v>
      </c>
    </row>
    <row r="104" spans="1:11">
      <c r="A104" t="s">
        <v>141</v>
      </c>
      <c r="B104">
        <v>35329.436000000002</v>
      </c>
      <c r="D104" s="3" t="s">
        <v>207</v>
      </c>
      <c r="E104">
        <v>63405.311999999998</v>
      </c>
      <c r="G104" t="s">
        <v>176</v>
      </c>
      <c r="H104">
        <v>3128.4090000000001</v>
      </c>
      <c r="J104" s="3" t="s">
        <v>161</v>
      </c>
      <c r="K104">
        <v>85526.516000000003</v>
      </c>
    </row>
    <row r="105" spans="1:11">
      <c r="A105" t="s">
        <v>142</v>
      </c>
      <c r="B105">
        <v>426115.56400000001</v>
      </c>
      <c r="D105" s="3" t="s">
        <v>222</v>
      </c>
      <c r="E105">
        <v>79524.729000000007</v>
      </c>
      <c r="G105" s="3" t="s">
        <v>192</v>
      </c>
      <c r="H105">
        <v>1736.7836594862599</v>
      </c>
      <c r="J105" s="3" t="s">
        <v>156</v>
      </c>
      <c r="K105">
        <v>7950.78</v>
      </c>
    </row>
    <row r="106" spans="1:11">
      <c r="A106" t="s">
        <v>143</v>
      </c>
      <c r="B106">
        <v>1950283.95</v>
      </c>
      <c r="D106" s="3" t="s">
        <v>227</v>
      </c>
      <c r="E106">
        <v>526769.9</v>
      </c>
      <c r="G106" s="3" t="s">
        <v>193</v>
      </c>
      <c r="H106">
        <v>218456.54699999999</v>
      </c>
      <c r="J106" t="s">
        <v>162</v>
      </c>
      <c r="K106">
        <v>7689.8339999999998</v>
      </c>
    </row>
    <row r="107" spans="1:11">
      <c r="A107" t="s">
        <v>144</v>
      </c>
      <c r="B107">
        <v>8192.1475220704797</v>
      </c>
      <c r="D107" s="3" t="s">
        <v>262</v>
      </c>
      <c r="E107">
        <v>286897.61499999999</v>
      </c>
      <c r="G107" s="3" t="s">
        <v>177</v>
      </c>
      <c r="H107">
        <v>1111.39196311815</v>
      </c>
      <c r="J107" s="3" t="s">
        <v>171</v>
      </c>
      <c r="K107">
        <v>6317.7079999999996</v>
      </c>
    </row>
    <row r="108" spans="1:11">
      <c r="A108" t="s">
        <v>145</v>
      </c>
      <c r="B108">
        <v>29307.613000000001</v>
      </c>
      <c r="D108" s="3" t="s">
        <v>306</v>
      </c>
      <c r="E108">
        <v>185605.56700000001</v>
      </c>
      <c r="G108" t="s">
        <v>181</v>
      </c>
      <c r="H108">
        <v>3287.4630000000002</v>
      </c>
      <c r="J108" s="3" t="s">
        <v>163</v>
      </c>
      <c r="K108">
        <v>23905.823</v>
      </c>
    </row>
    <row r="109" spans="1:11">
      <c r="A109" t="s">
        <v>146</v>
      </c>
      <c r="B109">
        <v>449832.29100000003</v>
      </c>
      <c r="D109" s="3" t="s">
        <v>307</v>
      </c>
      <c r="E109">
        <v>252248.49595867499</v>
      </c>
      <c r="G109" s="3" t="s">
        <v>182</v>
      </c>
      <c r="H109">
        <v>1605.443</v>
      </c>
      <c r="J109" s="3" t="s">
        <v>168</v>
      </c>
      <c r="K109">
        <v>503.082258286117</v>
      </c>
    </row>
    <row r="110" spans="1:11">
      <c r="A110" t="s">
        <v>147</v>
      </c>
      <c r="B110">
        <v>123552.694</v>
      </c>
      <c r="D110" s="3" t="s">
        <v>308</v>
      </c>
      <c r="E110">
        <v>187000.454</v>
      </c>
      <c r="G110" s="3" t="s">
        <v>188</v>
      </c>
      <c r="H110">
        <v>2473.64503621726</v>
      </c>
      <c r="J110" s="3" t="s">
        <v>164</v>
      </c>
      <c r="K110">
        <v>191.00056032606901</v>
      </c>
    </row>
    <row r="111" spans="1:11">
      <c r="A111" t="s">
        <v>148</v>
      </c>
      <c r="B111">
        <v>2048.4960000000001</v>
      </c>
      <c r="D111" s="3" t="s">
        <v>173</v>
      </c>
      <c r="E111">
        <v>48622.737000000001</v>
      </c>
      <c r="G111" s="3" t="s">
        <v>191</v>
      </c>
      <c r="H111">
        <v>3814.9110000000001</v>
      </c>
      <c r="J111" s="3" t="s">
        <v>165</v>
      </c>
      <c r="K111">
        <v>44105.182999999997</v>
      </c>
    </row>
    <row r="112" spans="1:11">
      <c r="A112" t="s">
        <v>149</v>
      </c>
      <c r="B112">
        <v>63495.773999999998</v>
      </c>
      <c r="D112" s="3" t="s">
        <v>261</v>
      </c>
      <c r="E112">
        <v>23547.483</v>
      </c>
      <c r="G112" s="3" t="s">
        <v>178</v>
      </c>
      <c r="H112">
        <v>422554.00900000002</v>
      </c>
      <c r="J112" s="3" t="s">
        <v>112</v>
      </c>
      <c r="K112">
        <v>0</v>
      </c>
    </row>
    <row r="113" spans="1:11">
      <c r="A113" t="s">
        <v>150</v>
      </c>
      <c r="B113">
        <v>279430.571</v>
      </c>
      <c r="D113" s="3" t="s">
        <v>309</v>
      </c>
      <c r="E113">
        <v>199340.265509155</v>
      </c>
      <c r="G113" s="3" t="s">
        <v>174</v>
      </c>
      <c r="H113">
        <v>1089.9295698932401</v>
      </c>
      <c r="J113" s="3" t="s">
        <v>169</v>
      </c>
      <c r="K113">
        <v>9897.0239999999994</v>
      </c>
    </row>
    <row r="114" spans="1:11">
      <c r="A114" t="s">
        <v>151</v>
      </c>
      <c r="B114">
        <v>5029.2039999999997</v>
      </c>
      <c r="D114" s="3" t="s">
        <v>310</v>
      </c>
      <c r="E114">
        <v>5201.7709999999997</v>
      </c>
      <c r="G114" s="3" t="s">
        <v>184</v>
      </c>
      <c r="H114">
        <v>16002.656999999999</v>
      </c>
      <c r="J114" s="3" t="s">
        <v>170</v>
      </c>
      <c r="K114">
        <v>7647.79</v>
      </c>
    </row>
    <row r="115" spans="1:11">
      <c r="A115" t="s">
        <v>152</v>
      </c>
      <c r="B115">
        <v>22215.409</v>
      </c>
      <c r="D115" s="3" t="s">
        <v>61</v>
      </c>
      <c r="E115">
        <v>334.43063581930897</v>
      </c>
      <c r="G115" s="3" t="s">
        <v>186</v>
      </c>
      <c r="H115">
        <v>2341.4290000000001</v>
      </c>
      <c r="J115" t="s">
        <v>176</v>
      </c>
      <c r="K115">
        <v>3128.4090000000001</v>
      </c>
    </row>
    <row r="116" spans="1:11">
      <c r="A116" t="s">
        <v>153</v>
      </c>
      <c r="B116">
        <v>1065430.838</v>
      </c>
      <c r="D116" s="3" t="s">
        <v>85</v>
      </c>
      <c r="E116">
        <v>5476.9489999999996</v>
      </c>
      <c r="G116" s="3" t="s">
        <v>173</v>
      </c>
      <c r="H116">
        <v>48622.737000000001</v>
      </c>
      <c r="J116" s="3" t="s">
        <v>192</v>
      </c>
      <c r="K116">
        <v>542.95082401893399</v>
      </c>
    </row>
    <row r="117" spans="1:11">
      <c r="A117" t="s">
        <v>154</v>
      </c>
      <c r="B117">
        <v>174793.62</v>
      </c>
      <c r="D117" t="s">
        <v>84</v>
      </c>
      <c r="E117">
        <v>9107.0159999999996</v>
      </c>
      <c r="G117" s="3" t="s">
        <v>187</v>
      </c>
      <c r="H117">
        <v>4927.4889999999996</v>
      </c>
      <c r="J117" s="3" t="s">
        <v>193</v>
      </c>
      <c r="K117">
        <v>218456.54699999999</v>
      </c>
    </row>
    <row r="118" spans="1:11">
      <c r="A118" t="s">
        <v>155</v>
      </c>
      <c r="B118">
        <v>13477.138999999999</v>
      </c>
      <c r="D118" s="3" t="s">
        <v>122</v>
      </c>
      <c r="E118">
        <v>13325.493</v>
      </c>
      <c r="G118" s="3" t="s">
        <v>183</v>
      </c>
      <c r="H118">
        <v>18663.848000000002</v>
      </c>
      <c r="J118" s="3" t="s">
        <v>177</v>
      </c>
      <c r="K118">
        <v>41.039725095402297</v>
      </c>
    </row>
    <row r="119" spans="1:11">
      <c r="A119" t="s">
        <v>156</v>
      </c>
      <c r="B119">
        <v>7950.78</v>
      </c>
      <c r="D119" s="3" t="s">
        <v>124</v>
      </c>
      <c r="E119">
        <v>134.94970845911001</v>
      </c>
      <c r="G119" s="3" t="s">
        <v>195</v>
      </c>
      <c r="H119">
        <v>3899.4760000000001</v>
      </c>
      <c r="J119" t="s">
        <v>181</v>
      </c>
      <c r="K119">
        <v>3287.4630000000002</v>
      </c>
    </row>
    <row r="120" spans="1:11">
      <c r="A120" t="s">
        <v>157</v>
      </c>
      <c r="B120">
        <v>7506.9589999999998</v>
      </c>
      <c r="D120" s="3" t="s">
        <v>199</v>
      </c>
      <c r="E120">
        <v>80896.62</v>
      </c>
      <c r="G120" s="3" t="s">
        <v>204</v>
      </c>
      <c r="H120">
        <v>5281.8760000000002</v>
      </c>
      <c r="J120" s="3" t="s">
        <v>182</v>
      </c>
      <c r="K120">
        <v>1605.443</v>
      </c>
    </row>
    <row r="121" spans="1:11">
      <c r="A121" t="s">
        <v>158</v>
      </c>
      <c r="B121">
        <v>26.257356055905699</v>
      </c>
      <c r="D121" s="3" t="s">
        <v>230</v>
      </c>
      <c r="E121">
        <v>7159.4939999999997</v>
      </c>
      <c r="G121" s="3" t="s">
        <v>202</v>
      </c>
      <c r="H121">
        <v>140966.272</v>
      </c>
      <c r="J121" s="3" t="s">
        <v>179</v>
      </c>
      <c r="K121">
        <v>27.611697579934201</v>
      </c>
    </row>
    <row r="122" spans="1:11">
      <c r="A122" t="s">
        <v>159</v>
      </c>
      <c r="B122">
        <v>13.976485692635499</v>
      </c>
      <c r="D122" s="3" t="s">
        <v>253</v>
      </c>
      <c r="E122">
        <v>932.94200000000001</v>
      </c>
      <c r="G122" s="3" t="s">
        <v>45</v>
      </c>
      <c r="H122">
        <v>663.72096833483897</v>
      </c>
      <c r="J122" s="3" t="s">
        <v>188</v>
      </c>
      <c r="K122">
        <v>1082.0975859253199</v>
      </c>
    </row>
    <row r="123" spans="1:11">
      <c r="A123" t="s">
        <v>160</v>
      </c>
      <c r="B123">
        <v>233250.7</v>
      </c>
      <c r="D123" s="3" t="s">
        <v>311</v>
      </c>
      <c r="E123">
        <v>3584.1358286176501</v>
      </c>
      <c r="G123" s="3" t="s">
        <v>196</v>
      </c>
      <c r="H123">
        <v>2449.8699846220302</v>
      </c>
      <c r="J123" s="3" t="s">
        <v>191</v>
      </c>
      <c r="K123">
        <v>3814.9110000000001</v>
      </c>
    </row>
    <row r="124" spans="1:11">
      <c r="A124" t="s">
        <v>161</v>
      </c>
      <c r="B124">
        <v>85526.516000000003</v>
      </c>
      <c r="D124" s="3" t="s">
        <v>312</v>
      </c>
      <c r="E124">
        <v>6420.2847695865603</v>
      </c>
      <c r="G124" s="3" t="s">
        <v>206</v>
      </c>
      <c r="H124">
        <v>30503.095000000001</v>
      </c>
      <c r="J124" s="3" t="s">
        <v>178</v>
      </c>
      <c r="K124">
        <v>422554.00900000002</v>
      </c>
    </row>
    <row r="125" spans="1:11">
      <c r="A125" t="s">
        <v>162</v>
      </c>
      <c r="B125">
        <v>7689.8339999999998</v>
      </c>
      <c r="D125" s="3" t="s">
        <v>313</v>
      </c>
      <c r="E125">
        <v>8977.8849744455893</v>
      </c>
      <c r="G125" s="3" t="s">
        <v>200</v>
      </c>
      <c r="H125">
        <v>4860.1369999999997</v>
      </c>
      <c r="J125" s="3" t="s">
        <v>118</v>
      </c>
      <c r="K125">
        <v>44.710634435129698</v>
      </c>
    </row>
    <row r="126" spans="1:11">
      <c r="A126" t="s">
        <v>163</v>
      </c>
      <c r="B126">
        <v>23905.823</v>
      </c>
      <c r="D126" s="3" t="s">
        <v>111</v>
      </c>
      <c r="E126">
        <v>9143.7060000000001</v>
      </c>
      <c r="G126" s="3" t="s">
        <v>197</v>
      </c>
      <c r="H126">
        <v>1894.098</v>
      </c>
      <c r="J126" s="3" t="s">
        <v>174</v>
      </c>
      <c r="K126">
        <v>3.9314846959363301</v>
      </c>
    </row>
    <row r="127" spans="1:11">
      <c r="A127" t="s">
        <v>164</v>
      </c>
      <c r="B127">
        <v>996.13812251911099</v>
      </c>
      <c r="D127" s="3" t="s">
        <v>155</v>
      </c>
      <c r="E127">
        <v>13477.138999999999</v>
      </c>
      <c r="G127" s="3" t="s">
        <v>199</v>
      </c>
      <c r="H127">
        <v>80896.62</v>
      </c>
      <c r="J127" s="3" t="s">
        <v>184</v>
      </c>
      <c r="K127">
        <v>16002.656999999999</v>
      </c>
    </row>
    <row r="128" spans="1:11">
      <c r="A128" t="s">
        <v>165</v>
      </c>
      <c r="B128">
        <v>44105.182999999997</v>
      </c>
      <c r="D128" t="s">
        <v>176</v>
      </c>
      <c r="E128">
        <v>3128.4090000000001</v>
      </c>
      <c r="G128" s="3" t="s">
        <v>203</v>
      </c>
      <c r="H128">
        <v>36417.474999999999</v>
      </c>
      <c r="J128" s="3" t="s">
        <v>186</v>
      </c>
      <c r="K128">
        <v>2341.4290000000001</v>
      </c>
    </row>
    <row r="129" spans="1:11">
      <c r="A129" t="s">
        <v>166</v>
      </c>
      <c r="B129">
        <v>71.194253887459197</v>
      </c>
      <c r="D129" s="3" t="s">
        <v>192</v>
      </c>
      <c r="E129">
        <v>122.244684799368</v>
      </c>
      <c r="G129" s="3" t="s">
        <v>322</v>
      </c>
      <c r="H129">
        <v>4123.4821503138801</v>
      </c>
      <c r="J129" s="3" t="s">
        <v>189</v>
      </c>
      <c r="K129">
        <v>0.715044905864195</v>
      </c>
    </row>
    <row r="130" spans="1:11">
      <c r="A130" t="s">
        <v>167</v>
      </c>
      <c r="B130">
        <v>12191.983</v>
      </c>
      <c r="D130" s="3" t="s">
        <v>191</v>
      </c>
      <c r="E130">
        <v>3814.9110000000001</v>
      </c>
      <c r="G130" s="3" t="s">
        <v>207</v>
      </c>
      <c r="H130">
        <v>63405.311999999998</v>
      </c>
      <c r="J130" s="3" t="s">
        <v>173</v>
      </c>
      <c r="K130">
        <v>48622.737000000001</v>
      </c>
    </row>
    <row r="131" spans="1:11">
      <c r="A131" t="s">
        <v>168</v>
      </c>
      <c r="B131">
        <v>605.90208594589706</v>
      </c>
      <c r="D131" s="3" t="s">
        <v>187</v>
      </c>
      <c r="E131">
        <v>4927.4889999999996</v>
      </c>
      <c r="G131" s="3" t="s">
        <v>208</v>
      </c>
      <c r="H131">
        <v>135056.98000000001</v>
      </c>
      <c r="J131" s="3" t="s">
        <v>187</v>
      </c>
      <c r="K131">
        <v>4927.4889999999996</v>
      </c>
    </row>
    <row r="132" spans="1:11">
      <c r="A132" t="s">
        <v>169</v>
      </c>
      <c r="B132">
        <v>9897.0239999999994</v>
      </c>
      <c r="D132" s="3" t="s">
        <v>226</v>
      </c>
      <c r="E132">
        <v>127.70905592817201</v>
      </c>
      <c r="G132" s="3" t="s">
        <v>209</v>
      </c>
      <c r="H132">
        <v>9488.0619999999999</v>
      </c>
      <c r="J132" s="3" t="s">
        <v>183</v>
      </c>
      <c r="K132">
        <v>18663.848000000002</v>
      </c>
    </row>
    <row r="133" spans="1:11">
      <c r="A133" t="s">
        <v>170</v>
      </c>
      <c r="B133">
        <v>7647.79</v>
      </c>
      <c r="D133" t="s">
        <v>264</v>
      </c>
      <c r="E133">
        <v>10188.620999999999</v>
      </c>
      <c r="G133" s="3" t="s">
        <v>214</v>
      </c>
      <c r="H133">
        <v>6442.1743685252104</v>
      </c>
      <c r="J133" s="3" t="s">
        <v>195</v>
      </c>
      <c r="K133">
        <v>3899.4760000000001</v>
      </c>
    </row>
    <row r="134" spans="1:11">
      <c r="A134" t="s">
        <v>171</v>
      </c>
      <c r="B134">
        <v>6317.7079999999996</v>
      </c>
      <c r="D134" s="3" t="s">
        <v>314</v>
      </c>
      <c r="E134">
        <v>3787.817</v>
      </c>
      <c r="G134" s="3" t="s">
        <v>219</v>
      </c>
      <c r="H134">
        <v>5803.5950000000003</v>
      </c>
      <c r="J134" s="3" t="s">
        <v>205</v>
      </c>
      <c r="K134">
        <v>127.307368484427</v>
      </c>
    </row>
    <row r="135" spans="1:11">
      <c r="A135" t="s">
        <v>172</v>
      </c>
      <c r="B135">
        <v>566.74996616710598</v>
      </c>
      <c r="D135" s="3" t="s">
        <v>282</v>
      </c>
      <c r="E135">
        <v>4235.567</v>
      </c>
      <c r="G135" s="3" t="s">
        <v>210</v>
      </c>
      <c r="H135">
        <v>47199.760999999999</v>
      </c>
      <c r="J135" s="3" t="s">
        <v>204</v>
      </c>
      <c r="K135">
        <v>5281.8760000000002</v>
      </c>
    </row>
    <row r="136" spans="1:11">
      <c r="A136" t="s">
        <v>173</v>
      </c>
      <c r="B136">
        <v>48622.737000000001</v>
      </c>
      <c r="D136" s="3" t="s">
        <v>283</v>
      </c>
      <c r="E136">
        <v>11620.210999999999</v>
      </c>
      <c r="G136" s="3" t="s">
        <v>212</v>
      </c>
      <c r="H136">
        <v>100972.823</v>
      </c>
      <c r="J136" s="3" t="s">
        <v>202</v>
      </c>
      <c r="K136">
        <v>140966.272</v>
      </c>
    </row>
    <row r="137" spans="1:11">
      <c r="A137" t="s">
        <v>174</v>
      </c>
      <c r="B137">
        <v>519.52142010064995</v>
      </c>
      <c r="D137" s="3" t="s">
        <v>315</v>
      </c>
      <c r="E137">
        <v>14523.7828510463</v>
      </c>
      <c r="G137" s="3" t="s">
        <v>215</v>
      </c>
      <c r="H137">
        <v>244992.77799999999</v>
      </c>
      <c r="J137" s="3" t="s">
        <v>196</v>
      </c>
      <c r="K137">
        <v>443.02696110921403</v>
      </c>
    </row>
    <row r="138" spans="1:11">
      <c r="A138" t="s">
        <v>175</v>
      </c>
      <c r="B138">
        <v>6766.2539999999999</v>
      </c>
      <c r="D138" s="3" t="s">
        <v>76</v>
      </c>
      <c r="E138">
        <v>7019.8590000000004</v>
      </c>
      <c r="G138" s="3" t="s">
        <v>218</v>
      </c>
      <c r="H138">
        <v>44380.686999999998</v>
      </c>
      <c r="J138" s="3" t="s">
        <v>206</v>
      </c>
      <c r="K138">
        <v>30503.095000000001</v>
      </c>
    </row>
    <row r="139" spans="1:11">
      <c r="A139" t="s">
        <v>176</v>
      </c>
      <c r="B139">
        <v>3128.4090000000001</v>
      </c>
      <c r="D139" s="3" t="s">
        <v>195</v>
      </c>
      <c r="E139">
        <v>3899.4760000000001</v>
      </c>
      <c r="G139" s="3" t="s">
        <v>222</v>
      </c>
      <c r="H139">
        <v>79524.729000000007</v>
      </c>
      <c r="J139" s="3" t="s">
        <v>200</v>
      </c>
      <c r="K139">
        <v>4860.1369999999997</v>
      </c>
    </row>
    <row r="140" spans="1:11">
      <c r="A140" t="s">
        <v>177</v>
      </c>
      <c r="B140">
        <v>328.80769866998702</v>
      </c>
      <c r="D140" s="3" t="s">
        <v>281</v>
      </c>
      <c r="E140">
        <v>403394.065</v>
      </c>
      <c r="G140" t="s">
        <v>217</v>
      </c>
      <c r="H140">
        <v>9541.3050000000003</v>
      </c>
      <c r="J140" s="3" t="s">
        <v>197</v>
      </c>
      <c r="K140">
        <v>1894.098</v>
      </c>
    </row>
    <row r="141" spans="1:11">
      <c r="A141" t="s">
        <v>178</v>
      </c>
      <c r="B141">
        <v>422554.00900000002</v>
      </c>
      <c r="D141" s="3" t="s">
        <v>316</v>
      </c>
      <c r="E141">
        <v>179.032042353957</v>
      </c>
      <c r="G141" t="s">
        <v>175</v>
      </c>
      <c r="H141">
        <v>6766.2539999999999</v>
      </c>
      <c r="J141" s="3" t="s">
        <v>199</v>
      </c>
      <c r="K141">
        <v>80896.62</v>
      </c>
    </row>
    <row r="142" spans="1:11">
      <c r="A142" t="s">
        <v>179</v>
      </c>
      <c r="B142">
        <v>11.756306995997299</v>
      </c>
      <c r="D142" s="6" t="s">
        <v>317</v>
      </c>
      <c r="E142">
        <v>52.2369397889398</v>
      </c>
      <c r="G142" s="3" t="s">
        <v>224</v>
      </c>
      <c r="H142">
        <v>62184.305999999997</v>
      </c>
      <c r="J142" s="3" t="s">
        <v>203</v>
      </c>
      <c r="K142">
        <v>36417.474999999999</v>
      </c>
    </row>
    <row r="143" spans="1:11">
      <c r="A143" t="s">
        <v>180</v>
      </c>
      <c r="B143">
        <v>7098.3760000000002</v>
      </c>
      <c r="G143" s="3" t="s">
        <v>225</v>
      </c>
      <c r="H143">
        <v>1367113.1510000001</v>
      </c>
      <c r="J143" s="3" t="s">
        <v>207</v>
      </c>
      <c r="K143">
        <v>63405.311999999998</v>
      </c>
    </row>
    <row r="144" spans="1:11">
      <c r="A144" t="s">
        <v>181</v>
      </c>
      <c r="B144">
        <v>3287.4630000000002</v>
      </c>
      <c r="G144" s="3" t="s">
        <v>226</v>
      </c>
      <c r="H144">
        <v>1972.51080768269</v>
      </c>
      <c r="J144" s="3" t="s">
        <v>208</v>
      </c>
      <c r="K144">
        <v>135056.98000000001</v>
      </c>
    </row>
    <row r="145" spans="1:11">
      <c r="A145" t="s">
        <v>182</v>
      </c>
      <c r="B145">
        <v>1605.443</v>
      </c>
      <c r="G145" s="3" t="s">
        <v>279</v>
      </c>
      <c r="H145">
        <v>1034.9640216103501</v>
      </c>
      <c r="J145" s="3" t="s">
        <v>213</v>
      </c>
      <c r="K145">
        <v>40.010354089560202</v>
      </c>
    </row>
    <row r="146" spans="1:11">
      <c r="A146" t="s">
        <v>183</v>
      </c>
      <c r="B146">
        <v>18663.848000000002</v>
      </c>
      <c r="G146" s="3" t="s">
        <v>238</v>
      </c>
      <c r="H146">
        <v>1203.59421975388</v>
      </c>
      <c r="J146" s="3" t="s">
        <v>209</v>
      </c>
      <c r="K146">
        <v>9488.0619999999999</v>
      </c>
    </row>
    <row r="147" spans="1:11">
      <c r="A147" t="s">
        <v>184</v>
      </c>
      <c r="B147">
        <v>16002.656999999999</v>
      </c>
      <c r="G147" s="3" t="s">
        <v>242</v>
      </c>
      <c r="H147">
        <v>156.17232423250701</v>
      </c>
      <c r="J147" s="3" t="s">
        <v>214</v>
      </c>
      <c r="K147">
        <v>6261.2148002650401</v>
      </c>
    </row>
    <row r="148" spans="1:11">
      <c r="A148" t="s">
        <v>185</v>
      </c>
      <c r="B148">
        <v>201.29061672925999</v>
      </c>
      <c r="G148" s="3" t="s">
        <v>227</v>
      </c>
      <c r="H148">
        <v>526769.9</v>
      </c>
      <c r="J148" s="3" t="s">
        <v>219</v>
      </c>
      <c r="K148">
        <v>5803.5950000000003</v>
      </c>
    </row>
    <row r="149" spans="1:11">
      <c r="A149" t="s">
        <v>186</v>
      </c>
      <c r="B149">
        <v>2341.4290000000001</v>
      </c>
      <c r="G149" s="3" t="s">
        <v>230</v>
      </c>
      <c r="H149">
        <v>7159.4939999999997</v>
      </c>
      <c r="J149" s="3" t="s">
        <v>210</v>
      </c>
      <c r="K149">
        <v>47199.760999999999</v>
      </c>
    </row>
    <row r="150" spans="1:11">
      <c r="A150" t="s">
        <v>187</v>
      </c>
      <c r="B150">
        <v>4927.4889999999996</v>
      </c>
      <c r="G150" s="3" t="s">
        <v>231</v>
      </c>
      <c r="H150">
        <v>43084.404000000002</v>
      </c>
      <c r="J150" s="3" t="s">
        <v>212</v>
      </c>
      <c r="K150">
        <v>100972.823</v>
      </c>
    </row>
    <row r="151" spans="1:11">
      <c r="A151" t="s">
        <v>188</v>
      </c>
      <c r="B151">
        <v>2696.18683669235</v>
      </c>
      <c r="G151" s="3" t="s">
        <v>249</v>
      </c>
      <c r="H151">
        <v>543.714185656052</v>
      </c>
      <c r="J151" s="3" t="s">
        <v>215</v>
      </c>
      <c r="K151">
        <v>244992.77799999999</v>
      </c>
    </row>
    <row r="152" spans="1:11">
      <c r="A152" t="s">
        <v>189</v>
      </c>
      <c r="B152">
        <v>2.1497294602869701</v>
      </c>
      <c r="G152" s="3" t="s">
        <v>236</v>
      </c>
      <c r="H152">
        <v>1997.8692062684199</v>
      </c>
      <c r="J152" s="3" t="s">
        <v>218</v>
      </c>
      <c r="K152">
        <v>44380.686999999998</v>
      </c>
    </row>
    <row r="153" spans="1:11">
      <c r="A153" t="s">
        <v>190</v>
      </c>
      <c r="B153">
        <v>106.05716272954299</v>
      </c>
      <c r="G153" s="3" t="s">
        <v>232</v>
      </c>
      <c r="H153">
        <v>45297.750999999997</v>
      </c>
      <c r="J153" s="3" t="s">
        <v>329</v>
      </c>
      <c r="K153">
        <v>5727.4373473075102</v>
      </c>
    </row>
    <row r="154" spans="1:11">
      <c r="A154" t="s">
        <v>191</v>
      </c>
      <c r="B154">
        <v>3814.9110000000001</v>
      </c>
      <c r="G154" t="s">
        <v>244</v>
      </c>
      <c r="H154">
        <v>25772.969000000001</v>
      </c>
      <c r="J154" s="3" t="s">
        <v>222</v>
      </c>
      <c r="K154">
        <v>79524.729000000007</v>
      </c>
    </row>
    <row r="155" spans="1:11">
      <c r="A155" t="s">
        <v>192</v>
      </c>
      <c r="B155">
        <v>1354.8358914180801</v>
      </c>
      <c r="G155" s="3" t="s">
        <v>245</v>
      </c>
      <c r="H155">
        <v>11575.867</v>
      </c>
      <c r="J155" s="3" t="s">
        <v>217</v>
      </c>
      <c r="K155">
        <v>22425.833999999999</v>
      </c>
    </row>
    <row r="156" spans="1:11">
      <c r="A156" t="s">
        <v>193</v>
      </c>
      <c r="B156">
        <v>218456.54699999999</v>
      </c>
      <c r="G156" s="3" t="s">
        <v>239</v>
      </c>
      <c r="H156">
        <v>808.63452797992898</v>
      </c>
      <c r="J156" s="3" t="s">
        <v>175</v>
      </c>
      <c r="K156">
        <v>6766.2539999999999</v>
      </c>
    </row>
    <row r="157" spans="1:11">
      <c r="A157" t="s">
        <v>194</v>
      </c>
      <c r="B157">
        <v>264.85112112378403</v>
      </c>
      <c r="G157" s="3" t="s">
        <v>281</v>
      </c>
      <c r="H157">
        <v>403394.065</v>
      </c>
      <c r="J157" s="3" t="s">
        <v>224</v>
      </c>
      <c r="K157">
        <v>62184.305999999997</v>
      </c>
    </row>
    <row r="158" spans="1:11">
      <c r="A158" t="s">
        <v>195</v>
      </c>
      <c r="B158">
        <v>3899.4760000000001</v>
      </c>
      <c r="G158" s="3" t="s">
        <v>241</v>
      </c>
      <c r="H158">
        <v>1951.04</v>
      </c>
      <c r="J158" s="3" t="s">
        <v>225</v>
      </c>
      <c r="K158">
        <v>1367113.1510000001</v>
      </c>
    </row>
    <row r="159" spans="1:11">
      <c r="A159" t="s">
        <v>196</v>
      </c>
      <c r="B159">
        <v>3166.1381511517102</v>
      </c>
      <c r="G159" s="3" t="s">
        <v>108</v>
      </c>
      <c r="H159">
        <v>229220.44200000001</v>
      </c>
      <c r="J159" s="3" t="s">
        <v>226</v>
      </c>
      <c r="K159">
        <v>880.74082738657603</v>
      </c>
    </row>
    <row r="160" spans="1:11">
      <c r="A160" t="s">
        <v>197</v>
      </c>
      <c r="B160">
        <v>1894.098</v>
      </c>
      <c r="G160" s="3" t="s">
        <v>167</v>
      </c>
      <c r="H160">
        <v>18963.407999999999</v>
      </c>
      <c r="J160" s="3" t="s">
        <v>159</v>
      </c>
      <c r="K160">
        <v>8.6200918907547397</v>
      </c>
    </row>
    <row r="161" spans="1:11">
      <c r="A161" t="s">
        <v>198</v>
      </c>
      <c r="B161">
        <v>8.5613681158624502</v>
      </c>
      <c r="G161" s="3" t="s">
        <v>228</v>
      </c>
      <c r="H161">
        <v>16014.031000000001</v>
      </c>
      <c r="J161" s="3" t="s">
        <v>166</v>
      </c>
      <c r="K161">
        <v>654.76302441616599</v>
      </c>
    </row>
    <row r="162" spans="1:11">
      <c r="A162" t="s">
        <v>199</v>
      </c>
      <c r="B162">
        <v>80896.62</v>
      </c>
      <c r="G162" s="3" t="s">
        <v>243</v>
      </c>
      <c r="H162">
        <v>2639.7750000000001</v>
      </c>
      <c r="J162" s="3" t="s">
        <v>279</v>
      </c>
      <c r="K162">
        <v>94.338912002952199</v>
      </c>
    </row>
    <row r="163" spans="1:11">
      <c r="A163" t="s">
        <v>200</v>
      </c>
      <c r="B163">
        <v>4860.1369999999997</v>
      </c>
      <c r="G163" s="3" t="s">
        <v>247</v>
      </c>
      <c r="H163">
        <v>1105.56881594216</v>
      </c>
      <c r="J163" s="3" t="s">
        <v>238</v>
      </c>
      <c r="K163">
        <v>581.20995580111901</v>
      </c>
    </row>
    <row r="164" spans="1:11">
      <c r="A164" t="s">
        <v>201</v>
      </c>
      <c r="B164">
        <v>13.6507782802581</v>
      </c>
      <c r="G164" s="3" t="s">
        <v>246</v>
      </c>
      <c r="H164">
        <v>36274.447999999997</v>
      </c>
      <c r="J164" s="3" t="s">
        <v>242</v>
      </c>
      <c r="K164">
        <v>28.26662467073</v>
      </c>
    </row>
    <row r="165" spans="1:11">
      <c r="A165" t="s">
        <v>202</v>
      </c>
      <c r="B165">
        <v>140966.272</v>
      </c>
      <c r="G165" s="3" t="s">
        <v>81</v>
      </c>
      <c r="H165">
        <v>27195.595000000001</v>
      </c>
      <c r="J165" s="3" t="s">
        <v>227</v>
      </c>
      <c r="K165">
        <v>526769.9</v>
      </c>
    </row>
    <row r="166" spans="1:11">
      <c r="A166" t="s">
        <v>203</v>
      </c>
      <c r="B166">
        <v>36417.474999999999</v>
      </c>
      <c r="G166" t="s">
        <v>250</v>
      </c>
      <c r="H166">
        <v>21637.893</v>
      </c>
      <c r="J166" s="3" t="s">
        <v>230</v>
      </c>
      <c r="K166">
        <v>7159.4939999999997</v>
      </c>
    </row>
    <row r="167" spans="1:11">
      <c r="A167" t="s">
        <v>204</v>
      </c>
      <c r="B167">
        <v>5281.8760000000002</v>
      </c>
      <c r="G167" t="s">
        <v>110</v>
      </c>
      <c r="H167">
        <v>243263.41200000001</v>
      </c>
      <c r="J167" s="3" t="s">
        <v>231</v>
      </c>
      <c r="K167">
        <v>43084.404000000002</v>
      </c>
    </row>
    <row r="168" spans="1:11">
      <c r="A168" t="s">
        <v>205</v>
      </c>
      <c r="B168">
        <v>54.447724883152098</v>
      </c>
      <c r="G168" s="3" t="s">
        <v>255</v>
      </c>
      <c r="H168">
        <v>4211.7950000000001</v>
      </c>
      <c r="J168" s="3" t="s">
        <v>249</v>
      </c>
      <c r="K168">
        <v>288.28419824001202</v>
      </c>
    </row>
    <row r="169" spans="1:11">
      <c r="A169" t="s">
        <v>206</v>
      </c>
      <c r="B169">
        <v>30503.095000000001</v>
      </c>
      <c r="G169" s="3" t="s">
        <v>254</v>
      </c>
      <c r="H169">
        <v>241828.209</v>
      </c>
      <c r="J169" s="3" t="s">
        <v>236</v>
      </c>
      <c r="K169">
        <v>984.67646705993695</v>
      </c>
    </row>
    <row r="170" spans="1:11">
      <c r="A170" t="s">
        <v>207</v>
      </c>
      <c r="B170">
        <v>63405.311999999998</v>
      </c>
      <c r="G170" t="s">
        <v>180</v>
      </c>
      <c r="H170">
        <v>7098.3760000000002</v>
      </c>
      <c r="J170" s="3" t="s">
        <v>232</v>
      </c>
      <c r="K170">
        <v>45297.750999999997</v>
      </c>
    </row>
    <row r="171" spans="1:11">
      <c r="A171" t="s">
        <v>208</v>
      </c>
      <c r="B171">
        <v>90909.297000000006</v>
      </c>
      <c r="G171" s="3" t="s">
        <v>253</v>
      </c>
      <c r="H171">
        <v>932.94200000000001</v>
      </c>
      <c r="J171" t="s">
        <v>248</v>
      </c>
      <c r="K171">
        <v>5410.61227012986</v>
      </c>
    </row>
    <row r="172" spans="1:11">
      <c r="A172" t="s">
        <v>209</v>
      </c>
      <c r="B172">
        <v>9488.0619999999999</v>
      </c>
      <c r="G172" s="3" t="s">
        <v>260</v>
      </c>
      <c r="H172">
        <v>20178.547999999999</v>
      </c>
      <c r="J172" t="s">
        <v>244</v>
      </c>
      <c r="K172">
        <v>25772.969000000001</v>
      </c>
    </row>
    <row r="173" spans="1:11">
      <c r="A173" t="s">
        <v>210</v>
      </c>
      <c r="B173">
        <v>47199.760999999999</v>
      </c>
      <c r="G173" s="3" t="s">
        <v>261</v>
      </c>
      <c r="H173">
        <v>23547.483</v>
      </c>
      <c r="J173" s="3" t="s">
        <v>245</v>
      </c>
      <c r="K173">
        <v>11575.867</v>
      </c>
    </row>
    <row r="174" spans="1:11">
      <c r="A174" t="s">
        <v>211</v>
      </c>
      <c r="B174">
        <v>0.63005599160792702</v>
      </c>
      <c r="G174" s="3" t="s">
        <v>262</v>
      </c>
      <c r="H174">
        <v>286897.61499999999</v>
      </c>
      <c r="J174" s="3" t="s">
        <v>235</v>
      </c>
      <c r="K174">
        <v>198.90074724682299</v>
      </c>
    </row>
    <row r="175" spans="1:11">
      <c r="A175" t="s">
        <v>212</v>
      </c>
      <c r="B175">
        <v>100972.823</v>
      </c>
      <c r="G175" s="3" t="s">
        <v>257</v>
      </c>
      <c r="H175">
        <v>68640.827999999994</v>
      </c>
      <c r="J175" s="3" t="s">
        <v>239</v>
      </c>
      <c r="K175">
        <v>107.899649501558</v>
      </c>
    </row>
    <row r="176" spans="1:11">
      <c r="A176" t="s">
        <v>213</v>
      </c>
      <c r="B176">
        <v>48.134279885696401</v>
      </c>
      <c r="G176" s="3" t="s">
        <v>323</v>
      </c>
      <c r="H176">
        <v>119.10786194821399</v>
      </c>
      <c r="J176" s="3" t="s">
        <v>281</v>
      </c>
      <c r="K176">
        <v>403394.065</v>
      </c>
    </row>
    <row r="177" spans="1:11">
      <c r="A177" t="s">
        <v>214</v>
      </c>
      <c r="B177">
        <v>4980.2308461862003</v>
      </c>
      <c r="G177" t="s">
        <v>265</v>
      </c>
      <c r="H177">
        <v>3787.817</v>
      </c>
      <c r="J177" s="3" t="s">
        <v>241</v>
      </c>
      <c r="K177">
        <v>0</v>
      </c>
    </row>
    <row r="178" spans="1:11">
      <c r="A178" t="s">
        <v>215</v>
      </c>
      <c r="B178">
        <v>244992.77799999999</v>
      </c>
      <c r="G178" s="3" t="s">
        <v>266</v>
      </c>
      <c r="H178">
        <v>164539.07399999999</v>
      </c>
      <c r="J178" s="3" t="s">
        <v>108</v>
      </c>
      <c r="K178">
        <v>229220.44200000001</v>
      </c>
    </row>
    <row r="179" spans="1:11">
      <c r="A179" t="s">
        <v>216</v>
      </c>
      <c r="B179">
        <v>24475.112769686901</v>
      </c>
      <c r="G179" s="3" t="s">
        <v>48</v>
      </c>
      <c r="H179">
        <v>185605.56700000001</v>
      </c>
      <c r="J179" s="3" t="s">
        <v>167</v>
      </c>
      <c r="K179">
        <v>18963.407999999999</v>
      </c>
    </row>
    <row r="180" spans="1:11">
      <c r="A180" t="s">
        <v>217</v>
      </c>
      <c r="B180">
        <v>22425.833999999999</v>
      </c>
      <c r="G180" s="3" t="s">
        <v>120</v>
      </c>
      <c r="H180">
        <v>328092.00099999999</v>
      </c>
      <c r="J180" s="3" t="s">
        <v>272</v>
      </c>
      <c r="K180">
        <v>5.11043484048834</v>
      </c>
    </row>
    <row r="181" spans="1:11">
      <c r="A181" t="s">
        <v>218</v>
      </c>
      <c r="B181">
        <v>44380.686999999998</v>
      </c>
      <c r="G181" t="s">
        <v>264</v>
      </c>
      <c r="H181">
        <v>10188.620999999999</v>
      </c>
      <c r="J181" s="3" t="s">
        <v>330</v>
      </c>
      <c r="K181">
        <v>3099.8463788153799</v>
      </c>
    </row>
    <row r="182" spans="1:11">
      <c r="A182" t="s">
        <v>219</v>
      </c>
      <c r="B182">
        <v>5803.5950000000003</v>
      </c>
      <c r="G182" s="3" t="s">
        <v>324</v>
      </c>
      <c r="H182">
        <v>4590134.9780000001</v>
      </c>
      <c r="J182" s="3" t="s">
        <v>228</v>
      </c>
      <c r="K182">
        <v>0</v>
      </c>
    </row>
    <row r="183" spans="1:11">
      <c r="A183" t="s">
        <v>220</v>
      </c>
      <c r="B183">
        <v>1607.52343641277</v>
      </c>
      <c r="G183" s="3" t="s">
        <v>268</v>
      </c>
      <c r="H183">
        <v>5612.7830000000004</v>
      </c>
      <c r="J183" s="3" t="s">
        <v>243</v>
      </c>
      <c r="K183">
        <v>2639.7750000000001</v>
      </c>
    </row>
    <row r="184" spans="1:11">
      <c r="A184" t="s">
        <v>221</v>
      </c>
      <c r="B184">
        <v>1177.21962723251</v>
      </c>
      <c r="G184" s="3" t="s">
        <v>270</v>
      </c>
      <c r="H184">
        <v>72056.365999999995</v>
      </c>
      <c r="J184" s="3" t="s">
        <v>247</v>
      </c>
      <c r="K184">
        <v>388.93078532670899</v>
      </c>
    </row>
    <row r="185" spans="1:11">
      <c r="A185" t="s">
        <v>222</v>
      </c>
      <c r="B185">
        <v>59337.917999999998</v>
      </c>
      <c r="G185" s="3" t="s">
        <v>277</v>
      </c>
      <c r="H185">
        <v>739.40256870456005</v>
      </c>
      <c r="J185" s="3" t="s">
        <v>246</v>
      </c>
      <c r="K185">
        <v>36274.447999999997</v>
      </c>
    </row>
    <row r="186" spans="1:11">
      <c r="A186" t="s">
        <v>223</v>
      </c>
      <c r="B186">
        <v>264.81607797382497</v>
      </c>
      <c r="G186" t="s">
        <v>273</v>
      </c>
      <c r="H186">
        <v>136339.10500000001</v>
      </c>
      <c r="J186" s="3" t="s">
        <v>81</v>
      </c>
      <c r="K186">
        <v>27195.595000000001</v>
      </c>
    </row>
    <row r="187" spans="1:11">
      <c r="A187" t="s">
        <v>224</v>
      </c>
      <c r="B187">
        <v>62184.305999999997</v>
      </c>
      <c r="G187" t="s">
        <v>276</v>
      </c>
      <c r="H187">
        <v>171891.93100000001</v>
      </c>
      <c r="J187" t="s">
        <v>250</v>
      </c>
      <c r="K187">
        <v>21637.893</v>
      </c>
    </row>
    <row r="188" spans="1:11">
      <c r="A188" t="s">
        <v>225</v>
      </c>
      <c r="B188">
        <v>1367113.1510000001</v>
      </c>
      <c r="G188" s="3" t="s">
        <v>280</v>
      </c>
      <c r="H188">
        <v>9740.2469999999994</v>
      </c>
      <c r="J188" t="s">
        <v>180</v>
      </c>
      <c r="K188">
        <v>7098.3760000000002</v>
      </c>
    </row>
    <row r="189" spans="1:11">
      <c r="A189" t="s">
        <v>226</v>
      </c>
      <c r="B189">
        <v>5.7464376183518197E-4</v>
      </c>
      <c r="G189" s="3" t="s">
        <v>282</v>
      </c>
      <c r="H189">
        <v>4235.567</v>
      </c>
      <c r="J189" s="3" t="s">
        <v>255</v>
      </c>
      <c r="K189">
        <v>4211.7950000000001</v>
      </c>
    </row>
    <row r="190" spans="1:11">
      <c r="A190" t="s">
        <v>227</v>
      </c>
      <c r="B190">
        <v>296700.435</v>
      </c>
      <c r="G190" s="3" t="s">
        <v>283</v>
      </c>
      <c r="H190">
        <v>11620.210999999999</v>
      </c>
      <c r="J190" s="3" t="s">
        <v>254</v>
      </c>
      <c r="K190">
        <v>241828.209</v>
      </c>
    </row>
    <row r="191" spans="1:11">
      <c r="A191" t="s">
        <v>228</v>
      </c>
      <c r="B191">
        <v>16014.031000000001</v>
      </c>
      <c r="J191" t="s">
        <v>258</v>
      </c>
      <c r="K191">
        <v>6417.4557706045398</v>
      </c>
    </row>
    <row r="192" spans="1:11">
      <c r="A192" t="s">
        <v>229</v>
      </c>
      <c r="B192">
        <v>282.76653380741101</v>
      </c>
      <c r="J192" s="3" t="s">
        <v>253</v>
      </c>
      <c r="K192">
        <v>932.94200000000001</v>
      </c>
    </row>
    <row r="193" spans="1:11">
      <c r="A193" t="s">
        <v>230</v>
      </c>
      <c r="B193">
        <v>7159.4939999999997</v>
      </c>
      <c r="J193" s="3" t="s">
        <v>259</v>
      </c>
      <c r="K193">
        <v>56.665297367913801</v>
      </c>
    </row>
    <row r="194" spans="1:11">
      <c r="A194" t="s">
        <v>231</v>
      </c>
      <c r="B194">
        <v>43084.404000000002</v>
      </c>
      <c r="J194" s="3" t="s">
        <v>260</v>
      </c>
      <c r="K194">
        <v>20178.547999999999</v>
      </c>
    </row>
    <row r="195" spans="1:11">
      <c r="A195" t="s">
        <v>232</v>
      </c>
      <c r="B195">
        <v>45297.750999999997</v>
      </c>
      <c r="J195" s="3" t="s">
        <v>261</v>
      </c>
      <c r="K195">
        <v>23547.483</v>
      </c>
    </row>
    <row r="196" spans="1:11">
      <c r="A196" t="s">
        <v>233</v>
      </c>
      <c r="B196">
        <v>4.0388404015769996</v>
      </c>
      <c r="J196" s="3" t="s">
        <v>262</v>
      </c>
      <c r="K196">
        <v>286897.61499999999</v>
      </c>
    </row>
    <row r="197" spans="1:11">
      <c r="A197" t="s">
        <v>234</v>
      </c>
      <c r="B197">
        <v>384.78738203359899</v>
      </c>
      <c r="J197" s="3" t="s">
        <v>257</v>
      </c>
      <c r="K197">
        <v>68640.827999999994</v>
      </c>
    </row>
    <row r="198" spans="1:11">
      <c r="A198" t="s">
        <v>235</v>
      </c>
      <c r="B198">
        <v>268.50656935279102</v>
      </c>
      <c r="J198" t="s">
        <v>251</v>
      </c>
      <c r="K198">
        <v>3.4731629728453002</v>
      </c>
    </row>
    <row r="199" spans="1:11">
      <c r="A199" t="s">
        <v>236</v>
      </c>
      <c r="B199">
        <v>739.70704175926301</v>
      </c>
      <c r="J199" s="3" t="s">
        <v>263</v>
      </c>
      <c r="K199">
        <v>10.8021598083432</v>
      </c>
    </row>
    <row r="200" spans="1:11">
      <c r="A200" t="s">
        <v>237</v>
      </c>
      <c r="B200">
        <v>6010.9139999999998</v>
      </c>
      <c r="J200" t="s">
        <v>264</v>
      </c>
      <c r="K200">
        <v>10188.620999999999</v>
      </c>
    </row>
    <row r="201" spans="1:11">
      <c r="A201" t="s">
        <v>238</v>
      </c>
      <c r="B201">
        <v>906.11130525165402</v>
      </c>
      <c r="J201" t="s">
        <v>265</v>
      </c>
      <c r="K201">
        <v>3787.817</v>
      </c>
    </row>
    <row r="202" spans="1:11">
      <c r="A202" t="s">
        <v>239</v>
      </c>
      <c r="B202">
        <v>1527.4925624401501</v>
      </c>
      <c r="J202" s="3" t="s">
        <v>266</v>
      </c>
      <c r="K202">
        <v>164539.07399999999</v>
      </c>
    </row>
    <row r="203" spans="1:11">
      <c r="A203" t="s">
        <v>240</v>
      </c>
      <c r="B203">
        <v>5.74555642547781</v>
      </c>
      <c r="J203" s="3" t="s">
        <v>48</v>
      </c>
      <c r="K203">
        <v>185605.56700000001</v>
      </c>
    </row>
    <row r="204" spans="1:11">
      <c r="A204" t="s">
        <v>241</v>
      </c>
      <c r="B204">
        <v>1951.04</v>
      </c>
      <c r="J204" s="3" t="s">
        <v>120</v>
      </c>
      <c r="K204">
        <v>328092.00099999999</v>
      </c>
    </row>
    <row r="205" spans="1:11">
      <c r="A205" t="s">
        <v>242</v>
      </c>
      <c r="B205">
        <v>36.468668377732499</v>
      </c>
      <c r="J205" t="s">
        <v>269</v>
      </c>
      <c r="K205">
        <v>4590134.9780000001</v>
      </c>
    </row>
    <row r="206" spans="1:11">
      <c r="A206" t="s">
        <v>243</v>
      </c>
      <c r="B206">
        <v>2639.7750000000001</v>
      </c>
      <c r="J206" s="3" t="s">
        <v>268</v>
      </c>
      <c r="K206">
        <v>5612.7830000000004</v>
      </c>
    </row>
    <row r="207" spans="1:11">
      <c r="A207" t="s">
        <v>244</v>
      </c>
      <c r="B207">
        <v>25772.969000000001</v>
      </c>
      <c r="J207" s="3" t="s">
        <v>270</v>
      </c>
      <c r="K207">
        <v>72056.365999999995</v>
      </c>
    </row>
    <row r="208" spans="1:11">
      <c r="A208" t="s">
        <v>245</v>
      </c>
      <c r="B208">
        <v>11575.867</v>
      </c>
      <c r="J208" s="3" t="s">
        <v>277</v>
      </c>
      <c r="K208">
        <v>68.948886173143194</v>
      </c>
    </row>
    <row r="209" spans="1:11">
      <c r="A209" t="s">
        <v>246</v>
      </c>
      <c r="B209">
        <v>36274.447999999997</v>
      </c>
      <c r="J209" t="s">
        <v>273</v>
      </c>
      <c r="K209">
        <v>136339.10500000001</v>
      </c>
    </row>
    <row r="210" spans="1:11">
      <c r="A210" t="s">
        <v>247</v>
      </c>
      <c r="B210">
        <v>1410.61894394213</v>
      </c>
      <c r="J210" t="s">
        <v>276</v>
      </c>
      <c r="K210">
        <v>171891.93100000001</v>
      </c>
    </row>
    <row r="211" spans="1:11">
      <c r="A211" t="s">
        <v>248</v>
      </c>
      <c r="B211">
        <v>102.885785976546</v>
      </c>
      <c r="J211" s="3" t="s">
        <v>280</v>
      </c>
      <c r="K211">
        <v>9740.2469999999994</v>
      </c>
    </row>
    <row r="212" spans="1:11">
      <c r="A212" t="s">
        <v>249</v>
      </c>
      <c r="B212">
        <v>907.299743056382</v>
      </c>
      <c r="J212" s="3" t="s">
        <v>282</v>
      </c>
      <c r="K212">
        <v>4235.567</v>
      </c>
    </row>
    <row r="213" spans="1:11">
      <c r="A213" t="s">
        <v>250</v>
      </c>
      <c r="B213">
        <v>21637.893</v>
      </c>
      <c r="J213" s="3" t="s">
        <v>331</v>
      </c>
      <c r="K213">
        <v>107.781138983799</v>
      </c>
    </row>
    <row r="214" spans="1:11">
      <c r="A214" t="s">
        <v>251</v>
      </c>
      <c r="B214">
        <v>18.5063339597801</v>
      </c>
      <c r="J214" s="3" t="s">
        <v>283</v>
      </c>
      <c r="K214">
        <v>11620.210999999999</v>
      </c>
    </row>
    <row r="215" spans="1:11">
      <c r="A215" t="s">
        <v>252</v>
      </c>
      <c r="B215">
        <v>5159.5300413775203</v>
      </c>
      <c r="J215" t="s">
        <v>110</v>
      </c>
      <c r="K215">
        <v>243263.41200000001</v>
      </c>
    </row>
    <row r="216" spans="1:11">
      <c r="A216" t="s">
        <v>253</v>
      </c>
      <c r="B216">
        <v>932.94200000000001</v>
      </c>
    </row>
    <row r="217" spans="1:11">
      <c r="A217" t="s">
        <v>254</v>
      </c>
      <c r="B217">
        <v>241828.209</v>
      </c>
    </row>
    <row r="218" spans="1:11">
      <c r="A218" t="s">
        <v>255</v>
      </c>
      <c r="B218">
        <v>4211.7950000000001</v>
      </c>
    </row>
    <row r="219" spans="1:11">
      <c r="A219" t="s">
        <v>256</v>
      </c>
      <c r="B219">
        <v>3.5948553798559901</v>
      </c>
    </row>
    <row r="220" spans="1:11">
      <c r="A220" t="s">
        <v>257</v>
      </c>
      <c r="B220">
        <v>68640.827999999994</v>
      </c>
    </row>
    <row r="221" spans="1:11">
      <c r="A221" t="s">
        <v>258</v>
      </c>
      <c r="B221">
        <v>164.12417696552399</v>
      </c>
    </row>
    <row r="222" spans="1:11">
      <c r="A222" t="s">
        <v>259</v>
      </c>
      <c r="B222">
        <v>13.8749766605563</v>
      </c>
    </row>
    <row r="223" spans="1:11">
      <c r="A223" t="s">
        <v>260</v>
      </c>
      <c r="B223">
        <v>20178.547999999999</v>
      </c>
    </row>
    <row r="224" spans="1:11">
      <c r="A224" t="s">
        <v>261</v>
      </c>
      <c r="B224">
        <v>23547.483</v>
      </c>
    </row>
    <row r="225" spans="1:2">
      <c r="A225" t="s">
        <v>262</v>
      </c>
      <c r="B225">
        <v>286897.61499999999</v>
      </c>
    </row>
    <row r="226" spans="1:2">
      <c r="A226" t="s">
        <v>263</v>
      </c>
      <c r="B226">
        <v>3.43297580550048</v>
      </c>
    </row>
    <row r="227" spans="1:2">
      <c r="A227" t="s">
        <v>264</v>
      </c>
      <c r="B227">
        <v>10188.620999999999</v>
      </c>
    </row>
    <row r="228" spans="1:2">
      <c r="A228" t="s">
        <v>265</v>
      </c>
      <c r="B228">
        <v>3713.306</v>
      </c>
    </row>
    <row r="229" spans="1:2">
      <c r="A229" t="s">
        <v>266</v>
      </c>
      <c r="B229">
        <v>164539.07399999999</v>
      </c>
    </row>
    <row r="230" spans="1:2">
      <c r="A230" t="s">
        <v>267</v>
      </c>
      <c r="B230">
        <v>17.532877394668301</v>
      </c>
    </row>
    <row r="231" spans="1:2">
      <c r="A231" t="s">
        <v>268</v>
      </c>
      <c r="B231">
        <v>5612.7830000000004</v>
      </c>
    </row>
    <row r="232" spans="1:2">
      <c r="A232" t="s">
        <v>269</v>
      </c>
      <c r="B232">
        <v>4590134.9780000001</v>
      </c>
    </row>
    <row r="233" spans="1:2">
      <c r="A233" t="s">
        <v>270</v>
      </c>
      <c r="B233">
        <v>72056.365999999995</v>
      </c>
    </row>
    <row r="234" spans="1:2">
      <c r="A234" t="s">
        <v>271</v>
      </c>
      <c r="B234">
        <v>30.5429117625931</v>
      </c>
    </row>
    <row r="235" spans="1:2">
      <c r="A235" t="s">
        <v>272</v>
      </c>
      <c r="B235">
        <v>49.177311549936</v>
      </c>
    </row>
    <row r="236" spans="1:2">
      <c r="A236" t="s">
        <v>273</v>
      </c>
      <c r="B236">
        <v>136339.10500000001</v>
      </c>
    </row>
    <row r="237" spans="1:2">
      <c r="A237" t="s">
        <v>274</v>
      </c>
      <c r="B237">
        <v>201.291777452736</v>
      </c>
    </row>
    <row r="238" spans="1:2">
      <c r="A238" t="s">
        <v>275</v>
      </c>
      <c r="B238">
        <v>328.255724657668</v>
      </c>
    </row>
    <row r="239" spans="1:2">
      <c r="A239" t="s">
        <v>276</v>
      </c>
      <c r="B239">
        <v>100794.9</v>
      </c>
    </row>
    <row r="240" spans="1:2">
      <c r="A240" t="s">
        <v>277</v>
      </c>
      <c r="B240">
        <v>104.646636541945</v>
      </c>
    </row>
    <row r="241" spans="1:2">
      <c r="A241" t="s">
        <v>278</v>
      </c>
      <c r="B241">
        <v>10.4533535092318</v>
      </c>
    </row>
    <row r="242" spans="1:2">
      <c r="A242" t="s">
        <v>279</v>
      </c>
      <c r="B242">
        <v>175.17210205030699</v>
      </c>
    </row>
    <row r="243" spans="1:2">
      <c r="A243" t="s">
        <v>280</v>
      </c>
      <c r="B243">
        <v>6704.6170000000002</v>
      </c>
    </row>
    <row r="244" spans="1:2">
      <c r="A244" t="s">
        <v>281</v>
      </c>
      <c r="B244">
        <v>403394.065</v>
      </c>
    </row>
    <row r="245" spans="1:2">
      <c r="A245" t="s">
        <v>282</v>
      </c>
      <c r="B245">
        <v>4235.567</v>
      </c>
    </row>
    <row r="246" spans="1:2">
      <c r="A246" t="s">
        <v>283</v>
      </c>
      <c r="B246">
        <v>11620.210999999999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7345-0601-D34E-845B-BBB09FB2B24E}">
  <dimension ref="A1:S20"/>
  <sheetViews>
    <sheetView workbookViewId="0">
      <selection activeCell="N40" sqref="N40"/>
    </sheetView>
  </sheetViews>
  <sheetFormatPr baseColWidth="10" defaultRowHeight="16"/>
  <sheetData>
    <row r="1" spans="1:1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9">
      <c r="A2" s="3" t="s">
        <v>17</v>
      </c>
      <c r="B2" s="3">
        <v>686986.76424609695</v>
      </c>
      <c r="C2" s="3">
        <v>341189.69894913898</v>
      </c>
      <c r="D2" s="3">
        <v>1227482.72703862</v>
      </c>
      <c r="E2" s="3">
        <v>553172.69725186902</v>
      </c>
      <c r="F2" s="3">
        <v>273543.14655619999</v>
      </c>
      <c r="G2" s="3">
        <v>1746382.77400178</v>
      </c>
      <c r="H2" s="3">
        <v>1195825.12523808</v>
      </c>
      <c r="I2" s="3">
        <v>2475170.0526621202</v>
      </c>
      <c r="J2" s="3">
        <v>1133394.35051869</v>
      </c>
      <c r="K2" s="3">
        <v>1347730.62317933</v>
      </c>
      <c r="L2" s="3">
        <v>5610911.0182302603</v>
      </c>
      <c r="M2" s="3">
        <v>3615870.0819997201</v>
      </c>
      <c r="N2" s="3">
        <v>282877.66894170101</v>
      </c>
      <c r="O2" s="3">
        <v>2875492.65415254</v>
      </c>
      <c r="P2" s="3">
        <v>103795.29003412</v>
      </c>
      <c r="Q2" s="3">
        <v>1071423.13343705</v>
      </c>
      <c r="R2" s="3">
        <v>4461866.2795627099</v>
      </c>
      <c r="S2">
        <f>SUM(B2:R2)</f>
        <v>29003114.086000025</v>
      </c>
    </row>
    <row r="3" spans="1:19">
      <c r="A3" s="3" t="s">
        <v>20</v>
      </c>
      <c r="B3" s="3">
        <v>583509.84582373698</v>
      </c>
      <c r="C3" s="3">
        <v>87300.089797157096</v>
      </c>
      <c r="D3" s="3">
        <v>1165835.9702017501</v>
      </c>
      <c r="E3" s="3">
        <v>880049.36113560305</v>
      </c>
      <c r="F3" s="3">
        <v>143963.901320128</v>
      </c>
      <c r="G3" s="3">
        <v>1336324.57108208</v>
      </c>
      <c r="H3" s="3">
        <v>420321.52127213398</v>
      </c>
      <c r="I3" s="3">
        <v>2626397.8816809901</v>
      </c>
      <c r="J3" s="3">
        <v>1528635.8329115501</v>
      </c>
      <c r="K3" s="3">
        <v>1442199.3218892999</v>
      </c>
      <c r="L3" s="3">
        <v>4448967.1758126998</v>
      </c>
      <c r="M3" s="3">
        <v>3127129.2397149801</v>
      </c>
      <c r="N3" s="3">
        <v>1644980.06164556</v>
      </c>
      <c r="O3" s="3">
        <v>3898421.9966297601</v>
      </c>
      <c r="P3" s="3">
        <v>541339.44757725799</v>
      </c>
      <c r="Q3" s="3">
        <v>1271594.4157546801</v>
      </c>
      <c r="R3" s="3">
        <v>3547083.8500196999</v>
      </c>
      <c r="S3">
        <f t="shared" ref="S3:S6" si="0">SUM(B3:R3)</f>
        <v>28694054.484269064</v>
      </c>
    </row>
    <row r="4" spans="1:19">
      <c r="A4" s="3" t="s">
        <v>18</v>
      </c>
      <c r="B4" s="3">
        <v>769341.48530331696</v>
      </c>
      <c r="C4" s="3">
        <v>95596.879716669893</v>
      </c>
      <c r="D4" s="3">
        <v>1574280.4407651899</v>
      </c>
      <c r="E4" s="3">
        <v>716920.23876025295</v>
      </c>
      <c r="F4" s="3">
        <v>178725.512055995</v>
      </c>
      <c r="G4" s="3">
        <v>1077308.4179952201</v>
      </c>
      <c r="H4" s="3">
        <v>445474.996581493</v>
      </c>
      <c r="I4" s="3">
        <v>2583233.2145389998</v>
      </c>
      <c r="J4" s="3">
        <v>1188909.68846926</v>
      </c>
      <c r="K4" s="3">
        <v>1111255.1573743401</v>
      </c>
      <c r="L4" s="3">
        <v>3890615.59216912</v>
      </c>
      <c r="M4" s="3">
        <v>4086965.4926429298</v>
      </c>
      <c r="N4" s="3">
        <v>2529921.5186006799</v>
      </c>
      <c r="O4" s="3">
        <v>3231586.6557998499</v>
      </c>
      <c r="P4" s="3">
        <v>197893.95694708501</v>
      </c>
      <c r="Q4" s="3">
        <v>1351257.0793208601</v>
      </c>
      <c r="R4" s="3">
        <v>3981128.2762178401</v>
      </c>
      <c r="S4">
        <f t="shared" si="0"/>
        <v>29010414.603259102</v>
      </c>
    </row>
    <row r="5" spans="1:19">
      <c r="A5" s="3" t="s">
        <v>19</v>
      </c>
      <c r="B5" s="3">
        <v>523922.12681555602</v>
      </c>
      <c r="C5" s="3">
        <v>37989.483439885102</v>
      </c>
      <c r="D5" s="3">
        <v>1629515.1439209899</v>
      </c>
      <c r="E5" s="3">
        <v>725646.34085205395</v>
      </c>
      <c r="F5" s="3">
        <v>157057.04774939801</v>
      </c>
      <c r="G5" s="3">
        <v>1108526.87230262</v>
      </c>
      <c r="H5" s="3">
        <v>427675.61171849503</v>
      </c>
      <c r="I5" s="3">
        <v>1076626.99739524</v>
      </c>
      <c r="J5" s="3">
        <v>2672246.0144758699</v>
      </c>
      <c r="K5" s="3">
        <v>398168.614159466</v>
      </c>
      <c r="L5" s="3">
        <v>4899732.8756560599</v>
      </c>
      <c r="M5" s="3">
        <v>5068583.4582069898</v>
      </c>
      <c r="N5" s="3">
        <v>2041355.69137349</v>
      </c>
      <c r="O5" s="3">
        <v>3014318.12072672</v>
      </c>
      <c r="P5" s="3">
        <v>443116.24535544601</v>
      </c>
      <c r="Q5" s="3">
        <v>895240.75147162494</v>
      </c>
      <c r="R5" s="3">
        <v>3897925.5113801099</v>
      </c>
      <c r="S5">
        <f t="shared" si="0"/>
        <v>29017646.907000013</v>
      </c>
    </row>
    <row r="6" spans="1:19">
      <c r="A6" s="3" t="s">
        <v>21</v>
      </c>
      <c r="B6">
        <v>541186.13752884697</v>
      </c>
      <c r="C6">
        <v>460719.499319544</v>
      </c>
      <c r="D6">
        <v>1224575.55924512</v>
      </c>
      <c r="E6">
        <v>408416.68033533701</v>
      </c>
      <c r="F6">
        <v>165539.435888849</v>
      </c>
      <c r="G6">
        <v>1721733.14175642</v>
      </c>
      <c r="H6">
        <v>708622.44364658406</v>
      </c>
      <c r="I6">
        <v>2068183.0210243801</v>
      </c>
      <c r="J6">
        <v>1218964.4750157499</v>
      </c>
      <c r="K6">
        <v>354130.91010242602</v>
      </c>
      <c r="L6">
        <v>4797575.7717340104</v>
      </c>
      <c r="M6">
        <v>4900272.3975624098</v>
      </c>
      <c r="N6">
        <v>1237318.72121067</v>
      </c>
      <c r="O6">
        <v>3273272.7322555999</v>
      </c>
      <c r="P6">
        <v>335129.48765590601</v>
      </c>
      <c r="Q6">
        <v>1997642.11472445</v>
      </c>
      <c r="R6">
        <v>2893408.0898072599</v>
      </c>
      <c r="S6">
        <f t="shared" si="0"/>
        <v>28306690.618813563</v>
      </c>
    </row>
    <row r="9" spans="1:19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</row>
    <row r="10" spans="1:19">
      <c r="A10" s="3" t="s">
        <v>17</v>
      </c>
      <c r="B10" s="3">
        <f>B2/$S$2*100</f>
        <v>2.368665524015952</v>
      </c>
      <c r="C10" s="3">
        <f t="shared" ref="C10:R10" si="1">C2/$S$2*100</f>
        <v>1.1763898798502925</v>
      </c>
      <c r="D10" s="3">
        <f t="shared" si="1"/>
        <v>4.2322445906977046</v>
      </c>
      <c r="E10" s="3">
        <f t="shared" si="1"/>
        <v>1.9072872506435052</v>
      </c>
      <c r="F10" s="3">
        <f t="shared" si="1"/>
        <v>0.94315095180845032</v>
      </c>
      <c r="G10" s="3">
        <f t="shared" si="1"/>
        <v>6.0213629778630189</v>
      </c>
      <c r="H10" s="3">
        <f t="shared" si="1"/>
        <v>4.1230921675935202</v>
      </c>
      <c r="I10" s="3">
        <f t="shared" si="1"/>
        <v>8.5341527303680103</v>
      </c>
      <c r="J10" s="3">
        <f t="shared" si="1"/>
        <v>3.9078367486951553</v>
      </c>
      <c r="K10" s="3">
        <f t="shared" si="1"/>
        <v>4.6468479873679751</v>
      </c>
      <c r="L10" s="3">
        <f t="shared" si="1"/>
        <v>19.345891622509185</v>
      </c>
      <c r="M10" s="3">
        <f t="shared" si="1"/>
        <v>12.467178770107042</v>
      </c>
      <c r="N10" s="3">
        <f t="shared" si="1"/>
        <v>0.97533550398385582</v>
      </c>
      <c r="O10" s="3">
        <f t="shared" si="1"/>
        <v>9.9144272771059345</v>
      </c>
      <c r="P10" s="3">
        <f t="shared" si="1"/>
        <v>0.35787636364269793</v>
      </c>
      <c r="Q10" s="3">
        <f t="shared" si="1"/>
        <v>3.6941658411578371</v>
      </c>
      <c r="R10" s="3">
        <f t="shared" si="1"/>
        <v>15.384093812589866</v>
      </c>
    </row>
    <row r="11" spans="1:19">
      <c r="A11" s="3" t="s">
        <v>20</v>
      </c>
      <c r="B11" s="3">
        <f>B3/$S$3*100</f>
        <v>2.0335566245740364</v>
      </c>
      <c r="C11" s="3">
        <f t="shared" ref="C11:R11" si="2">C3/$S$3*100</f>
        <v>0.30424452509845762</v>
      </c>
      <c r="D11" s="3">
        <f t="shared" si="2"/>
        <v>4.0629879295757805</v>
      </c>
      <c r="E11" s="3">
        <f t="shared" si="2"/>
        <v>3.06700944482444</v>
      </c>
      <c r="F11" s="3">
        <f t="shared" si="2"/>
        <v>0.50172031770223802</v>
      </c>
      <c r="G11" s="3">
        <f t="shared" si="2"/>
        <v>4.6571479531228084</v>
      </c>
      <c r="H11" s="3">
        <f t="shared" si="2"/>
        <v>1.4648383744533795</v>
      </c>
      <c r="I11" s="3">
        <f t="shared" si="2"/>
        <v>9.1531082967757644</v>
      </c>
      <c r="J11" s="3">
        <f t="shared" si="2"/>
        <v>5.3273608780160142</v>
      </c>
      <c r="K11" s="3">
        <f t="shared" si="2"/>
        <v>5.0261259616690159</v>
      </c>
      <c r="L11" s="3">
        <f t="shared" si="2"/>
        <v>15.504839785718524</v>
      </c>
      <c r="M11" s="3">
        <f t="shared" si="2"/>
        <v>10.898178371513742</v>
      </c>
      <c r="N11" s="3">
        <f t="shared" si="2"/>
        <v>5.7328254623179413</v>
      </c>
      <c r="O11" s="3">
        <f t="shared" si="2"/>
        <v>13.586166426104027</v>
      </c>
      <c r="P11" s="3">
        <f t="shared" si="2"/>
        <v>1.8865909935245866</v>
      </c>
      <c r="Q11" s="3">
        <f t="shared" si="2"/>
        <v>4.4315606093652811</v>
      </c>
      <c r="R11" s="3">
        <f t="shared" si="2"/>
        <v>12.361738045643975</v>
      </c>
    </row>
    <row r="12" spans="1:19">
      <c r="A12" s="3" t="s">
        <v>18</v>
      </c>
      <c r="B12" s="3">
        <f>B4/$S$4*100</f>
        <v>2.6519492941575789</v>
      </c>
      <c r="C12" s="3">
        <f t="shared" ref="C12:R12" si="3">C4/$S$4*100</f>
        <v>0.3295260720125327</v>
      </c>
      <c r="D12" s="3">
        <f t="shared" si="3"/>
        <v>5.4266044187742546</v>
      </c>
      <c r="E12" s="3">
        <f t="shared" si="3"/>
        <v>2.4712512680867111</v>
      </c>
      <c r="F12" s="3">
        <f t="shared" si="3"/>
        <v>0.61607362218089956</v>
      </c>
      <c r="G12" s="3">
        <f t="shared" si="3"/>
        <v>3.7135229976140791</v>
      </c>
      <c r="H12" s="3">
        <f t="shared" si="3"/>
        <v>1.5355692177230973</v>
      </c>
      <c r="I12" s="3">
        <f t="shared" si="3"/>
        <v>8.9045029168552219</v>
      </c>
      <c r="J12" s="3">
        <f t="shared" si="3"/>
        <v>4.0982168118882898</v>
      </c>
      <c r="K12" s="3">
        <f t="shared" si="3"/>
        <v>3.8305386964359309</v>
      </c>
      <c r="L12" s="3">
        <f t="shared" si="3"/>
        <v>13.411099583981951</v>
      </c>
      <c r="M12" s="3">
        <f t="shared" si="3"/>
        <v>14.087925141834374</v>
      </c>
      <c r="N12" s="3">
        <f t="shared" si="3"/>
        <v>8.7207354779288906</v>
      </c>
      <c r="O12" s="3">
        <f t="shared" si="3"/>
        <v>11.139401832046914</v>
      </c>
      <c r="P12" s="3">
        <f t="shared" si="3"/>
        <v>0.6821479791083479</v>
      </c>
      <c r="Q12" s="3">
        <f t="shared" si="3"/>
        <v>4.6578344287746116</v>
      </c>
      <c r="R12" s="3">
        <f t="shared" si="3"/>
        <v>13.723100240596322</v>
      </c>
    </row>
    <row r="13" spans="1:19">
      <c r="A13" s="3" t="s">
        <v>19</v>
      </c>
      <c r="B13" s="3">
        <f>B5/$S$5*100</f>
        <v>1.8055293335627733</v>
      </c>
      <c r="C13" s="3">
        <f t="shared" ref="C13:R13" si="4">C5/$S$5*100</f>
        <v>0.1309185529813611</v>
      </c>
      <c r="D13" s="3">
        <f t="shared" si="4"/>
        <v>5.6156005659021826</v>
      </c>
      <c r="E13" s="3">
        <f t="shared" si="4"/>
        <v>2.5007070462250476</v>
      </c>
      <c r="F13" s="3">
        <f t="shared" si="4"/>
        <v>0.54124667052692921</v>
      </c>
      <c r="G13" s="3">
        <f t="shared" si="4"/>
        <v>3.8201818219629891</v>
      </c>
      <c r="H13" s="3">
        <f t="shared" si="4"/>
        <v>1.4738466323240207</v>
      </c>
      <c r="I13" s="3">
        <f t="shared" si="4"/>
        <v>3.7102491488912634</v>
      </c>
      <c r="J13" s="3">
        <f t="shared" si="4"/>
        <v>9.2090376006030876</v>
      </c>
      <c r="K13" s="3">
        <f t="shared" si="4"/>
        <v>1.3721602424744324</v>
      </c>
      <c r="L13" s="3">
        <f t="shared" si="4"/>
        <v>16.885355629832556</v>
      </c>
      <c r="M13" s="3">
        <f t="shared" si="4"/>
        <v>17.467244930133464</v>
      </c>
      <c r="N13" s="3">
        <f t="shared" si="4"/>
        <v>7.0348767352360602</v>
      </c>
      <c r="O13" s="3">
        <f t="shared" si="4"/>
        <v>10.387879245989334</v>
      </c>
      <c r="P13" s="3">
        <f t="shared" si="4"/>
        <v>1.5270578168368014</v>
      </c>
      <c r="Q13" s="3">
        <f t="shared" si="4"/>
        <v>3.0851597110572855</v>
      </c>
      <c r="R13" s="3">
        <f t="shared" si="4"/>
        <v>13.432948315460417</v>
      </c>
    </row>
    <row r="14" spans="1:19">
      <c r="A14" s="3" t="s">
        <v>21</v>
      </c>
      <c r="B14" s="3">
        <f>B6/$S$6*100</f>
        <v>1.9118665082281174</v>
      </c>
      <c r="C14" s="3">
        <f t="shared" ref="C14:R14" si="5">C6/$S$6*100</f>
        <v>1.6275993033722376</v>
      </c>
      <c r="D14" s="3">
        <f t="shared" si="5"/>
        <v>4.3260993513357811</v>
      </c>
      <c r="E14" s="3">
        <f t="shared" si="5"/>
        <v>1.4428273719284224</v>
      </c>
      <c r="F14" s="3">
        <f t="shared" si="5"/>
        <v>0.58480674451864745</v>
      </c>
      <c r="G14" s="3">
        <f t="shared" si="5"/>
        <v>6.0824246993115443</v>
      </c>
      <c r="H14" s="3">
        <f t="shared" si="5"/>
        <v>2.5033743901366208</v>
      </c>
      <c r="I14" s="3">
        <f t="shared" si="5"/>
        <v>7.3063398645753281</v>
      </c>
      <c r="J14" s="3">
        <f t="shared" si="5"/>
        <v>4.306276884962263</v>
      </c>
      <c r="K14" s="3">
        <f t="shared" si="5"/>
        <v>1.2510502017747667</v>
      </c>
      <c r="L14" s="3">
        <f t="shared" si="5"/>
        <v>16.948557626674248</v>
      </c>
      <c r="M14" s="3">
        <f t="shared" si="5"/>
        <v>17.311357458033356</v>
      </c>
      <c r="N14" s="3">
        <f t="shared" si="5"/>
        <v>4.3711175491080088</v>
      </c>
      <c r="O14" s="3">
        <f t="shared" si="5"/>
        <v>11.563600903879857</v>
      </c>
      <c r="P14" s="3">
        <f t="shared" si="5"/>
        <v>1.1839232362725152</v>
      </c>
      <c r="Q14" s="3">
        <f t="shared" si="5"/>
        <v>7.0571376273733364</v>
      </c>
      <c r="R14" s="3">
        <f t="shared" si="5"/>
        <v>10.22164027851495</v>
      </c>
    </row>
    <row r="16" spans="1:19">
      <c r="J16">
        <f>(J10-$J$14)/$J$14*100</f>
        <v>-9.2525433666023869</v>
      </c>
      <c r="R16">
        <f>(R10-$R$14)/$R$14*100</f>
        <v>50.505138054270695</v>
      </c>
    </row>
    <row r="17" spans="10:18">
      <c r="J17">
        <f t="shared" ref="J17:J20" si="6">(J11-$J$14)/$J$14*100</f>
        <v>23.711526693033331</v>
      </c>
      <c r="R17">
        <f t="shared" ref="R17:R20" si="7">(R11-$R$14)/$R$14*100</f>
        <v>20.93693095057683</v>
      </c>
    </row>
    <row r="18" spans="10:18">
      <c r="J18">
        <f t="shared" si="6"/>
        <v>-4.8315535352714907</v>
      </c>
      <c r="R18">
        <f t="shared" si="7"/>
        <v>34.255362805528904</v>
      </c>
    </row>
    <row r="19" spans="10:18">
      <c r="J19">
        <f t="shared" si="6"/>
        <v>113.85149739817039</v>
      </c>
      <c r="R19">
        <f t="shared" si="7"/>
        <v>31.416758459944756</v>
      </c>
    </row>
    <row r="20" spans="10:18">
      <c r="J20">
        <f t="shared" si="6"/>
        <v>0</v>
      </c>
      <c r="R20">
        <f t="shared" si="7"/>
        <v>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E9C6-1D0D-FD43-8492-86BE0403943E}">
  <dimension ref="A1:Q64"/>
  <sheetViews>
    <sheetView topLeftCell="A33" workbookViewId="0">
      <selection activeCell="B49" sqref="B49"/>
    </sheetView>
  </sheetViews>
  <sheetFormatPr baseColWidth="10" defaultRowHeight="16"/>
  <cols>
    <col min="1" max="5" width="10.83203125" style="3"/>
    <col min="6" max="7" width="12.83203125" style="3" customWidth="1"/>
    <col min="8" max="8" width="13.1640625" style="3" customWidth="1"/>
    <col min="12" max="14" width="10.83203125" style="3"/>
    <col min="15" max="16" width="12.83203125" style="3" customWidth="1"/>
    <col min="17" max="17" width="13.1640625" style="3" customWidth="1"/>
  </cols>
  <sheetData>
    <row r="1" spans="1:17">
      <c r="A1" s="14" t="s">
        <v>796</v>
      </c>
      <c r="B1" s="14" t="s">
        <v>797</v>
      </c>
      <c r="C1" s="3" t="s">
        <v>798</v>
      </c>
      <c r="D1" s="3" t="s">
        <v>801</v>
      </c>
      <c r="E1" s="3" t="s">
        <v>799</v>
      </c>
      <c r="F1" s="3" t="s">
        <v>800</v>
      </c>
      <c r="G1" s="3" t="s">
        <v>802</v>
      </c>
      <c r="H1" s="3" t="s">
        <v>801</v>
      </c>
      <c r="L1" s="3" t="s">
        <v>803</v>
      </c>
      <c r="M1" s="3" t="s">
        <v>804</v>
      </c>
      <c r="N1" s="3" t="s">
        <v>805</v>
      </c>
      <c r="O1" s="3" t="s">
        <v>806</v>
      </c>
      <c r="P1" s="3" t="s">
        <v>807</v>
      </c>
      <c r="Q1" s="3" t="s">
        <v>804</v>
      </c>
    </row>
    <row r="2" spans="1:17">
      <c r="A2" s="3">
        <v>1</v>
      </c>
      <c r="B2" t="s">
        <v>55</v>
      </c>
      <c r="C2" s="3">
        <f>VLOOKUP(B2,CO2_region!$D$2:$E$142,2,FALSE)</f>
        <v>372227.342411088</v>
      </c>
      <c r="D2" s="3">
        <f>VLOOKUP(B2,CO2_region!$A$2:$B$246,2,FALSE)</f>
        <v>362008.01001502801</v>
      </c>
      <c r="E2" s="3">
        <f>VLOOKUP(B2,CO2_region!$J$2:$K$215,2,FALSE)</f>
        <v>361732.598</v>
      </c>
      <c r="F2" s="3">
        <f>VLOOKUP(B2,CO2_region!$G$2:$H$190,2,FALSE)</f>
        <v>376402.94723486202</v>
      </c>
      <c r="G2" s="3">
        <f>VLOOKUP(B2,CO2_region!$O$2:$P$65,2,FALSE)</f>
        <v>586458.88167178503</v>
      </c>
      <c r="H2" s="3">
        <f>VLOOKUP(B2,CO2_region!$A$2:$B$246,2,FALSE)</f>
        <v>362008.01001502801</v>
      </c>
      <c r="L2" s="3">
        <f>VLOOKUP(B2,CO2_region_P!$D$2:$E$142,2,FALSE)</f>
        <v>361732.598</v>
      </c>
      <c r="M2" s="3">
        <f>VLOOKUP(B2,CO2_region_P!$A$2:$B$246,2,FALSE)</f>
        <v>361732.598</v>
      </c>
      <c r="N2" s="3">
        <f>VLOOKUP(B2,CO2_region_P!$J$2:$K$215,2,FALSE)</f>
        <v>361732.598</v>
      </c>
      <c r="O2" s="3">
        <f>VLOOKUP(B2,CO2_region_P!$G$2:$H$190,2,FALSE)</f>
        <v>361732.598</v>
      </c>
      <c r="P2" s="3">
        <f>VLOOKUP(B2,CO2_region_P!$O$2:$P$65,2,FALSE)</f>
        <v>361732.598</v>
      </c>
      <c r="Q2" s="3">
        <f>VLOOKUP(B2,CO2_region_P!$A$2:$B$246,2,FALSE)</f>
        <v>361732.598</v>
      </c>
    </row>
    <row r="3" spans="1:17">
      <c r="A3" s="3">
        <v>2</v>
      </c>
      <c r="B3" t="s">
        <v>56</v>
      </c>
      <c r="C3" s="3">
        <f>VLOOKUP(B3,CO2_region!$D$2:$E$142,2,FALSE)</f>
        <v>76716.412230342103</v>
      </c>
      <c r="D3" s="3">
        <f>VLOOKUP(B3,CO2_region!$A$2:$B$246,2,FALSE)</f>
        <v>79142.6292243231</v>
      </c>
      <c r="E3" s="3">
        <f>VLOOKUP(B3,CO2_region!$J$2:$K$215,2,FALSE)</f>
        <v>51184.928</v>
      </c>
      <c r="F3" s="3">
        <f>VLOOKUP(B3,CO2_region!$G$2:$H$190,2,FALSE)</f>
        <v>79643.543931666805</v>
      </c>
      <c r="G3" s="3">
        <f>VLOOKUP(B3,CO2_region!$O$2:$P$65,2,FALSE)</f>
        <v>93656.182528376594</v>
      </c>
      <c r="H3" s="3">
        <f>VLOOKUP(B3,CO2_region!$A$2:$B$246,2,FALSE)</f>
        <v>79142.6292243231</v>
      </c>
      <c r="L3" s="3">
        <f>VLOOKUP(B3,CO2_region_P!$D$2:$E$142,2,FALSE)</f>
        <v>51184.928</v>
      </c>
      <c r="M3" s="3">
        <f>VLOOKUP(B3,CO2_region_P!$A$2:$B$246,2,FALSE)</f>
        <v>51184.928</v>
      </c>
      <c r="N3" s="3">
        <f>VLOOKUP(B3,CO2_region_P!$J$2:$K$215,2,FALSE)</f>
        <v>51184.928</v>
      </c>
      <c r="O3" s="3">
        <f>VLOOKUP(B3,CO2_region_P!$G$2:$H$190,2,FALSE)</f>
        <v>51184.928</v>
      </c>
      <c r="P3" s="3">
        <f>VLOOKUP(B3,CO2_region_P!$O$2:$P$65,2,FALSE)</f>
        <v>51184.928</v>
      </c>
      <c r="Q3" s="3">
        <f>VLOOKUP(B3,CO2_region_P!$A$2:$B$246,2,FALSE)</f>
        <v>51184.928</v>
      </c>
    </row>
    <row r="4" spans="1:17">
      <c r="A4" s="3">
        <v>3</v>
      </c>
      <c r="B4" t="s">
        <v>59</v>
      </c>
      <c r="C4" s="3">
        <f>VLOOKUP(B4,CO2_region!$D$2:$E$142,2,FALSE)</f>
        <v>127934.767490146</v>
      </c>
      <c r="D4" s="3">
        <f>VLOOKUP(B4,CO2_region!$A$2:$B$246,2,FALSE)</f>
        <v>83991.969320563803</v>
      </c>
      <c r="E4" s="3">
        <f>VLOOKUP(B4,CO2_region!$J$2:$K$215,2,FALSE)</f>
        <v>74188.548999999999</v>
      </c>
      <c r="F4" s="3">
        <f>VLOOKUP(B4,CO2_region!$G$2:$H$190,2,FALSE)</f>
        <v>79864.346758978107</v>
      </c>
      <c r="G4" s="3">
        <f>VLOOKUP(B4,CO2_region!$O$2:$P$65,2,FALSE)</f>
        <v>120249.342307841</v>
      </c>
      <c r="H4" s="3">
        <f>VLOOKUP(B4,CO2_region!$A$2:$B$246,2,FALSE)</f>
        <v>83991.969320563803</v>
      </c>
      <c r="L4" s="3">
        <f>VLOOKUP(B4,CO2_region_P!$D$2:$E$142,2,FALSE)</f>
        <v>74188.548999999999</v>
      </c>
      <c r="M4" s="3">
        <f>VLOOKUP(B4,CO2_region_P!$A$2:$B$246,2,FALSE)</f>
        <v>74188.548999999999</v>
      </c>
      <c r="N4" s="3">
        <f>VLOOKUP(B4,CO2_region_P!$J$2:$K$215,2,FALSE)</f>
        <v>74188.548999999999</v>
      </c>
      <c r="O4" s="3">
        <f>VLOOKUP(B4,CO2_region_P!$G$2:$H$190,2,FALSE)</f>
        <v>74188.548999999999</v>
      </c>
      <c r="P4" s="3">
        <f>VLOOKUP(B4,CO2_region_P!$O$2:$P$65,2,FALSE)</f>
        <v>74188.548999999999</v>
      </c>
      <c r="Q4" s="3">
        <f>VLOOKUP(B4,CO2_region_P!$A$2:$B$246,2,FALSE)</f>
        <v>74188.548999999999</v>
      </c>
    </row>
    <row r="5" spans="1:17">
      <c r="A5" s="3">
        <v>4</v>
      </c>
      <c r="B5" t="s">
        <v>79</v>
      </c>
      <c r="C5" s="3">
        <f>VLOOKUP(B5,CO2_region!$D$2:$E$142,2,FALSE)</f>
        <v>506372.42364824802</v>
      </c>
      <c r="D5" s="3">
        <f>VLOOKUP(B5,CO2_region!$A$2:$B$246,2,FALSE)</f>
        <v>449895.00422217802</v>
      </c>
      <c r="E5" s="3">
        <f>VLOOKUP(B5,CO2_region!$J$2:$K$215,2,FALSE)</f>
        <v>503532.41499999998</v>
      </c>
      <c r="F5" s="3">
        <f>VLOOKUP(B5,CO2_region!$G$2:$H$190,2,FALSE)</f>
        <v>536355.50237415195</v>
      </c>
      <c r="G5" s="3">
        <f>VLOOKUP(B5,CO2_region!$O$2:$P$65,2,FALSE)</f>
        <v>714949.53266671998</v>
      </c>
      <c r="H5" s="3">
        <f>VLOOKUP(B5,CO2_region!$A$2:$B$246,2,FALSE)</f>
        <v>449895.00422217802</v>
      </c>
      <c r="L5" s="3">
        <f>VLOOKUP(B5,CO2_region_P!$D$2:$E$142,2,FALSE)</f>
        <v>503532.41499999998</v>
      </c>
      <c r="M5" s="3">
        <f>VLOOKUP(B5,CO2_region_P!$A$2:$B$246,2,FALSE)</f>
        <v>503532.41499999998</v>
      </c>
      <c r="N5" s="3">
        <f>VLOOKUP(B5,CO2_region_P!$J$2:$K$215,2,FALSE)</f>
        <v>503532.41499999998</v>
      </c>
      <c r="O5" s="3">
        <f>VLOOKUP(B5,CO2_region_P!$G$2:$H$190,2,FALSE)</f>
        <v>503532.41499999998</v>
      </c>
      <c r="P5" s="3">
        <f>VLOOKUP(B5,CO2_region_P!$O$2:$P$65,2,FALSE)</f>
        <v>503532.41499999998</v>
      </c>
      <c r="Q5" s="3">
        <f>VLOOKUP(B5,CO2_region_P!$A$2:$B$246,2,FALSE)</f>
        <v>503532.41499999998</v>
      </c>
    </row>
    <row r="6" spans="1:17">
      <c r="A6" s="3">
        <v>5</v>
      </c>
      <c r="B6" t="s">
        <v>82</v>
      </c>
      <c r="C6" s="3">
        <f>VLOOKUP(B6,CO2_region!$D$2:$E$142,2,FALSE)</f>
        <v>77758.576467107603</v>
      </c>
      <c r="D6" s="3">
        <f>VLOOKUP(B6,CO2_region!$A$2:$B$246,2,FALSE)</f>
        <v>84275.795013468494</v>
      </c>
      <c r="E6" s="3">
        <f>VLOOKUP(B6,CO2_region!$J$2:$K$215,2,FALSE)</f>
        <v>77031.334000000003</v>
      </c>
      <c r="F6" s="3">
        <f>VLOOKUP(B6,CO2_region!$G$2:$H$190,2,FALSE)</f>
        <v>81350.437868890207</v>
      </c>
      <c r="G6" s="3">
        <f>VLOOKUP(B6,CO2_region!$O$2:$P$65,2,FALSE)</f>
        <v>130841.67167490401</v>
      </c>
      <c r="H6" s="3">
        <f>VLOOKUP(B6,CO2_region!$A$2:$B$246,2,FALSE)</f>
        <v>84275.795013468494</v>
      </c>
      <c r="L6" s="3">
        <f>VLOOKUP(B6,CO2_region_P!$D$2:$E$142,2,FALSE)</f>
        <v>77031.334000000003</v>
      </c>
      <c r="M6" s="3">
        <f>VLOOKUP(B6,CO2_region_P!$A$2:$B$246,2,FALSE)</f>
        <v>77031.334000000003</v>
      </c>
      <c r="N6" s="3">
        <f>VLOOKUP(B6,CO2_region_P!$J$2:$K$215,2,FALSE)</f>
        <v>77031.334000000003</v>
      </c>
      <c r="O6" s="3">
        <f>VLOOKUP(B6,CO2_region_P!$G$2:$H$190,2,FALSE)</f>
        <v>77031.334000000003</v>
      </c>
      <c r="P6" s="3">
        <f>VLOOKUP(B6,CO2_region_P!$O$2:$P$65,2,FALSE)</f>
        <v>77031.334000000003</v>
      </c>
      <c r="Q6" s="3">
        <f>VLOOKUP(B6,CO2_region_P!$A$2:$B$246,2,FALSE)</f>
        <v>77031.334000000003</v>
      </c>
    </row>
    <row r="7" spans="1:17">
      <c r="A7" s="3">
        <v>6</v>
      </c>
      <c r="B7" t="s">
        <v>97</v>
      </c>
      <c r="C7" s="3">
        <f>VLOOKUP(B7,CO2_region!$D$2:$E$142,2,FALSE)</f>
        <v>68059.463197275196</v>
      </c>
      <c r="D7" s="3">
        <f>VLOOKUP(B7,CO2_region!$A$2:$B$246,2,FALSE)</f>
        <v>95977.291980616093</v>
      </c>
      <c r="E7" s="3">
        <f>VLOOKUP(B7,CO2_region!$J$2:$K$215,2,FALSE)</f>
        <v>89881.616999999998</v>
      </c>
      <c r="F7" s="3">
        <f>VLOOKUP(B7,CO2_region!$G$2:$H$190,2,FALSE)</f>
        <v>89008.016613986707</v>
      </c>
      <c r="G7" s="3">
        <f>VLOOKUP(B7,CO2_region!$O$2:$P$65,2,FALSE)</f>
        <v>104311.59729739701</v>
      </c>
      <c r="H7" s="3">
        <f>VLOOKUP(B7,CO2_region!$A$2:$B$246,2,FALSE)</f>
        <v>95977.291980616093</v>
      </c>
      <c r="L7" s="3">
        <f>VLOOKUP(B7,CO2_region_P!$D$2:$E$142,2,FALSE)</f>
        <v>89881.616999999998</v>
      </c>
      <c r="M7" s="3">
        <f>VLOOKUP(B7,CO2_region_P!$A$2:$B$246,2,FALSE)</f>
        <v>89881.616999999998</v>
      </c>
      <c r="N7" s="3">
        <f>VLOOKUP(B7,CO2_region_P!$J$2:$K$215,2,FALSE)</f>
        <v>89881.616999999998</v>
      </c>
      <c r="O7" s="3">
        <f>VLOOKUP(B7,CO2_region_P!$G$2:$H$190,2,FALSE)</f>
        <v>89881.616999999998</v>
      </c>
      <c r="P7" s="3">
        <f>VLOOKUP(B7,CO2_region_P!$O$2:$P$65,2,FALSE)</f>
        <v>89881.616999999998</v>
      </c>
      <c r="Q7" s="3">
        <f>VLOOKUP(B7,CO2_region_P!$A$2:$B$246,2,FALSE)</f>
        <v>89881.616999999998</v>
      </c>
    </row>
    <row r="8" spans="1:17">
      <c r="A8" s="3">
        <v>7</v>
      </c>
      <c r="B8" t="s">
        <v>101</v>
      </c>
      <c r="C8" s="3">
        <f>VLOOKUP(B8,CO2_region!$D$2:$E$142,2,FALSE)</f>
        <v>54483.563558021997</v>
      </c>
      <c r="D8" s="3">
        <f>VLOOKUP(B8,CO2_region!$A$2:$B$246,2,FALSE)</f>
        <v>61028.883636134597</v>
      </c>
      <c r="E8" s="3">
        <f>VLOOKUP(B8,CO2_region!$J$2:$K$215,2,FALSE)</f>
        <v>30251.447</v>
      </c>
      <c r="F8" s="3">
        <f>VLOOKUP(B8,CO2_region!$G$2:$H$190,2,FALSE)</f>
        <v>48122.564857470003</v>
      </c>
      <c r="G8" s="3">
        <f>VLOOKUP(B8,CO2_region!$O$2:$P$65,2,FALSE)</f>
        <v>67256.410934658896</v>
      </c>
      <c r="H8" s="3">
        <f>VLOOKUP(B8,CO2_region!$A$2:$B$246,2,FALSE)</f>
        <v>61028.883636134597</v>
      </c>
      <c r="L8" s="3">
        <f>VLOOKUP(B8,CO2_region_P!$D$2:$E$142,2,FALSE)</f>
        <v>30251.447</v>
      </c>
      <c r="M8" s="3">
        <f>VLOOKUP(B8,CO2_region_P!$A$2:$B$246,2,FALSE)</f>
        <v>30251.447</v>
      </c>
      <c r="N8" s="3">
        <f>VLOOKUP(B8,CO2_region_P!$J$2:$K$215,2,FALSE)</f>
        <v>30251.447</v>
      </c>
      <c r="O8" s="3">
        <f>VLOOKUP(B8,CO2_region_P!$G$2:$H$190,2,FALSE)</f>
        <v>30251.447</v>
      </c>
      <c r="P8" s="3">
        <f>VLOOKUP(B8,CO2_region_P!$O$2:$P$65,2,FALSE)</f>
        <v>30251.447</v>
      </c>
      <c r="Q8" s="3">
        <f>VLOOKUP(B8,CO2_region_P!$A$2:$B$246,2,FALSE)</f>
        <v>30251.447</v>
      </c>
    </row>
    <row r="9" spans="1:17">
      <c r="A9" s="3">
        <v>8</v>
      </c>
      <c r="B9" t="s">
        <v>109</v>
      </c>
      <c r="C9" s="3">
        <f>VLOOKUP(B9,CO2_region!$D$2:$E$142,2,FALSE)</f>
        <v>12799.1676985061</v>
      </c>
      <c r="D9" s="3">
        <f>VLOOKUP(B9,CO2_region!$A$2:$B$246,2,FALSE)</f>
        <v>11546.6968592577</v>
      </c>
      <c r="E9" s="3">
        <f>VLOOKUP(B9,CO2_region!$J$2:$K$215,2,FALSE)</f>
        <v>14894.678</v>
      </c>
      <c r="F9" s="3">
        <f>VLOOKUP(B9,CO2_region!$G$2:$H$190,2,FALSE)</f>
        <v>13546.449655648101</v>
      </c>
      <c r="G9" s="3">
        <f>VLOOKUP(B9,CO2_region!$O$2:$P$65,2,FALSE)</f>
        <v>14749.7338559114</v>
      </c>
      <c r="H9" s="3">
        <f>VLOOKUP(B9,CO2_region!$A$2:$B$246,2,FALSE)</f>
        <v>11546.6968592577</v>
      </c>
      <c r="L9" s="3">
        <f>VLOOKUP(B9,CO2_region_P!$D$2:$E$142,2,FALSE)</f>
        <v>14894.678</v>
      </c>
      <c r="M9" s="3">
        <f>VLOOKUP(B9,CO2_region_P!$A$2:$B$246,2,FALSE)</f>
        <v>14894.678</v>
      </c>
      <c r="N9" s="3">
        <f>VLOOKUP(B9,CO2_region_P!$J$2:$K$215,2,FALSE)</f>
        <v>14894.678</v>
      </c>
      <c r="O9" s="3">
        <f>VLOOKUP(B9,CO2_region_P!$G$2:$H$190,2,FALSE)</f>
        <v>14894.678</v>
      </c>
      <c r="P9" s="3">
        <f>VLOOKUP(B9,CO2_region_P!$O$2:$P$65,2,FALSE)</f>
        <v>14894.678</v>
      </c>
      <c r="Q9" s="3">
        <f>VLOOKUP(B9,CO2_region_P!$A$2:$B$246,2,FALSE)</f>
        <v>14894.678</v>
      </c>
    </row>
    <row r="10" spans="1:17">
      <c r="A10" s="3">
        <v>9</v>
      </c>
      <c r="B10" t="s">
        <v>113</v>
      </c>
      <c r="C10" s="3">
        <f>VLOOKUP(B10,CO2_region!$D$2:$E$142,2,FALSE)</f>
        <v>49764.333119282499</v>
      </c>
      <c r="D10" s="3">
        <f>VLOOKUP(B10,CO2_region!$A$2:$B$246,2,FALSE)</f>
        <v>44955.726198634104</v>
      </c>
      <c r="E10" s="3">
        <f>VLOOKUP(B10,CO2_region!$J$2:$K$215,2,FALSE)</f>
        <v>38633.962</v>
      </c>
      <c r="F10" s="3">
        <f>VLOOKUP(B10,CO2_region!$G$2:$H$190,2,FALSE)</f>
        <v>48158.457217880401</v>
      </c>
      <c r="G10" s="3">
        <f>VLOOKUP(B10,CO2_region!$O$2:$P$65,2,FALSE)</f>
        <v>61801.998258480096</v>
      </c>
      <c r="H10" s="3">
        <f>VLOOKUP(B10,CO2_region!$A$2:$B$246,2,FALSE)</f>
        <v>44955.726198634104</v>
      </c>
      <c r="L10" s="3">
        <f>VLOOKUP(B10,CO2_region_P!$D$2:$E$142,2,FALSE)</f>
        <v>38633.962</v>
      </c>
      <c r="M10" s="3">
        <f>VLOOKUP(B10,CO2_region_P!$A$2:$B$246,2,FALSE)</f>
        <v>38633.962</v>
      </c>
      <c r="N10" s="3">
        <f>VLOOKUP(B10,CO2_region_P!$J$2:$K$215,2,FALSE)</f>
        <v>38633.962</v>
      </c>
      <c r="O10" s="3">
        <f>VLOOKUP(B10,CO2_region_P!$G$2:$H$190,2,FALSE)</f>
        <v>38633.962</v>
      </c>
      <c r="P10" s="3">
        <f>VLOOKUP(B10,CO2_region_P!$O$2:$P$65,2,FALSE)</f>
        <v>38633.962</v>
      </c>
      <c r="Q10" s="3">
        <f>VLOOKUP(B10,CO2_region_P!$A$2:$B$246,2,FALSE)</f>
        <v>38633.962</v>
      </c>
    </row>
    <row r="11" spans="1:17">
      <c r="A11" s="3">
        <v>10</v>
      </c>
      <c r="B11" t="s">
        <v>116</v>
      </c>
      <c r="C11" s="3">
        <f>VLOOKUP(B11,CO2_region!$D$2:$E$142,2,FALSE)</f>
        <v>406867.11194842501</v>
      </c>
      <c r="D11" s="3">
        <f>VLOOKUP(B11,CO2_region!$A$2:$B$246,2,FALSE)</f>
        <v>400056.51826955902</v>
      </c>
      <c r="E11" s="3">
        <f>VLOOKUP(B11,CO2_region!$J$2:$K$215,2,FALSE)</f>
        <v>256517.622</v>
      </c>
      <c r="F11" s="3">
        <f>VLOOKUP(B11,CO2_region!$G$2:$H$190,2,FALSE)</f>
        <v>398305.57112458599</v>
      </c>
      <c r="G11" s="3">
        <f>VLOOKUP(B11,CO2_region!$O$2:$P$65,2,FALSE)</f>
        <v>527403.45802006102</v>
      </c>
      <c r="H11" s="3">
        <f>VLOOKUP(B11,CO2_region!$A$2:$B$246,2,FALSE)</f>
        <v>400056.51826955902</v>
      </c>
      <c r="L11" s="3">
        <f>VLOOKUP(B11,CO2_region_P!$D$2:$E$142,2,FALSE)</f>
        <v>256517.622</v>
      </c>
      <c r="M11" s="3">
        <f>VLOOKUP(B11,CO2_region_P!$A$2:$B$246,2,FALSE)</f>
        <v>256517.622</v>
      </c>
      <c r="N11" s="3">
        <f>VLOOKUP(B11,CO2_region_P!$J$2:$K$215,2,FALSE)</f>
        <v>256517.622</v>
      </c>
      <c r="O11" s="3">
        <f>VLOOKUP(B11,CO2_region_P!$G$2:$H$190,2,FALSE)</f>
        <v>256517.622</v>
      </c>
      <c r="P11" s="3">
        <f>VLOOKUP(B11,CO2_region_P!$O$2:$P$65,2,FALSE)</f>
        <v>256517.622</v>
      </c>
      <c r="Q11" s="3">
        <f>VLOOKUP(B11,CO2_region_P!$A$2:$B$246,2,FALSE)</f>
        <v>256517.622</v>
      </c>
    </row>
    <row r="12" spans="1:17">
      <c r="A12" s="3">
        <v>11</v>
      </c>
      <c r="B12" t="s">
        <v>815</v>
      </c>
      <c r="C12" s="3">
        <f>VLOOKUP(B12,CO2_region!$D$2:$E$142,2,FALSE)</f>
        <v>737423.84248004504</v>
      </c>
      <c r="D12" s="3">
        <f>VLOOKUP(B12,CO2_region!$A$2:$B$246,2,FALSE)</f>
        <v>756527.97320599796</v>
      </c>
      <c r="E12" s="3">
        <f>VLOOKUP(B12,CO2_region!$J$2:$K$215,2,FALSE)</f>
        <v>630686.81299999997</v>
      </c>
      <c r="F12" s="3">
        <f>VLOOKUP(B12,CO2_region!$G$2:$H$190,2,FALSE)</f>
        <v>685415.01262657705</v>
      </c>
      <c r="G12" s="3">
        <f>VLOOKUP(B12,CO2_region!$O$2:$P$65,2,FALSE)</f>
        <v>916671.51913975005</v>
      </c>
      <c r="H12" s="3">
        <f>VLOOKUP(B12,CO2_region!$A$2:$B$246,2,FALSE)</f>
        <v>756527.97320599796</v>
      </c>
      <c r="L12" s="3">
        <f>VLOOKUP(B12,CO2_region_P!$D$2:$E$142,2,FALSE)</f>
        <v>630686.81299999997</v>
      </c>
      <c r="M12" s="3">
        <f>VLOOKUP(B12,CO2_region_P!$A$2:$B$246,2,FALSE)</f>
        <v>630686.81299999997</v>
      </c>
      <c r="N12" s="3">
        <f>VLOOKUP(B12,CO2_region_P!$J$2:$K$215,2,FALSE)</f>
        <v>630686.81299999997</v>
      </c>
      <c r="O12" s="3">
        <f>VLOOKUP(B12,CO2_region_P!$G$2:$H$190,2,FALSE)</f>
        <v>630686.81299999997</v>
      </c>
      <c r="P12" s="3">
        <f>VLOOKUP(B12,CO2_region_P!$O$2:$P$65,2,FALSE)</f>
        <v>630686.81299999997</v>
      </c>
      <c r="Q12" s="3">
        <f>VLOOKUP(B12,CO2_region_P!$A$2:$B$246,2,FALSE)</f>
        <v>630686.81299999997</v>
      </c>
    </row>
    <row r="13" spans="1:17">
      <c r="A13" s="3">
        <v>12</v>
      </c>
      <c r="B13" t="s">
        <v>129</v>
      </c>
      <c r="C13" s="3">
        <f>VLOOKUP(B13,CO2_region!$D$2:$E$142,2,FALSE)</f>
        <v>81812.086095285995</v>
      </c>
      <c r="D13" s="3">
        <f>VLOOKUP(B13,CO2_region!$A$2:$B$246,2,FALSE)</f>
        <v>73112.911353709103</v>
      </c>
      <c r="E13" s="3">
        <f>VLOOKUP(B13,CO2_region!$J$2:$K$215,2,FALSE)</f>
        <v>58546.84</v>
      </c>
      <c r="F13" s="3">
        <f>VLOOKUP(B13,CO2_region!$G$2:$H$190,2,FALSE)</f>
        <v>86380.468967304201</v>
      </c>
      <c r="G13" s="3">
        <f>VLOOKUP(B13,CO2_region!$O$2:$P$65,2,FALSE)</f>
        <v>69940.859755555997</v>
      </c>
      <c r="H13" s="3">
        <f>VLOOKUP(B13,CO2_region!$A$2:$B$246,2,FALSE)</f>
        <v>73112.911353709103</v>
      </c>
      <c r="L13" s="3">
        <f>VLOOKUP(B13,CO2_region_P!$D$2:$E$142,2,FALSE)</f>
        <v>58546.84</v>
      </c>
      <c r="M13" s="3">
        <f>VLOOKUP(B13,CO2_region_P!$A$2:$B$246,2,FALSE)</f>
        <v>58546.84</v>
      </c>
      <c r="N13" s="3">
        <f>VLOOKUP(B13,CO2_region_P!$J$2:$K$215,2,FALSE)</f>
        <v>58546.84</v>
      </c>
      <c r="O13" s="3">
        <f>VLOOKUP(B13,CO2_region_P!$G$2:$H$190,2,FALSE)</f>
        <v>58546.84</v>
      </c>
      <c r="P13" s="3">
        <f>VLOOKUP(B13,CO2_region_P!$O$2:$P$65,2,FALSE)</f>
        <v>58546.84</v>
      </c>
      <c r="Q13" s="3">
        <f>VLOOKUP(B13,CO2_region_P!$A$2:$B$246,2,FALSE)</f>
        <v>58546.84</v>
      </c>
    </row>
    <row r="14" spans="1:17">
      <c r="A14" s="3">
        <v>13</v>
      </c>
      <c r="B14" t="s">
        <v>141</v>
      </c>
      <c r="C14" s="3">
        <f>VLOOKUP(B14,CO2_region!$D$2:$E$142,2,FALSE)</f>
        <v>35020.204022853199</v>
      </c>
      <c r="D14" s="3">
        <f>VLOOKUP(B14,CO2_region!$A$2:$B$246,2,FALSE)</f>
        <v>41169.000336049801</v>
      </c>
      <c r="E14" s="3">
        <f>VLOOKUP(B14,CO2_region!$J$2:$K$215,2,FALSE)</f>
        <v>35329.436000000002</v>
      </c>
      <c r="F14" s="3">
        <f>VLOOKUP(B14,CO2_region!$G$2:$H$190,2,FALSE)</f>
        <v>39790.262009838902</v>
      </c>
      <c r="G14" s="3">
        <f>VLOOKUP(B14,CO2_region!$O$2:$P$65,2,FALSE)</f>
        <v>42978.247775042903</v>
      </c>
      <c r="H14" s="3">
        <f>VLOOKUP(B14,CO2_region!$A$2:$B$246,2,FALSE)</f>
        <v>41169.000336049801</v>
      </c>
      <c r="L14" s="3">
        <f>VLOOKUP(B14,CO2_region_P!$D$2:$E$142,2,FALSE)</f>
        <v>35329.436000000002</v>
      </c>
      <c r="M14" s="3">
        <f>VLOOKUP(B14,CO2_region_P!$A$2:$B$246,2,FALSE)</f>
        <v>35329.436000000002</v>
      </c>
      <c r="N14" s="3">
        <f>VLOOKUP(B14,CO2_region_P!$J$2:$K$215,2,FALSE)</f>
        <v>35329.436000000002</v>
      </c>
      <c r="O14" s="3">
        <f>VLOOKUP(B14,CO2_region_P!$G$2:$H$190,2,FALSE)</f>
        <v>35329.436000000002</v>
      </c>
      <c r="P14" s="3">
        <f>VLOOKUP(B14,CO2_region_P!$O$2:$P$65,2,FALSE)</f>
        <v>35329.436000000002</v>
      </c>
      <c r="Q14" s="3">
        <f>VLOOKUP(B14,CO2_region_P!$A$2:$B$246,2,FALSE)</f>
        <v>35329.436000000002</v>
      </c>
    </row>
    <row r="15" spans="1:17">
      <c r="A15" s="3">
        <v>14</v>
      </c>
      <c r="B15" t="s">
        <v>145</v>
      </c>
      <c r="C15" s="3">
        <f>VLOOKUP(B15,CO2_region!$D$2:$E$142,2,FALSE)</f>
        <v>38293.927600717499</v>
      </c>
      <c r="D15" s="3">
        <f>VLOOKUP(B15,CO2_region!$A$2:$B$246,2,FALSE)</f>
        <v>37538.116691096002</v>
      </c>
      <c r="E15" s="3">
        <f>VLOOKUP(B15,CO2_region!$J$2:$K$215,2,FALSE)</f>
        <v>29307.613000000001</v>
      </c>
      <c r="F15" s="3">
        <f>VLOOKUP(B15,CO2_region!$G$2:$H$190,2,FALSE)</f>
        <v>36465.803443655503</v>
      </c>
      <c r="G15" s="3">
        <f>VLOOKUP(B15,CO2_region!$O$2:$P$65,2,FALSE)</f>
        <v>43220.824038140403</v>
      </c>
      <c r="H15" s="3">
        <f>VLOOKUP(B15,CO2_region!$A$2:$B$246,2,FALSE)</f>
        <v>37538.116691096002</v>
      </c>
      <c r="L15" s="3">
        <f>VLOOKUP(B15,CO2_region_P!$D$2:$E$142,2,FALSE)</f>
        <v>29307.613000000001</v>
      </c>
      <c r="M15" s="3">
        <f>VLOOKUP(B15,CO2_region_P!$A$2:$B$246,2,FALSE)</f>
        <v>29307.613000000001</v>
      </c>
      <c r="N15" s="3">
        <f>VLOOKUP(B15,CO2_region_P!$J$2:$K$215,2,FALSE)</f>
        <v>29307.613000000001</v>
      </c>
      <c r="O15" s="3">
        <f>VLOOKUP(B15,CO2_region_P!$G$2:$H$190,2,FALSE)</f>
        <v>29307.613000000001</v>
      </c>
      <c r="P15" s="3">
        <f>VLOOKUP(B15,CO2_region_P!$O$2:$P$65,2,FALSE)</f>
        <v>29307.613000000001</v>
      </c>
      <c r="Q15" s="3">
        <f>VLOOKUP(B15,CO2_region_P!$A$2:$B$246,2,FALSE)</f>
        <v>29307.613000000001</v>
      </c>
    </row>
    <row r="16" spans="1:17">
      <c r="A16" s="3">
        <v>15</v>
      </c>
      <c r="B16" t="s">
        <v>808</v>
      </c>
      <c r="C16" s="3">
        <f>VLOOKUP(B16,CO2_region!$D$2:$E$142,2,FALSE)</f>
        <v>79138.629964914493</v>
      </c>
      <c r="D16" s="3">
        <f>VLOOKUP(B16,CO2_region!$A$2:$B$246,2,FALSE)</f>
        <v>53298.901569774898</v>
      </c>
      <c r="E16" s="3">
        <f>VLOOKUP(B16,CO2_region!$J$2:$K$215,2,FALSE)</f>
        <v>63495.773999999998</v>
      </c>
      <c r="F16" s="3">
        <f>VLOOKUP(B16,CO2_region!$G$2:$H$190,2,FALSE)</f>
        <v>73269.676522407506</v>
      </c>
      <c r="G16" s="3">
        <f>VLOOKUP(B16,CO2_region!$O$2:$P$65,2,FALSE)</f>
        <v>103146.930906072</v>
      </c>
      <c r="H16" s="3">
        <f>VLOOKUP(B16,CO2_region!$A$2:$B$246,2,FALSE)</f>
        <v>53298.901569774898</v>
      </c>
      <c r="L16" s="3">
        <f>VLOOKUP(B16,CO2_region_P!$D$2:$E$142,2,FALSE)</f>
        <v>63495.773999999998</v>
      </c>
      <c r="M16" s="3">
        <f>VLOOKUP(B16,CO2_region_P!$A$2:$B$246,2,FALSE)</f>
        <v>63495.773999999998</v>
      </c>
      <c r="N16" s="3">
        <f>VLOOKUP(B16,CO2_region_P!$J$2:$K$215,2,FALSE)</f>
        <v>63495.773999999998</v>
      </c>
      <c r="O16" s="3">
        <f>VLOOKUP(B16,CO2_region_P!$G$2:$H$190,2,FALSE)</f>
        <v>63495.773999999998</v>
      </c>
      <c r="P16" s="3">
        <f>VLOOKUP(B16,CO2_region_P!$O$2:$P$65,2,FALSE)</f>
        <v>63495.773999999998</v>
      </c>
      <c r="Q16" s="3">
        <f>VLOOKUP(B16,CO2_region_P!$A$2:$B$246,2,FALSE)</f>
        <v>63495.773999999998</v>
      </c>
    </row>
    <row r="17" spans="1:17">
      <c r="A17" s="3">
        <v>16</v>
      </c>
      <c r="B17" t="s">
        <v>150</v>
      </c>
      <c r="C17" s="3">
        <f>VLOOKUP(B17,CO2_region!$D$2:$E$142,2,FALSE)</f>
        <v>354701.18588092399</v>
      </c>
      <c r="D17" s="3">
        <f>VLOOKUP(B17,CO2_region!$A$2:$B$246,2,FALSE)</f>
        <v>356925.76192993001</v>
      </c>
      <c r="E17" s="3">
        <f>VLOOKUP(B17,CO2_region!$J$2:$K$215,2,FALSE)</f>
        <v>279430.571</v>
      </c>
      <c r="F17" s="3">
        <f>VLOOKUP(B17,CO2_region!$G$2:$H$190,2,FALSE)</f>
        <v>375316.39136661001</v>
      </c>
      <c r="G17" s="3">
        <f>VLOOKUP(B17,CO2_region!$O$2:$P$65,2,FALSE)</f>
        <v>442471.94635631097</v>
      </c>
      <c r="H17" s="3">
        <f>VLOOKUP(B17,CO2_region!$A$2:$B$246,2,FALSE)</f>
        <v>356925.76192993001</v>
      </c>
      <c r="L17" s="3">
        <f>VLOOKUP(B17,CO2_region_P!$D$2:$E$142,2,FALSE)</f>
        <v>279430.571</v>
      </c>
      <c r="M17" s="3">
        <f>VLOOKUP(B17,CO2_region_P!$A$2:$B$246,2,FALSE)</f>
        <v>279430.571</v>
      </c>
      <c r="N17" s="3">
        <f>VLOOKUP(B17,CO2_region_P!$J$2:$K$215,2,FALSE)</f>
        <v>279430.571</v>
      </c>
      <c r="O17" s="3">
        <f>VLOOKUP(B17,CO2_region_P!$G$2:$H$190,2,FALSE)</f>
        <v>279430.571</v>
      </c>
      <c r="P17" s="3">
        <f>VLOOKUP(B17,CO2_region_P!$O$2:$P$65,2,FALSE)</f>
        <v>279430.571</v>
      </c>
      <c r="Q17" s="3">
        <f>VLOOKUP(B17,CO2_region_P!$A$2:$B$246,2,FALSE)</f>
        <v>279430.571</v>
      </c>
    </row>
    <row r="18" spans="1:17">
      <c r="A18" s="3">
        <v>17</v>
      </c>
      <c r="B18" t="s">
        <v>811</v>
      </c>
      <c r="C18" s="3">
        <f>VLOOKUP(B18,CO2_region!$D$2:$E$142,2,FALSE)</f>
        <v>1144185.95512232</v>
      </c>
      <c r="D18" s="3">
        <f>VLOOKUP(B18,CO2_region!$A$2:$B$246,2,FALSE)</f>
        <v>1147432.72428953</v>
      </c>
      <c r="E18" s="3">
        <f>VLOOKUP(B18,CO2_region!$J$2:$K$215,2,FALSE)</f>
        <v>1065430.838</v>
      </c>
      <c r="F18" s="3">
        <f>VLOOKUP(B18,CO2_region!$G$2:$H$190,2,FALSE)</f>
        <v>1393923.0334955701</v>
      </c>
      <c r="G18" s="3">
        <f>VLOOKUP(B18,CO2_region!$O$2:$P$65,2,FALSE)</f>
        <v>1748269.76378546</v>
      </c>
      <c r="H18" s="3">
        <f>VLOOKUP(B18,CO2_region!$A$2:$B$246,2,FALSE)</f>
        <v>1147432.72428953</v>
      </c>
      <c r="L18" s="3">
        <f>VLOOKUP(B18,CO2_region_P!$D$2:$E$142,2,FALSE)</f>
        <v>1065430.838</v>
      </c>
      <c r="M18" s="3">
        <f>VLOOKUP(B18,CO2_region_P!$A$2:$B$246,2,FALSE)</f>
        <v>1065430.838</v>
      </c>
      <c r="N18" s="3">
        <f>VLOOKUP(B18,CO2_region_P!$J$2:$K$215,2,FALSE)</f>
        <v>1065430.838</v>
      </c>
      <c r="O18" s="3">
        <f>VLOOKUP(B18,CO2_region_P!$G$2:$H$190,2,FALSE)</f>
        <v>1065430.838</v>
      </c>
      <c r="P18" s="3">
        <f>VLOOKUP(B18,CO2_region_P!$O$2:$P$65,2,FALSE)</f>
        <v>1065430.838</v>
      </c>
      <c r="Q18" s="3">
        <f>VLOOKUP(B18,CO2_region_P!$A$2:$B$246,2,FALSE)</f>
        <v>1065430.838</v>
      </c>
    </row>
    <row r="19" spans="1:17">
      <c r="A19" s="3">
        <v>18</v>
      </c>
      <c r="B19" t="s">
        <v>160</v>
      </c>
      <c r="C19" s="3">
        <f>VLOOKUP(B19,CO2_region!$D$2:$E$142,2,FALSE)</f>
        <v>476879.57229512598</v>
      </c>
      <c r="D19" s="3">
        <f>VLOOKUP(B19,CO2_region!$A$2:$B$246,2,FALSE)</f>
        <v>73091.579193751895</v>
      </c>
      <c r="E19" s="3">
        <f>VLOOKUP(B19,CO2_region!$J$2:$K$215,2,FALSE)</f>
        <v>537772.35600000003</v>
      </c>
      <c r="F19" s="3">
        <f>VLOOKUP(B19,CO2_region!$G$2:$H$190,2,FALSE)</f>
        <v>288841.86562670901</v>
      </c>
      <c r="G19" s="3">
        <f>VLOOKUP(B19,CO2_region!$O$2:$P$65,2,FALSE)</f>
        <v>795881.84993957297</v>
      </c>
      <c r="H19" s="3">
        <f>VLOOKUP(B19,CO2_region!$A$2:$B$246,2,FALSE)</f>
        <v>73091.579193751895</v>
      </c>
      <c r="L19" s="3">
        <f>VLOOKUP(B19,CO2_region_P!$D$2:$E$142,2,FALSE)</f>
        <v>537772.35600000003</v>
      </c>
      <c r="M19" s="3">
        <f>VLOOKUP(B19,CO2_region_P!$A$2:$B$246,2,FALSE)</f>
        <v>233250.7</v>
      </c>
      <c r="N19" s="3">
        <f>VLOOKUP(B19,CO2_region_P!$J$2:$K$215,2,FALSE)</f>
        <v>537772.35600000003</v>
      </c>
      <c r="O19" s="3">
        <f>VLOOKUP(B19,CO2_region_P!$G$2:$H$190,2,FALSE)</f>
        <v>537772.35600000003</v>
      </c>
      <c r="P19" s="3">
        <f>VLOOKUP(B19,CO2_region_P!$O$2:$P$65,2,FALSE)</f>
        <v>537772.35600000003</v>
      </c>
      <c r="Q19" s="3">
        <f>VLOOKUP(B19,CO2_region_P!$A$2:$B$246,2,FALSE)</f>
        <v>233250.7</v>
      </c>
    </row>
    <row r="20" spans="1:17">
      <c r="A20" s="3">
        <v>19</v>
      </c>
      <c r="B20" t="s">
        <v>171</v>
      </c>
      <c r="C20" s="3">
        <f>VLOOKUP(B20,CO2_region!$D$2:$E$142,2,FALSE)</f>
        <v>10513.7487621945</v>
      </c>
      <c r="D20" s="3">
        <f>VLOOKUP(B20,CO2_region!$A$2:$B$246,2,FALSE)</f>
        <v>9873.4115077546703</v>
      </c>
      <c r="E20" s="3">
        <f>VLOOKUP(B20,CO2_region!$J$2:$K$215,2,FALSE)</f>
        <v>6317.7079999999996</v>
      </c>
      <c r="F20" s="3">
        <f>VLOOKUP(B20,CO2_region!$G$2:$H$190,2,FALSE)</f>
        <v>9992.4447034874702</v>
      </c>
      <c r="G20" s="3">
        <f>VLOOKUP(B20,CO2_region!$O$2:$P$65,2,FALSE)</f>
        <v>9227.1052183289794</v>
      </c>
      <c r="H20" s="3">
        <f>VLOOKUP(B20,CO2_region!$A$2:$B$246,2,FALSE)</f>
        <v>9873.4115077546703</v>
      </c>
      <c r="L20" s="3">
        <f>VLOOKUP(B20,CO2_region_P!$D$2:$E$142,2,FALSE)</f>
        <v>6317.7079999999996</v>
      </c>
      <c r="M20" s="3">
        <f>VLOOKUP(B20,CO2_region_P!$A$2:$B$246,2,FALSE)</f>
        <v>6317.7079999999996</v>
      </c>
      <c r="N20" s="3">
        <f>VLOOKUP(B20,CO2_region_P!$J$2:$K$215,2,FALSE)</f>
        <v>6317.7079999999996</v>
      </c>
      <c r="O20" s="3">
        <f>VLOOKUP(B20,CO2_region_P!$G$2:$H$190,2,FALSE)</f>
        <v>6317.7079999999996</v>
      </c>
      <c r="P20" s="3">
        <f>VLOOKUP(B20,CO2_region_P!$O$2:$P$65,2,FALSE)</f>
        <v>6317.7079999999996</v>
      </c>
      <c r="Q20" s="3">
        <f>VLOOKUP(B20,CO2_region_P!$A$2:$B$246,2,FALSE)</f>
        <v>6317.7079999999996</v>
      </c>
    </row>
    <row r="21" spans="1:17">
      <c r="A21" s="3">
        <v>20</v>
      </c>
      <c r="B21" t="s">
        <v>169</v>
      </c>
      <c r="C21" s="3">
        <f>VLOOKUP(B21,CO2_region!$D$2:$E$142,2,FALSE)</f>
        <v>14995.4558896852</v>
      </c>
      <c r="D21" s="3">
        <f>VLOOKUP(B21,CO2_region!$A$2:$B$246,2,FALSE)</f>
        <v>16590.308823154599</v>
      </c>
      <c r="E21" s="3">
        <f>VLOOKUP(B21,CO2_region!$J$2:$K$215,2,FALSE)</f>
        <v>9897.0239999999994</v>
      </c>
      <c r="F21" s="3">
        <f>VLOOKUP(B21,CO2_region!$G$2:$H$190,2,FALSE)</f>
        <v>16509.1607804628</v>
      </c>
      <c r="G21" s="3">
        <f>VLOOKUP(B21,CO2_region!$O$2:$P$65,2,FALSE)</f>
        <v>15378.677849186301</v>
      </c>
      <c r="H21" s="3">
        <f>VLOOKUP(B21,CO2_region!$A$2:$B$246,2,FALSE)</f>
        <v>16590.308823154599</v>
      </c>
      <c r="L21" s="3">
        <f>VLOOKUP(B21,CO2_region_P!$D$2:$E$142,2,FALSE)</f>
        <v>9897.0239999999994</v>
      </c>
      <c r="M21" s="3">
        <f>VLOOKUP(B21,CO2_region_P!$A$2:$B$246,2,FALSE)</f>
        <v>9897.0239999999994</v>
      </c>
      <c r="N21" s="3">
        <f>VLOOKUP(B21,CO2_region_P!$J$2:$K$215,2,FALSE)</f>
        <v>9897.0239999999994</v>
      </c>
      <c r="O21" s="3">
        <f>VLOOKUP(B21,CO2_region_P!$G$2:$H$190,2,FALSE)</f>
        <v>9897.0239999999994</v>
      </c>
      <c r="P21" s="3">
        <f>VLOOKUP(B21,CO2_region_P!$O$2:$P$65,2,FALSE)</f>
        <v>9897.0239999999994</v>
      </c>
      <c r="Q21" s="3">
        <f>VLOOKUP(B21,CO2_region_P!$A$2:$B$246,2,FALSE)</f>
        <v>9897.0239999999994</v>
      </c>
    </row>
    <row r="22" spans="1:17">
      <c r="A22" s="3">
        <v>21</v>
      </c>
      <c r="B22" t="s">
        <v>170</v>
      </c>
      <c r="C22" s="3">
        <f>VLOOKUP(B22,CO2_region!$D$2:$E$142,2,FALSE)</f>
        <v>17661.528499485699</v>
      </c>
      <c r="D22" s="3">
        <f>VLOOKUP(B22,CO2_region!$A$2:$B$246,2,FALSE)</f>
        <v>5666.2426090517001</v>
      </c>
      <c r="E22" s="3">
        <f>VLOOKUP(B22,CO2_region!$J$2:$K$215,2,FALSE)</f>
        <v>7647.79</v>
      </c>
      <c r="F22" s="3">
        <f>VLOOKUP(B22,CO2_region!$G$2:$H$190,2,FALSE)</f>
        <v>14725.7882351606</v>
      </c>
      <c r="G22" s="3">
        <f>VLOOKUP(B22,CO2_region!$O$2:$P$65,2,FALSE)</f>
        <v>6037.3815393434697</v>
      </c>
      <c r="H22" s="3">
        <f>VLOOKUP(B22,CO2_region!$A$2:$B$246,2,FALSE)</f>
        <v>5666.2426090517001</v>
      </c>
      <c r="L22" s="3">
        <f>VLOOKUP(B22,CO2_region_P!$D$2:$E$142,2,FALSE)</f>
        <v>7647.79</v>
      </c>
      <c r="M22" s="3">
        <f>VLOOKUP(B22,CO2_region_P!$A$2:$B$246,2,FALSE)</f>
        <v>7647.79</v>
      </c>
      <c r="N22" s="3">
        <f>VLOOKUP(B22,CO2_region_P!$J$2:$K$215,2,FALSE)</f>
        <v>7647.79</v>
      </c>
      <c r="O22" s="3">
        <f>VLOOKUP(B22,CO2_region_P!$G$2:$H$190,2,FALSE)</f>
        <v>7647.79</v>
      </c>
      <c r="P22" s="3">
        <f>VLOOKUP(B22,CO2_region_P!$O$2:$P$65,2,FALSE)</f>
        <v>7647.79</v>
      </c>
      <c r="Q22" s="3">
        <f>VLOOKUP(B22,CO2_region_P!$A$2:$B$246,2,FALSE)</f>
        <v>7647.79</v>
      </c>
    </row>
    <row r="23" spans="1:17">
      <c r="A23" s="3">
        <v>22</v>
      </c>
      <c r="B23" t="s">
        <v>202</v>
      </c>
      <c r="C23" s="3">
        <f>VLOOKUP(B23,CO2_region!$D$2:$E$142,2,FALSE)</f>
        <v>144125.27973829399</v>
      </c>
      <c r="D23" s="3">
        <f>VLOOKUP(B23,CO2_region!$A$2:$B$246,2,FALSE)</f>
        <v>149462.38056908399</v>
      </c>
      <c r="E23" s="3">
        <f>VLOOKUP(B23,CO2_region!$J$2:$K$215,2,FALSE)</f>
        <v>140966.272</v>
      </c>
      <c r="F23" s="3">
        <f>VLOOKUP(B23,CO2_region!$G$2:$H$190,2,FALSE)</f>
        <v>164235.940712707</v>
      </c>
      <c r="G23" s="3">
        <f>VLOOKUP(B23,CO2_region!$O$2:$P$65,2,FALSE)</f>
        <v>189240.17570769001</v>
      </c>
      <c r="H23" s="3">
        <f>VLOOKUP(B23,CO2_region!$A$2:$B$246,2,FALSE)</f>
        <v>149462.38056908399</v>
      </c>
      <c r="L23" s="3">
        <f>VLOOKUP(B23,CO2_region_P!$D$2:$E$142,2,FALSE)</f>
        <v>140966.272</v>
      </c>
      <c r="M23" s="3">
        <f>VLOOKUP(B23,CO2_region_P!$A$2:$B$246,2,FALSE)</f>
        <v>140966.272</v>
      </c>
      <c r="N23" s="3">
        <f>VLOOKUP(B23,CO2_region_P!$J$2:$K$215,2,FALSE)</f>
        <v>140966.272</v>
      </c>
      <c r="O23" s="3">
        <f>VLOOKUP(B23,CO2_region_P!$G$2:$H$190,2,FALSE)</f>
        <v>140966.272</v>
      </c>
      <c r="P23" s="3">
        <f>VLOOKUP(B23,CO2_region_P!$O$2:$P$65,2,FALSE)</f>
        <v>140966.272</v>
      </c>
      <c r="Q23" s="3">
        <f>VLOOKUP(B23,CO2_region_P!$A$2:$B$246,2,FALSE)</f>
        <v>140966.272</v>
      </c>
    </row>
    <row r="24" spans="1:17">
      <c r="A24" s="3">
        <v>23</v>
      </c>
      <c r="B24" t="s">
        <v>206</v>
      </c>
      <c r="C24" s="3">
        <f>VLOOKUP(B24,CO2_region!$D$2:$E$142,2,FALSE)</f>
        <v>37704.045927331397</v>
      </c>
      <c r="D24" s="3">
        <f>VLOOKUP(B24,CO2_region!$A$2:$B$246,2,FALSE)</f>
        <v>39267.0551721312</v>
      </c>
      <c r="E24" s="3">
        <f>VLOOKUP(B24,CO2_region!$J$2:$K$215,2,FALSE)</f>
        <v>30503.095000000001</v>
      </c>
      <c r="F24" s="3">
        <f>VLOOKUP(B24,CO2_region!$G$2:$H$190,2,FALSE)</f>
        <v>35330.354302615502</v>
      </c>
      <c r="G24" s="3">
        <f>VLOOKUP(B24,CO2_region!$O$2:$P$65,2,FALSE)</f>
        <v>62702.763922202903</v>
      </c>
      <c r="H24" s="3">
        <f>VLOOKUP(B24,CO2_region!$A$2:$B$246,2,FALSE)</f>
        <v>39267.0551721312</v>
      </c>
      <c r="L24" s="3">
        <f>VLOOKUP(B24,CO2_region_P!$D$2:$E$142,2,FALSE)</f>
        <v>30503.095000000001</v>
      </c>
      <c r="M24" s="3">
        <f>VLOOKUP(B24,CO2_region_P!$A$2:$B$246,2,FALSE)</f>
        <v>30503.095000000001</v>
      </c>
      <c r="N24" s="3">
        <f>VLOOKUP(B24,CO2_region_P!$J$2:$K$215,2,FALSE)</f>
        <v>30503.095000000001</v>
      </c>
      <c r="O24" s="3">
        <f>VLOOKUP(B24,CO2_region_P!$G$2:$H$190,2,FALSE)</f>
        <v>30503.095000000001</v>
      </c>
      <c r="P24" s="3">
        <f>VLOOKUP(B24,CO2_region_P!$O$2:$P$65,2,FALSE)</f>
        <v>30503.095000000001</v>
      </c>
      <c r="Q24" s="3">
        <f>VLOOKUP(B24,CO2_region_P!$A$2:$B$246,2,FALSE)</f>
        <v>30503.095000000001</v>
      </c>
    </row>
    <row r="25" spans="1:17">
      <c r="A25" s="3">
        <v>24</v>
      </c>
      <c r="B25" t="s">
        <v>203</v>
      </c>
      <c r="C25" s="3">
        <f>VLOOKUP(B25,CO2_region!$D$2:$E$142,2,FALSE)</f>
        <v>69695.466633959397</v>
      </c>
      <c r="D25" s="3">
        <f>VLOOKUP(B25,CO2_region!$A$2:$B$246,2,FALSE)</f>
        <v>36854.534467329402</v>
      </c>
      <c r="E25" s="3">
        <f>VLOOKUP(B25,CO2_region!$J$2:$K$215,2,FALSE)</f>
        <v>36417.474999999999</v>
      </c>
      <c r="F25" s="3">
        <f>VLOOKUP(B25,CO2_region!$G$2:$H$190,2,FALSE)</f>
        <v>66841.939726055702</v>
      </c>
      <c r="G25" s="3">
        <f>VLOOKUP(B25,CO2_region!$O$2:$P$65,2,FALSE)</f>
        <v>84403.194059123402</v>
      </c>
      <c r="H25" s="3">
        <f>VLOOKUP(B25,CO2_region!$A$2:$B$246,2,FALSE)</f>
        <v>36854.534467329402</v>
      </c>
      <c r="L25" s="3">
        <f>VLOOKUP(B25,CO2_region_P!$D$2:$E$142,2,FALSE)</f>
        <v>36417.474999999999</v>
      </c>
      <c r="M25" s="3">
        <f>VLOOKUP(B25,CO2_region_P!$A$2:$B$246,2,FALSE)</f>
        <v>36417.474999999999</v>
      </c>
      <c r="N25" s="3">
        <f>VLOOKUP(B25,CO2_region_P!$J$2:$K$215,2,FALSE)</f>
        <v>36417.474999999999</v>
      </c>
      <c r="O25" s="3">
        <f>VLOOKUP(B25,CO2_region_P!$G$2:$H$190,2,FALSE)</f>
        <v>36417.474999999999</v>
      </c>
      <c r="P25" s="3">
        <f>VLOOKUP(B25,CO2_region_P!$O$2:$P$65,2,FALSE)</f>
        <v>36417.474999999999</v>
      </c>
      <c r="Q25" s="3">
        <f>VLOOKUP(B25,CO2_region_P!$A$2:$B$246,2,FALSE)</f>
        <v>36417.474999999999</v>
      </c>
    </row>
    <row r="26" spans="1:17">
      <c r="A26" s="3">
        <v>25</v>
      </c>
      <c r="B26" t="s">
        <v>215</v>
      </c>
      <c r="C26" s="3">
        <f>VLOOKUP(B26,CO2_region!$D$2:$E$142,2,FALSE)</f>
        <v>227223.508725047</v>
      </c>
      <c r="D26" s="3">
        <f>VLOOKUP(B26,CO2_region!$A$2:$B$246,2,FALSE)</f>
        <v>249419.097901778</v>
      </c>
      <c r="E26" s="3">
        <f>VLOOKUP(B26,CO2_region!$J$2:$K$215,2,FALSE)</f>
        <v>244992.77799999999</v>
      </c>
      <c r="F26" s="3">
        <f>VLOOKUP(B26,CO2_region!$G$2:$H$190,2,FALSE)</f>
        <v>254685.196607088</v>
      </c>
      <c r="G26" s="3">
        <f>VLOOKUP(B26,CO2_region!$O$2:$P$65,2,FALSE)</f>
        <v>282467.96539026097</v>
      </c>
      <c r="H26" s="3">
        <f>VLOOKUP(B26,CO2_region!$A$2:$B$246,2,FALSE)</f>
        <v>249419.097901778</v>
      </c>
      <c r="L26" s="3">
        <f>VLOOKUP(B26,CO2_region_P!$D$2:$E$142,2,FALSE)</f>
        <v>244992.77799999999</v>
      </c>
      <c r="M26" s="3">
        <f>VLOOKUP(B26,CO2_region_P!$A$2:$B$246,2,FALSE)</f>
        <v>244992.77799999999</v>
      </c>
      <c r="N26" s="3">
        <f>VLOOKUP(B26,CO2_region_P!$J$2:$K$215,2,FALSE)</f>
        <v>244992.77799999999</v>
      </c>
      <c r="O26" s="3">
        <f>VLOOKUP(B26,CO2_region_P!$G$2:$H$190,2,FALSE)</f>
        <v>244992.77799999999</v>
      </c>
      <c r="P26" s="3">
        <f>VLOOKUP(B26,CO2_region_P!$O$2:$P$65,2,FALSE)</f>
        <v>244992.77799999999</v>
      </c>
      <c r="Q26" s="3">
        <f>VLOOKUP(B26,CO2_region_P!$A$2:$B$246,2,FALSE)</f>
        <v>244992.77799999999</v>
      </c>
    </row>
    <row r="27" spans="1:17">
      <c r="A27" s="3">
        <v>26</v>
      </c>
      <c r="B27" t="s">
        <v>218</v>
      </c>
      <c r="C27" s="3">
        <f>VLOOKUP(B27,CO2_region!$D$2:$E$142,2,FALSE)</f>
        <v>47934.149566912201</v>
      </c>
      <c r="D27" s="3">
        <f>VLOOKUP(B27,CO2_region!$A$2:$B$246,2,FALSE)</f>
        <v>49009.444955328901</v>
      </c>
      <c r="E27" s="3">
        <f>VLOOKUP(B27,CO2_region!$J$2:$K$215,2,FALSE)</f>
        <v>44380.686999999998</v>
      </c>
      <c r="F27" s="3">
        <f>VLOOKUP(B27,CO2_region!$G$2:$H$190,2,FALSE)</f>
        <v>57893.511077304101</v>
      </c>
      <c r="G27" s="3">
        <f>VLOOKUP(B27,CO2_region!$O$2:$P$65,2,FALSE)</f>
        <v>51813.700842506798</v>
      </c>
      <c r="H27" s="3">
        <f>VLOOKUP(B27,CO2_region!$A$2:$B$246,2,FALSE)</f>
        <v>49009.444955328901</v>
      </c>
      <c r="L27" s="3">
        <f>VLOOKUP(B27,CO2_region_P!$D$2:$E$142,2,FALSE)</f>
        <v>44380.686999999998</v>
      </c>
      <c r="M27" s="3">
        <f>VLOOKUP(B27,CO2_region_P!$A$2:$B$246,2,FALSE)</f>
        <v>44380.686999999998</v>
      </c>
      <c r="N27" s="3">
        <f>VLOOKUP(B27,CO2_region_P!$J$2:$K$215,2,FALSE)</f>
        <v>44380.686999999998</v>
      </c>
      <c r="O27" s="3">
        <f>VLOOKUP(B27,CO2_region_P!$G$2:$H$190,2,FALSE)</f>
        <v>44380.686999999998</v>
      </c>
      <c r="P27" s="3">
        <f>VLOOKUP(B27,CO2_region_P!$O$2:$P$65,2,FALSE)</f>
        <v>44380.686999999998</v>
      </c>
      <c r="Q27" s="3">
        <f>VLOOKUP(B27,CO2_region_P!$A$2:$B$246,2,FALSE)</f>
        <v>44380.686999999998</v>
      </c>
    </row>
    <row r="28" spans="1:17">
      <c r="A28" s="3">
        <v>27</v>
      </c>
      <c r="B28" t="s">
        <v>244</v>
      </c>
      <c r="C28" s="3">
        <f>VLOOKUP(B28,CO2_region!$D$2:$E$142,2,FALSE)</f>
        <v>26848.7272301952</v>
      </c>
      <c r="D28" s="3">
        <f>VLOOKUP(B28,CO2_region!$A$2:$B$246,2,FALSE)</f>
        <v>39942.322132146997</v>
      </c>
      <c r="E28" s="3">
        <f>VLOOKUP(B28,CO2_region!$J$2:$K$215,2,FALSE)</f>
        <v>25772.969000000001</v>
      </c>
      <c r="F28" s="3">
        <f>VLOOKUP(B28,CO2_region!$G$2:$H$190,2,FALSE)</f>
        <v>41456.111541617698</v>
      </c>
      <c r="G28" s="3">
        <f>VLOOKUP(B28,CO2_region!$O$2:$P$65,2,FALSE)</f>
        <v>40236.048759684199</v>
      </c>
      <c r="H28" s="3">
        <f>VLOOKUP(B28,CO2_region!$A$2:$B$246,2,FALSE)</f>
        <v>39942.322132146997</v>
      </c>
      <c r="L28" s="3">
        <f>VLOOKUP(B28,CO2_region_P!$D$2:$E$142,2,FALSE)</f>
        <v>25772.969000000001</v>
      </c>
      <c r="M28" s="3">
        <f>VLOOKUP(B28,CO2_region_P!$A$2:$B$246,2,FALSE)</f>
        <v>25772.969000000001</v>
      </c>
      <c r="N28" s="3">
        <f>VLOOKUP(B28,CO2_region_P!$J$2:$K$215,2,FALSE)</f>
        <v>25772.969000000001</v>
      </c>
      <c r="O28" s="3">
        <f>VLOOKUP(B28,CO2_region_P!$G$2:$H$190,2,FALSE)</f>
        <v>25772.969000000001</v>
      </c>
      <c r="P28" s="3">
        <f>VLOOKUP(B28,CO2_region_P!$O$2:$P$65,2,FALSE)</f>
        <v>25772.969000000001</v>
      </c>
      <c r="Q28" s="3">
        <f>VLOOKUP(B28,CO2_region_P!$A$2:$B$246,2,FALSE)</f>
        <v>25772.969000000001</v>
      </c>
    </row>
    <row r="29" spans="1:17">
      <c r="A29" s="3">
        <v>28</v>
      </c>
      <c r="B29" t="s">
        <v>245</v>
      </c>
      <c r="C29" s="3">
        <f>VLOOKUP(B29,CO2_region!$D$2:$E$142,2,FALSE)</f>
        <v>12106.626256512</v>
      </c>
      <c r="D29" s="3">
        <f>VLOOKUP(B29,CO2_region!$A$2:$B$246,2,FALSE)</f>
        <v>13228.3106745846</v>
      </c>
      <c r="E29" s="3">
        <f>VLOOKUP(B29,CO2_region!$J$2:$K$215,2,FALSE)</f>
        <v>11575.867</v>
      </c>
      <c r="F29" s="3">
        <f>VLOOKUP(B29,CO2_region!$G$2:$H$190,2,FALSE)</f>
        <v>13235.8996781077</v>
      </c>
      <c r="G29" s="3">
        <f>VLOOKUP(B29,CO2_region!$O$2:$P$65,2,FALSE)</f>
        <v>14363.441855172099</v>
      </c>
      <c r="H29" s="3">
        <f>VLOOKUP(B29,CO2_region!$A$2:$B$246,2,FALSE)</f>
        <v>13228.3106745846</v>
      </c>
      <c r="L29" s="3">
        <f>VLOOKUP(B29,CO2_region_P!$D$2:$E$142,2,FALSE)</f>
        <v>11575.867</v>
      </c>
      <c r="M29" s="3">
        <f>VLOOKUP(B29,CO2_region_P!$A$2:$B$246,2,FALSE)</f>
        <v>11575.867</v>
      </c>
      <c r="N29" s="3">
        <f>VLOOKUP(B29,CO2_region_P!$J$2:$K$215,2,FALSE)</f>
        <v>11575.867</v>
      </c>
      <c r="O29" s="3">
        <f>VLOOKUP(B29,CO2_region_P!$G$2:$H$190,2,FALSE)</f>
        <v>11575.867</v>
      </c>
      <c r="P29" s="3">
        <f>VLOOKUP(B29,CO2_region_P!$O$2:$P$65,2,FALSE)</f>
        <v>11575.867</v>
      </c>
      <c r="Q29" s="3">
        <f>VLOOKUP(B29,CO2_region_P!$A$2:$B$246,2,FALSE)</f>
        <v>11575.867</v>
      </c>
    </row>
    <row r="30" spans="1:17">
      <c r="A30" s="3">
        <v>29</v>
      </c>
      <c r="B30" t="s">
        <v>108</v>
      </c>
      <c r="C30" s="3">
        <f>VLOOKUP(B30,CO2_region!$D$2:$E$142,2,FALSE)</f>
        <v>249220.02511318101</v>
      </c>
      <c r="D30" s="3">
        <f>VLOOKUP(B30,CO2_region!$A$2:$B$246,2,FALSE)</f>
        <v>269151.62921041099</v>
      </c>
      <c r="E30" s="3">
        <f>VLOOKUP(B30,CO2_region!$J$2:$K$215,2,FALSE)</f>
        <v>229220.44200000001</v>
      </c>
      <c r="F30" s="3">
        <f>VLOOKUP(B30,CO2_region!$G$2:$H$190,2,FALSE)</f>
        <v>293435.19065115799</v>
      </c>
      <c r="G30" s="3">
        <f>VLOOKUP(B30,CO2_region!$O$2:$P$65,2,FALSE)</f>
        <v>328691.82147749502</v>
      </c>
      <c r="H30" s="3">
        <f>VLOOKUP(B30,CO2_region!$A$2:$B$246,2,FALSE)</f>
        <v>269151.62921041099</v>
      </c>
      <c r="L30" s="3">
        <f>VLOOKUP(B30,CO2_region_P!$D$2:$E$142,2,FALSE)</f>
        <v>229220.44200000001</v>
      </c>
      <c r="M30" s="3">
        <f>VLOOKUP(B30,CO2_region_P!$A$2:$B$246,2,FALSE)</f>
        <v>229220.44200000001</v>
      </c>
      <c r="N30" s="3">
        <f>VLOOKUP(B30,CO2_region_P!$J$2:$K$215,2,FALSE)</f>
        <v>229220.44200000001</v>
      </c>
      <c r="O30" s="3">
        <f>VLOOKUP(B30,CO2_region_P!$G$2:$H$190,2,FALSE)</f>
        <v>229220.44200000001</v>
      </c>
      <c r="P30" s="3">
        <f>VLOOKUP(B30,CO2_region_P!$O$2:$P$65,2,FALSE)</f>
        <v>229220.44200000001</v>
      </c>
      <c r="Q30" s="3">
        <f>VLOOKUP(B30,CO2_region_P!$A$2:$B$246,2,FALSE)</f>
        <v>229220.44200000001</v>
      </c>
    </row>
    <row r="31" spans="1:17">
      <c r="A31" s="3">
        <v>30</v>
      </c>
      <c r="B31" t="s">
        <v>246</v>
      </c>
      <c r="C31" s="3">
        <f>VLOOKUP(B31,CO2_region!$D$2:$E$142,2,FALSE)</f>
        <v>69027.489241667601</v>
      </c>
      <c r="D31" s="3">
        <f>VLOOKUP(B31,CO2_region!$A$2:$B$246,2,FALSE)</f>
        <v>68295.6301650354</v>
      </c>
      <c r="E31" s="3">
        <f>VLOOKUP(B31,CO2_region!$J$2:$K$215,2,FALSE)</f>
        <v>36274.447999999997</v>
      </c>
      <c r="F31" s="3">
        <f>VLOOKUP(B31,CO2_region!$G$2:$H$190,2,FALSE)</f>
        <v>69238.979596445904</v>
      </c>
      <c r="G31" s="3">
        <f>VLOOKUP(B31,CO2_region!$O$2:$P$65,2,FALSE)</f>
        <v>88746.869421205003</v>
      </c>
      <c r="H31" s="3">
        <f>VLOOKUP(B31,CO2_region!$A$2:$B$246,2,FALSE)</f>
        <v>68295.6301650354</v>
      </c>
      <c r="L31" s="3">
        <f>VLOOKUP(B31,CO2_region_P!$D$2:$E$142,2,FALSE)</f>
        <v>36274.447999999997</v>
      </c>
      <c r="M31" s="3">
        <f>VLOOKUP(B31,CO2_region_P!$A$2:$B$246,2,FALSE)</f>
        <v>36274.447999999997</v>
      </c>
      <c r="N31" s="3">
        <f>VLOOKUP(B31,CO2_region_P!$J$2:$K$215,2,FALSE)</f>
        <v>36274.447999999997</v>
      </c>
      <c r="O31" s="3">
        <f>VLOOKUP(B31,CO2_region_P!$G$2:$H$190,2,FALSE)</f>
        <v>36274.447999999997</v>
      </c>
      <c r="P31" s="3">
        <f>VLOOKUP(B31,CO2_region_P!$O$2:$P$65,2,FALSE)</f>
        <v>36274.447999999997</v>
      </c>
      <c r="Q31" s="3">
        <f>VLOOKUP(B31,CO2_region_P!$A$2:$B$246,2,FALSE)</f>
        <v>36274.447999999997</v>
      </c>
    </row>
    <row r="32" spans="1:17">
      <c r="A32" s="3">
        <v>31</v>
      </c>
      <c r="B32" t="s">
        <v>81</v>
      </c>
      <c r="C32" s="3">
        <f>VLOOKUP(B32,CO2_region!$D$2:$E$142,2,FALSE)</f>
        <v>92131.7633349596</v>
      </c>
      <c r="D32" s="3">
        <f>VLOOKUP(B32,CO2_region!$A$2:$B$246,2,FALSE)</f>
        <v>85714.271434685899</v>
      </c>
      <c r="E32" s="3">
        <f>VLOOKUP(B32,CO2_region!$J$2:$K$215,2,FALSE)</f>
        <v>27195.595000000001</v>
      </c>
      <c r="F32" s="3">
        <f>VLOOKUP(B32,CO2_region!$G$2:$H$190,2,FALSE)</f>
        <v>83758.0379560578</v>
      </c>
      <c r="G32" s="3">
        <f>VLOOKUP(B32,CO2_region!$O$2:$P$65,2,FALSE)</f>
        <v>117371.788933722</v>
      </c>
      <c r="H32" s="3">
        <f>VLOOKUP(B32,CO2_region!$A$2:$B$246,2,FALSE)</f>
        <v>85714.271434685899</v>
      </c>
      <c r="L32" s="3">
        <f>VLOOKUP(B32,CO2_region_P!$D$2:$E$142,2,FALSE)</f>
        <v>27195.595000000001</v>
      </c>
      <c r="M32" s="3">
        <f>VLOOKUP(B32,CO2_region_P!$A$2:$B$246,2,FALSE)</f>
        <v>27195.595000000001</v>
      </c>
      <c r="N32" s="3">
        <f>VLOOKUP(B32,CO2_region_P!$J$2:$K$215,2,FALSE)</f>
        <v>27195.595000000001</v>
      </c>
      <c r="O32" s="3">
        <f>VLOOKUP(B32,CO2_region_P!$G$2:$H$190,2,FALSE)</f>
        <v>27195.595000000001</v>
      </c>
      <c r="P32" s="3">
        <f>VLOOKUP(B32,CO2_region_P!$O$2:$P$65,2,FALSE)</f>
        <v>27195.595000000001</v>
      </c>
      <c r="Q32" s="3">
        <f>VLOOKUP(B32,CO2_region_P!$A$2:$B$246,2,FALSE)</f>
        <v>27195.595000000001</v>
      </c>
    </row>
    <row r="33" spans="1:17">
      <c r="A33" s="3">
        <v>32</v>
      </c>
      <c r="B33" t="s">
        <v>262</v>
      </c>
      <c r="C33" s="3">
        <f>VLOOKUP(B33,CO2_region!$D$2:$E$142,2,FALSE)</f>
        <v>310094.07663320203</v>
      </c>
      <c r="D33" s="3">
        <f>VLOOKUP(B33,CO2_region!$A$2:$B$246,2,FALSE)</f>
        <v>334017.56811755197</v>
      </c>
      <c r="E33" s="3">
        <f>VLOOKUP(B33,CO2_region!$J$2:$K$215,2,FALSE)</f>
        <v>286897.61499999999</v>
      </c>
      <c r="F33" s="3">
        <f>VLOOKUP(B33,CO2_region!$G$2:$H$190,2,FALSE)</f>
        <v>350101.16661412001</v>
      </c>
      <c r="G33" s="3">
        <f>VLOOKUP(B33,CO2_region!$O$2:$P$65,2,FALSE)</f>
        <v>431320.22384904599</v>
      </c>
      <c r="H33" s="3">
        <f>VLOOKUP(B33,CO2_region!$A$2:$B$246,2,FALSE)</f>
        <v>334017.56811755197</v>
      </c>
      <c r="L33" s="3">
        <f>VLOOKUP(B33,CO2_region_P!$D$2:$E$142,2,FALSE)</f>
        <v>286897.61499999999</v>
      </c>
      <c r="M33" s="3">
        <f>VLOOKUP(B33,CO2_region_P!$A$2:$B$246,2,FALSE)</f>
        <v>286897.61499999999</v>
      </c>
      <c r="N33" s="3">
        <f>VLOOKUP(B33,CO2_region_P!$J$2:$K$215,2,FALSE)</f>
        <v>286897.61499999999</v>
      </c>
      <c r="O33" s="3">
        <f>VLOOKUP(B33,CO2_region_P!$G$2:$H$190,2,FALSE)</f>
        <v>286897.61499999999</v>
      </c>
      <c r="P33" s="3">
        <f>VLOOKUP(B33,CO2_region_P!$O$2:$P$65,2,FALSE)</f>
        <v>286897.61499999999</v>
      </c>
      <c r="Q33" s="3">
        <f>VLOOKUP(B33,CO2_region_P!$A$2:$B$246,2,FALSE)</f>
        <v>286897.61499999999</v>
      </c>
    </row>
    <row r="34" spans="1:17">
      <c r="A34" s="3">
        <v>33</v>
      </c>
      <c r="B34" t="s">
        <v>120</v>
      </c>
      <c r="C34" s="3">
        <f>VLOOKUP(B34,CO2_region!$D$2:$E$142,2,FALSE)</f>
        <v>527066.69339291705</v>
      </c>
      <c r="D34" s="3">
        <f>VLOOKUP(B34,CO2_region!$A$2:$B$246,2,FALSE)</f>
        <v>505410.022379253</v>
      </c>
      <c r="E34" s="3">
        <f>VLOOKUP(B34,CO2_region!$J$2:$K$215,2,FALSE)</f>
        <v>328092.00099999999</v>
      </c>
      <c r="F34" s="3">
        <f>VLOOKUP(B34,CO2_region!$G$2:$H$190,2,FALSE)</f>
        <v>557270.13530065794</v>
      </c>
      <c r="G34" s="3">
        <f>VLOOKUP(B34,CO2_region!$O$2:$P$65,2,FALSE)</f>
        <v>691965.83816159505</v>
      </c>
      <c r="H34" s="3">
        <f>VLOOKUP(B34,CO2_region!$A$2:$B$246,2,FALSE)</f>
        <v>505410.022379253</v>
      </c>
      <c r="L34" s="3">
        <f>VLOOKUP(B34,CO2_region_P!$D$2:$E$142,2,FALSE)</f>
        <v>328092.00099999999</v>
      </c>
      <c r="M34" s="3">
        <f>VLOOKUP(B34,CO2_region_P!$A$2:$B$246,2,FALSE)</f>
        <v>328092.00099999999</v>
      </c>
      <c r="N34" s="3">
        <f>VLOOKUP(B34,CO2_region_P!$J$2:$K$215,2,FALSE)</f>
        <v>328092.00099999999</v>
      </c>
      <c r="O34" s="3">
        <f>VLOOKUP(B34,CO2_region_P!$G$2:$H$190,2,FALSE)</f>
        <v>328092.00099999999</v>
      </c>
      <c r="P34" s="3">
        <f>VLOOKUP(B34,CO2_region_P!$O$2:$P$65,2,FALSE)</f>
        <v>328092.00099999999</v>
      </c>
      <c r="Q34" s="3">
        <f>VLOOKUP(B34,CO2_region_P!$A$2:$B$246,2,FALSE)</f>
        <v>328092.00099999999</v>
      </c>
    </row>
    <row r="35" spans="1:17">
      <c r="A35" s="3">
        <v>34</v>
      </c>
      <c r="B35" t="s">
        <v>324</v>
      </c>
      <c r="C35" s="3">
        <f>VLOOKUP(B35,CO2_region!$D$2:$E$142,2,FALSE)</f>
        <v>5005250.8487245198</v>
      </c>
      <c r="D35" s="3">
        <f>VLOOKUP(B35,CO2_region!$A$2:$B$246,2,FALSE)</f>
        <v>5187153.0568595603</v>
      </c>
      <c r="E35" s="3">
        <f>VLOOKUP(B35,CO2_region!$J$2:$K$215,2,FALSE)</f>
        <v>4590134.9780000001</v>
      </c>
      <c r="F35" s="3">
        <f>VLOOKUP(B35,CO2_region!$G$2:$H$190,2,FALSE)</f>
        <v>5192113.8828737196</v>
      </c>
      <c r="G35" s="3">
        <f>VLOOKUP(B35,CO2_region!$O$2:$P$65,2,FALSE)</f>
        <v>6756980.9466138799</v>
      </c>
      <c r="H35" s="3">
        <f>VLOOKUP(B35,CO2_region!$A$2:$B$246,2,FALSE)</f>
        <v>5187153.0568595603</v>
      </c>
      <c r="L35" s="3">
        <f>VLOOKUP(B35,CO2_region_P!$D$2:$E$142,2,FALSE)</f>
        <v>4590134.9780000001</v>
      </c>
      <c r="M35" s="3">
        <f>VLOOKUP(B35,CO2_region_P!$A$2:$B$246,2,FALSE)</f>
        <v>4590134.9780000001</v>
      </c>
      <c r="N35" s="3">
        <f>VLOOKUP(B35,CO2_region_P!$J$2:$K$215,2,FALSE)</f>
        <v>4590134.9780000001</v>
      </c>
      <c r="O35" s="3">
        <f>VLOOKUP(B35,CO2_region_P!$G$2:$H$190,2,FALSE)</f>
        <v>4590134.9780000001</v>
      </c>
      <c r="P35" s="3">
        <f>VLOOKUP(B35,CO2_region_P!$O$2:$P$65,2,FALSE)</f>
        <v>4590134.9780000001</v>
      </c>
      <c r="Q35" s="3">
        <f>VLOOKUP(B35,CO2_region_P!$A$2:$B$246,2,FALSE)</f>
        <v>4590134.9780000001</v>
      </c>
    </row>
    <row r="36" spans="1:17">
      <c r="A36" s="3">
        <v>35</v>
      </c>
      <c r="B36" t="s">
        <v>49</v>
      </c>
      <c r="C36" s="3">
        <f>VLOOKUP(B36,CO2_region!$D$2:$E$142,2,FALSE)</f>
        <v>157918.45466246601</v>
      </c>
      <c r="D36" s="3">
        <f>VLOOKUP(B36,CO2_region!$A$2:$B$246,2,FALSE)</f>
        <v>154269.37546022399</v>
      </c>
      <c r="E36" s="3">
        <f>VLOOKUP(B36,CO2_region!$J$2:$K$215,2,FALSE)</f>
        <v>153439.45300000001</v>
      </c>
      <c r="F36" s="3">
        <f>VLOOKUP(B36,CO2_region!$G$2:$H$190,2,FALSE)</f>
        <v>160688.09773444501</v>
      </c>
      <c r="G36" s="3">
        <f>VLOOKUP(B36,CO2_region!$O$2:$P$65,2,FALSE)</f>
        <v>222673.38969537799</v>
      </c>
      <c r="H36" s="3">
        <f>VLOOKUP(B36,CO2_region!$A$2:$B$246,2,FALSE)</f>
        <v>154269.37546022399</v>
      </c>
      <c r="L36" s="3">
        <f>VLOOKUP(B36,CO2_region_P!$D$2:$E$142,2,FALSE)</f>
        <v>153439.45300000001</v>
      </c>
      <c r="M36" s="3">
        <f>VLOOKUP(B36,CO2_region_P!$A$2:$B$246,2,FALSE)</f>
        <v>153439.45300000001</v>
      </c>
      <c r="N36" s="3">
        <f>VLOOKUP(B36,CO2_region_P!$J$2:$K$215,2,FALSE)</f>
        <v>153439.45300000001</v>
      </c>
      <c r="O36" s="3">
        <f>VLOOKUP(B36,CO2_region_P!$G$2:$H$190,2,FALSE)</f>
        <v>153439.45300000001</v>
      </c>
      <c r="P36" s="3">
        <f>VLOOKUP(B36,CO2_region_P!$O$2:$P$65,2,FALSE)</f>
        <v>153439.45300000001</v>
      </c>
      <c r="Q36" s="3">
        <f>VLOOKUP(B36,CO2_region_P!$A$2:$B$246,2,FALSE)</f>
        <v>153439.45300000001</v>
      </c>
    </row>
    <row r="37" spans="1:17">
      <c r="A37" s="3">
        <v>36</v>
      </c>
      <c r="B37" t="s">
        <v>72</v>
      </c>
      <c r="C37" s="3">
        <f>VLOOKUP(B37,CO2_region!$D$2:$E$142,2,FALSE)</f>
        <v>506239.82420609298</v>
      </c>
      <c r="D37" s="3">
        <f>VLOOKUP(B37,CO2_region!$A$2:$B$246,2,FALSE)</f>
        <v>445334.761690046</v>
      </c>
      <c r="E37" s="3">
        <f>VLOOKUP(B37,CO2_region!$J$2:$K$215,2,FALSE)</f>
        <v>431722.837</v>
      </c>
      <c r="F37" s="3">
        <f>VLOOKUP(B37,CO2_region!$G$2:$H$190,2,FALSE)</f>
        <v>493926.30949699797</v>
      </c>
      <c r="G37" s="3">
        <f>VLOOKUP(B37,CO2_region!$O$2:$P$65,2,FALSE)</f>
        <v>575144.34475689405</v>
      </c>
      <c r="H37" s="3">
        <f>VLOOKUP(B37,CO2_region!$A$2:$B$246,2,FALSE)</f>
        <v>445334.761690046</v>
      </c>
      <c r="L37" s="3">
        <f>VLOOKUP(B37,CO2_region_P!$D$2:$E$142,2,FALSE)</f>
        <v>431722.837</v>
      </c>
      <c r="M37" s="3">
        <f>VLOOKUP(B37,CO2_region_P!$A$2:$B$246,2,FALSE)</f>
        <v>431722.837</v>
      </c>
      <c r="N37" s="3">
        <f>VLOOKUP(B37,CO2_region_P!$J$2:$K$215,2,FALSE)</f>
        <v>431722.837</v>
      </c>
      <c r="O37" s="3">
        <f>VLOOKUP(B37,CO2_region_P!$G$2:$H$190,2,FALSE)</f>
        <v>431722.837</v>
      </c>
      <c r="P37" s="3">
        <f>VLOOKUP(B37,CO2_region_P!$O$2:$P$65,2,FALSE)</f>
        <v>431722.837</v>
      </c>
      <c r="Q37" s="3">
        <f>VLOOKUP(B37,CO2_region_P!$A$2:$B$246,2,FALSE)</f>
        <v>431722.837</v>
      </c>
    </row>
    <row r="38" spans="1:17">
      <c r="A38" s="3">
        <v>37</v>
      </c>
      <c r="B38" t="s">
        <v>60</v>
      </c>
      <c r="C38" s="3">
        <f>VLOOKUP(B38,CO2_region!$D$2:$E$142,2,FALSE)</f>
        <v>8494.4995421002805</v>
      </c>
      <c r="D38" s="3">
        <f>VLOOKUP(B38,CO2_region!$A$2:$B$246,2,FALSE)</f>
        <v>6003.2887807245197</v>
      </c>
      <c r="E38" s="3">
        <f>VLOOKUP(B38,CO2_region!$J$2:$K$215,2,FALSE)</f>
        <v>5892.7780000000002</v>
      </c>
      <c r="F38" s="3">
        <f>VLOOKUP(B38,CO2_region!$G$2:$H$190,2,FALSE)</f>
        <v>3302.1636767027899</v>
      </c>
      <c r="G38" s="3">
        <f>VLOOKUP(B38,CO2_region!$O$2:$P$65,2,FALSE)</f>
        <v>8307.6920815830799</v>
      </c>
      <c r="H38" s="3">
        <f>VLOOKUP(B38,CO2_region!$A$2:$B$246,2,FALSE)</f>
        <v>6003.2887807245197</v>
      </c>
      <c r="L38" s="3">
        <f>VLOOKUP(B38,CO2_region_P!$D$2:$E$142,2,FALSE)</f>
        <v>5892.7780000000002</v>
      </c>
      <c r="M38" s="3">
        <f>VLOOKUP(B38,CO2_region_P!$A$2:$B$246,2,FALSE)</f>
        <v>5201.7709999999997</v>
      </c>
      <c r="N38" s="3">
        <f>VLOOKUP(B38,CO2_region_P!$J$2:$K$215,2,FALSE)</f>
        <v>5892.7780000000002</v>
      </c>
      <c r="O38" s="3">
        <f>VLOOKUP(B38,CO2_region_P!$G$2:$H$190,2,FALSE)</f>
        <v>5892.7780000000002</v>
      </c>
      <c r="P38" s="3">
        <f>VLOOKUP(B38,CO2_region_P!$O$2:$P$65,2,FALSE)</f>
        <v>5892.7780000000002</v>
      </c>
      <c r="Q38" s="3">
        <f>VLOOKUP(B38,CO2_region_P!$A$2:$B$246,2,FALSE)</f>
        <v>5201.7709999999997</v>
      </c>
    </row>
    <row r="39" spans="1:17">
      <c r="A39" s="3">
        <v>38</v>
      </c>
      <c r="B39" t="s">
        <v>63</v>
      </c>
      <c r="C39" s="3">
        <f>VLOOKUP(B39,CO2_region!$D$2:$E$142,2,FALSE)</f>
        <v>31983.422769706402</v>
      </c>
      <c r="D39" s="3">
        <f>VLOOKUP(B39,CO2_region!$A$2:$B$246,2,FALSE)</f>
        <v>32171.6049399355</v>
      </c>
      <c r="E39" s="3">
        <f>VLOOKUP(B39,CO2_region!$J$2:$K$215,2,FALSE)</f>
        <v>42612.307000000001</v>
      </c>
      <c r="F39" s="3">
        <f>VLOOKUP(B39,CO2_region!$G$2:$H$190,2,FALSE)</f>
        <v>30130.1770842673</v>
      </c>
      <c r="G39" s="3">
        <f>VLOOKUP(B39,CO2_region!$O$2:$P$65,2,FALSE)</f>
        <v>36103.560406167897</v>
      </c>
      <c r="H39" s="3">
        <f>VLOOKUP(B39,CO2_region!$A$2:$B$246,2,FALSE)</f>
        <v>32171.6049399355</v>
      </c>
      <c r="L39" s="3">
        <f>VLOOKUP(B39,CO2_region_P!$D$2:$E$142,2,FALSE)</f>
        <v>42612.307000000001</v>
      </c>
      <c r="M39" s="3">
        <f>VLOOKUP(B39,CO2_region_P!$A$2:$B$246,2,FALSE)</f>
        <v>42612.307000000001</v>
      </c>
      <c r="N39" s="3">
        <f>VLOOKUP(B39,CO2_region_P!$J$2:$K$215,2,FALSE)</f>
        <v>42612.307000000001</v>
      </c>
      <c r="O39" s="3">
        <f>VLOOKUP(B39,CO2_region_P!$G$2:$H$190,2,FALSE)</f>
        <v>42612.307000000001</v>
      </c>
      <c r="P39" s="3">
        <f>VLOOKUP(B39,CO2_region_P!$O$2:$P$65,2,FALSE)</f>
        <v>42612.307000000001</v>
      </c>
      <c r="Q39" s="3">
        <f>VLOOKUP(B39,CO2_region_P!$A$2:$B$246,2,FALSE)</f>
        <v>42612.307000000001</v>
      </c>
    </row>
    <row r="40" spans="1:17">
      <c r="A40" s="3">
        <v>39</v>
      </c>
      <c r="B40" t="s">
        <v>157</v>
      </c>
      <c r="C40" s="3">
        <f>VLOOKUP(B40,CO2_region!$D$2:$E$142,2,FALSE)</f>
        <v>11986.118758319701</v>
      </c>
      <c r="D40" s="3">
        <f>VLOOKUP(B40,CO2_region!$A$2:$B$246,2,FALSE)</f>
        <v>7907.6090882436702</v>
      </c>
      <c r="E40" s="3">
        <f>VLOOKUP(B40,CO2_region!$J$2:$K$215,2,FALSE)</f>
        <v>7506.9589999999998</v>
      </c>
      <c r="F40" s="3">
        <f>VLOOKUP(B40,CO2_region!$G$2:$H$190,2,FALSE)</f>
        <v>8862.5646286714491</v>
      </c>
      <c r="G40" s="3">
        <f>VLOOKUP(B40,CO2_region!$O$2:$P$65,2,FALSE)</f>
        <v>16513.947410360099</v>
      </c>
      <c r="H40" s="3">
        <f>VLOOKUP(B40,CO2_region!$A$2:$B$246,2,FALSE)</f>
        <v>7907.6090882436702</v>
      </c>
      <c r="L40" s="3">
        <f>VLOOKUP(B40,CO2_region_P!$D$2:$E$142,2,FALSE)</f>
        <v>7506.9589999999998</v>
      </c>
      <c r="M40" s="3">
        <f>VLOOKUP(B40,CO2_region_P!$A$2:$B$246,2,FALSE)</f>
        <v>7506.9589999999998</v>
      </c>
      <c r="N40" s="3">
        <f>VLOOKUP(B40,CO2_region_P!$J$2:$K$215,2,FALSE)</f>
        <v>7506.9589999999998</v>
      </c>
      <c r="O40" s="3">
        <f>VLOOKUP(B40,CO2_region_P!$G$2:$H$190,2,FALSE)</f>
        <v>7506.9589999999998</v>
      </c>
      <c r="P40" s="3">
        <f>VLOOKUP(B40,CO2_region_P!$O$2:$P$65,2,FALSE)</f>
        <v>7506.9589999999998</v>
      </c>
      <c r="Q40" s="3">
        <f>VLOOKUP(B40,CO2_region_P!$A$2:$B$246,2,FALSE)</f>
        <v>7506.9589999999998</v>
      </c>
    </row>
    <row r="41" spans="1:17">
      <c r="A41" s="3">
        <v>40</v>
      </c>
      <c r="B41" t="s">
        <v>89</v>
      </c>
      <c r="C41" s="3">
        <f>VLOOKUP(B41,CO2_region!$D$2:$E$142,2,FALSE)</f>
        <v>91530.244995671907</v>
      </c>
      <c r="D41" s="3">
        <f>VLOOKUP(B41,CO2_region!$A$2:$B$246,2,FALSE)</f>
        <v>85574.778599229205</v>
      </c>
      <c r="E41" s="3">
        <f>VLOOKUP(B41,CO2_region!$J$2:$K$215,2,FALSE)</f>
        <v>69147.33</v>
      </c>
      <c r="F41" s="3">
        <f>VLOOKUP(B41,CO2_region!$G$2:$H$190,2,FALSE)</f>
        <v>90552.340595005604</v>
      </c>
      <c r="G41" s="3">
        <f>VLOOKUP(B41,CO2_region!$O$2:$P$65,2,FALSE)</f>
        <v>131419.52820948101</v>
      </c>
      <c r="H41" s="3">
        <f>VLOOKUP(B41,CO2_region!$A$2:$B$246,2,FALSE)</f>
        <v>85574.778599229205</v>
      </c>
      <c r="L41" s="3">
        <f>VLOOKUP(B41,CO2_region_P!$D$2:$E$142,2,FALSE)</f>
        <v>69147.33</v>
      </c>
      <c r="M41" s="3">
        <f>VLOOKUP(B41,CO2_region_P!$A$2:$B$246,2,FALSE)</f>
        <v>69147.33</v>
      </c>
      <c r="N41" s="3">
        <f>VLOOKUP(B41,CO2_region_P!$J$2:$K$215,2,FALSE)</f>
        <v>69147.33</v>
      </c>
      <c r="O41" s="3">
        <f>VLOOKUP(B41,CO2_region_P!$G$2:$H$190,2,FALSE)</f>
        <v>69147.33</v>
      </c>
      <c r="P41" s="3">
        <f>VLOOKUP(B41,CO2_region_P!$O$2:$P$65,2,FALSE)</f>
        <v>69147.33</v>
      </c>
      <c r="Q41" s="3">
        <f>VLOOKUP(B41,CO2_region_P!$A$2:$B$246,2,FALSE)</f>
        <v>69147.33</v>
      </c>
    </row>
    <row r="42" spans="1:17">
      <c r="A42" s="3">
        <v>41</v>
      </c>
      <c r="B42" t="s">
        <v>92</v>
      </c>
      <c r="C42" s="3">
        <f>VLOOKUP(B42,CO2_region!$D$2:$E$142,2,FALSE)</f>
        <v>9977.46399031072</v>
      </c>
      <c r="D42" s="3">
        <f>VLOOKUP(B42,CO2_region!$A$2:$B$246,2,FALSE)</f>
        <v>8405.4078463613696</v>
      </c>
      <c r="E42" s="3">
        <f>VLOOKUP(B42,CO2_region!$J$2:$K$215,2,FALSE)</f>
        <v>6721.98</v>
      </c>
      <c r="F42" s="3">
        <f>VLOOKUP(B42,CO2_region!$G$2:$H$190,2,FALSE)</f>
        <v>10426.2372448803</v>
      </c>
      <c r="G42" s="3">
        <f>VLOOKUP(B42,CO2_region!$O$2:$P$65,2,FALSE)</f>
        <v>17172.986312760699</v>
      </c>
      <c r="H42" s="3">
        <f>VLOOKUP(B42,CO2_region!$A$2:$B$246,2,FALSE)</f>
        <v>8405.4078463613696</v>
      </c>
      <c r="L42" s="3">
        <f>VLOOKUP(B42,CO2_region_P!$D$2:$E$142,2,FALSE)</f>
        <v>6721.98</v>
      </c>
      <c r="M42" s="3">
        <f>VLOOKUP(B42,CO2_region_P!$A$2:$B$246,2,FALSE)</f>
        <v>6721.98</v>
      </c>
      <c r="N42" s="3">
        <f>VLOOKUP(B42,CO2_region_P!$J$2:$K$215,2,FALSE)</f>
        <v>6721.98</v>
      </c>
      <c r="O42" s="3">
        <f>VLOOKUP(B42,CO2_region_P!$G$2:$H$190,2,FALSE)</f>
        <v>6721.98</v>
      </c>
      <c r="P42" s="3">
        <f>VLOOKUP(B42,CO2_region_P!$O$2:$P$65,2,FALSE)</f>
        <v>6721.98</v>
      </c>
      <c r="Q42" s="3">
        <f>VLOOKUP(B42,CO2_region_P!$A$2:$B$246,2,FALSE)</f>
        <v>6721.98</v>
      </c>
    </row>
    <row r="43" spans="1:17">
      <c r="A43" s="3">
        <v>42</v>
      </c>
      <c r="B43" t="s">
        <v>139</v>
      </c>
      <c r="C43" s="3">
        <f>VLOOKUP(B43,CO2_region!$D$2:$E$142,2,FALSE)</f>
        <v>15335.5509331253</v>
      </c>
      <c r="D43" s="3">
        <f>VLOOKUP(B43,CO2_region!$A$2:$B$246,2,FALSE)</f>
        <v>17525.784134302201</v>
      </c>
      <c r="E43" s="3">
        <f>VLOOKUP(B43,CO2_region!$J$2:$K$215,2,FALSE)</f>
        <v>13894.518</v>
      </c>
      <c r="F43" s="3">
        <f>VLOOKUP(B43,CO2_region!$G$2:$H$190,2,FALSE)</f>
        <v>18660.644710805798</v>
      </c>
      <c r="G43" s="3">
        <f>VLOOKUP(B43,CO2_region!$O$2:$P$65,2,FALSE)</f>
        <v>15374.123946216499</v>
      </c>
      <c r="H43" s="3">
        <f>VLOOKUP(B43,CO2_region!$A$2:$B$246,2,FALSE)</f>
        <v>17525.784134302201</v>
      </c>
      <c r="L43" s="3">
        <f>VLOOKUP(B43,CO2_region_P!$D$2:$E$142,2,FALSE)</f>
        <v>13894.518</v>
      </c>
      <c r="M43" s="3">
        <f>VLOOKUP(B43,CO2_region_P!$A$2:$B$246,2,FALSE)</f>
        <v>13894.518</v>
      </c>
      <c r="N43" s="3">
        <f>VLOOKUP(B43,CO2_region_P!$J$2:$K$215,2,FALSE)</f>
        <v>13894.518</v>
      </c>
      <c r="O43" s="3">
        <f>VLOOKUP(B43,CO2_region_P!$G$2:$H$190,2,FALSE)</f>
        <v>13894.518</v>
      </c>
      <c r="P43" s="3">
        <f>VLOOKUP(B43,CO2_region_P!$O$2:$P$65,2,FALSE)</f>
        <v>13894.518</v>
      </c>
      <c r="Q43" s="3">
        <f>VLOOKUP(B43,CO2_region_P!$A$2:$B$246,2,FALSE)</f>
        <v>13894.518</v>
      </c>
    </row>
    <row r="44" spans="1:17">
      <c r="A44" s="3">
        <v>43</v>
      </c>
      <c r="B44" t="s">
        <v>96</v>
      </c>
      <c r="C44" s="3">
        <f>VLOOKUP(B44,CO2_region!$D$2:$E$142,2,FALSE)</f>
        <v>6507.9807050322097</v>
      </c>
      <c r="D44" s="3">
        <f>VLOOKUP(B44,CO2_region!$A$2:$B$246,2,FALSE)</f>
        <v>1828.26300962759</v>
      </c>
      <c r="E44" s="3">
        <f>VLOOKUP(B44,CO2_region!$J$2:$K$215,2,FALSE)</f>
        <v>5519.0129999999999</v>
      </c>
      <c r="F44" s="3">
        <f>VLOOKUP(B44,CO2_region!$G$2:$H$190,2,FALSE)</f>
        <v>9217.6210920821304</v>
      </c>
      <c r="G44" s="3">
        <f>VLOOKUP(B44,CO2_region!$O$2:$P$65,2,FALSE)</f>
        <v>7634.47874758544</v>
      </c>
      <c r="H44" s="3">
        <f>VLOOKUP(B44,CO2_region!$A$2:$B$246,2,FALSE)</f>
        <v>1828.26300962759</v>
      </c>
      <c r="L44" s="3">
        <f>VLOOKUP(B44,CO2_region_P!$D$2:$E$142,2,FALSE)</f>
        <v>5519.0129999999999</v>
      </c>
      <c r="M44" s="3">
        <f>VLOOKUP(B44,CO2_region_P!$A$2:$B$246,2,FALSE)</f>
        <v>5519.0129999999999</v>
      </c>
      <c r="N44" s="3">
        <f>VLOOKUP(B44,CO2_region_P!$J$2:$K$215,2,FALSE)</f>
        <v>5519.0129999999999</v>
      </c>
      <c r="O44" s="3">
        <f>VLOOKUP(B44,CO2_region_P!$G$2:$H$190,2,FALSE)</f>
        <v>5519.0129999999999</v>
      </c>
      <c r="P44" s="3">
        <f>VLOOKUP(B44,CO2_region_P!$O$2:$P$65,2,FALSE)</f>
        <v>5519.0129999999999</v>
      </c>
      <c r="Q44" s="3">
        <f>VLOOKUP(B44,CO2_region_P!$A$2:$B$246,2,FALSE)</f>
        <v>5519.0129999999999</v>
      </c>
    </row>
    <row r="45" spans="1:17">
      <c r="A45" s="3">
        <v>44</v>
      </c>
      <c r="B45" t="s">
        <v>816</v>
      </c>
      <c r="C45" s="3">
        <f>VLOOKUP(B45,CO2_region!$D$2:$E$142,2,FALSE)</f>
        <v>1782007.73091665</v>
      </c>
      <c r="D45" s="3">
        <f>VLOOKUP(B45,CO2_region!$A$2:$B$246,2,FALSE)</f>
        <v>1758198.609288</v>
      </c>
      <c r="E45" s="3">
        <f>VLOOKUP(B45,CO2_region!$J$2:$K$215,2,FALSE)</f>
        <v>1950283.95</v>
      </c>
      <c r="F45" s="3">
        <f>VLOOKUP(B45,CO2_region!$G$2:$H$190,2,FALSE)</f>
        <v>1688972.1775649199</v>
      </c>
      <c r="G45" s="3">
        <f>VLOOKUP(B45,CO2_region!$O$2:$P$65,2,FALSE)</f>
        <v>2094841.87785571</v>
      </c>
      <c r="H45" s="3">
        <f>VLOOKUP(B45,CO2_region!$A$2:$B$246,2,FALSE)</f>
        <v>1758198.609288</v>
      </c>
      <c r="L45" s="3">
        <f>VLOOKUP(B45,CO2_region_P!$D$2:$E$142,2,FALSE)</f>
        <v>1950283.95</v>
      </c>
      <c r="M45" s="3">
        <f>VLOOKUP(B45,CO2_region_P!$A$2:$B$246,2,FALSE)</f>
        <v>1950283.95</v>
      </c>
      <c r="N45" s="3">
        <f>VLOOKUP(B45,CO2_region_P!$J$2:$K$215,2,FALSE)</f>
        <v>1950283.95</v>
      </c>
      <c r="O45" s="3">
        <f>VLOOKUP(B45,CO2_region_P!$G$2:$H$190,2,FALSE)</f>
        <v>1950283.95</v>
      </c>
      <c r="P45" s="3">
        <f>VLOOKUP(B45,CO2_region_P!$O$2:$P$65,2,FALSE)</f>
        <v>1950283.95</v>
      </c>
      <c r="Q45" s="3">
        <f>VLOOKUP(B45,CO2_region_P!$A$2:$B$246,2,FALSE)</f>
        <v>1950283.95</v>
      </c>
    </row>
    <row r="46" spans="1:17">
      <c r="A46" s="3">
        <v>45</v>
      </c>
      <c r="B46" t="s">
        <v>142</v>
      </c>
      <c r="C46" s="3">
        <f>VLOOKUP(B46,CO2_region!$D$2:$E$142,2,FALSE)</f>
        <v>443180.27661940298</v>
      </c>
      <c r="D46" s="3">
        <f>VLOOKUP(B46,CO2_region!$A$2:$B$246,2,FALSE)</f>
        <v>409664.41338958498</v>
      </c>
      <c r="E46" s="3">
        <f>VLOOKUP(B46,CO2_region!$J$2:$K$215,2,FALSE)</f>
        <v>426115.56400000001</v>
      </c>
      <c r="F46" s="3">
        <f>VLOOKUP(B46,CO2_region!$G$2:$H$190,2,FALSE)</f>
        <v>382427.98404464999</v>
      </c>
      <c r="G46" s="3">
        <f>VLOOKUP(B46,CO2_region!$O$2:$P$65,2,FALSE)</f>
        <v>555705.86229224096</v>
      </c>
      <c r="H46" s="3">
        <f>VLOOKUP(B46,CO2_region!$A$2:$B$246,2,FALSE)</f>
        <v>409664.41338958498</v>
      </c>
      <c r="L46" s="3">
        <f>VLOOKUP(B46,CO2_region_P!$D$2:$E$142,2,FALSE)</f>
        <v>426115.56400000001</v>
      </c>
      <c r="M46" s="3">
        <f>VLOOKUP(B46,CO2_region_P!$A$2:$B$246,2,FALSE)</f>
        <v>426115.56400000001</v>
      </c>
      <c r="N46" s="3">
        <f>VLOOKUP(B46,CO2_region_P!$J$2:$K$215,2,FALSE)</f>
        <v>426115.56400000001</v>
      </c>
      <c r="O46" s="3">
        <f>VLOOKUP(B46,CO2_region_P!$G$2:$H$190,2,FALSE)</f>
        <v>426115.56400000001</v>
      </c>
      <c r="P46" s="3">
        <f>VLOOKUP(B46,CO2_region_P!$O$2:$P$65,2,FALSE)</f>
        <v>426115.56400000001</v>
      </c>
      <c r="Q46" s="3">
        <f>VLOOKUP(B46,CO2_region_P!$A$2:$B$246,2,FALSE)</f>
        <v>426115.56400000001</v>
      </c>
    </row>
    <row r="47" spans="1:17">
      <c r="A47" s="3">
        <v>46</v>
      </c>
      <c r="B47" t="s">
        <v>136</v>
      </c>
      <c r="C47" s="3">
        <f>VLOOKUP(B47,CO2_region!$D$2:$E$142,2,FALSE)</f>
        <v>107143.305101841</v>
      </c>
      <c r="D47" s="3">
        <f>VLOOKUP(B47,CO2_region!$A$2:$B$246,2,FALSE)</f>
        <v>386442.00244514702</v>
      </c>
      <c r="E47" s="3">
        <f>VLOOKUP(B47,CO2_region!$J$2:$K$215,2,FALSE)</f>
        <v>43170.487999999998</v>
      </c>
      <c r="F47" s="3">
        <f>VLOOKUP(B47,CO2_region!$G$2:$H$190,2,FALSE)</f>
        <v>270227.900026527</v>
      </c>
      <c r="G47" s="3">
        <f>VLOOKUP(B47,CO2_region!$O$2:$P$65,2,FALSE)</f>
        <v>187623.64302347699</v>
      </c>
      <c r="H47" s="3">
        <f>VLOOKUP(B47,CO2_region!$A$2:$B$246,2,FALSE)</f>
        <v>386442.00244514702</v>
      </c>
      <c r="L47" s="3">
        <f>VLOOKUP(B47,CO2_region_P!$D$2:$E$142,2,FALSE)</f>
        <v>43170.487999999998</v>
      </c>
      <c r="M47" s="3">
        <f>VLOOKUP(B47,CO2_region_P!$A$2:$B$246,2,FALSE)</f>
        <v>43170.487999999998</v>
      </c>
      <c r="N47" s="3">
        <f>VLOOKUP(B47,CO2_region_P!$J$2:$K$215,2,FALSE)</f>
        <v>43170.487999999998</v>
      </c>
      <c r="O47" s="3">
        <f>VLOOKUP(B47,CO2_region_P!$G$2:$H$190,2,FALSE)</f>
        <v>43170.487999999998</v>
      </c>
      <c r="P47" s="3">
        <f>VLOOKUP(B47,CO2_region_P!$O$2:$P$65,2,FALSE)</f>
        <v>43170.487999999998</v>
      </c>
      <c r="Q47" s="3">
        <f>VLOOKUP(B47,CO2_region_P!$A$2:$B$246,2,FALSE)</f>
        <v>43170.487999999998</v>
      </c>
    </row>
    <row r="48" spans="1:17">
      <c r="A48" s="3">
        <v>47</v>
      </c>
      <c r="B48" t="s">
        <v>154</v>
      </c>
      <c r="C48" s="3">
        <f>VLOOKUP(B48,CO2_region!$D$2:$E$142,2,FALSE)</f>
        <v>143870.632307491</v>
      </c>
      <c r="D48" s="3">
        <f>VLOOKUP(B48,CO2_region!$A$2:$B$246,2,FALSE)</f>
        <v>179154.10733194099</v>
      </c>
      <c r="E48" s="3">
        <f>VLOOKUP(B48,CO2_region!$J$2:$K$215,2,FALSE)</f>
        <v>174793.62</v>
      </c>
      <c r="F48" s="3">
        <f>VLOOKUP(B48,CO2_region!$G$2:$H$190,2,FALSE)</f>
        <v>127666.734657676</v>
      </c>
      <c r="G48" s="3">
        <f>VLOOKUP(B48,CO2_region!$O$2:$P$65,2,FALSE)</f>
        <v>195314.80573487299</v>
      </c>
      <c r="H48" s="3">
        <f>VLOOKUP(B48,CO2_region!$A$2:$B$246,2,FALSE)</f>
        <v>179154.10733194099</v>
      </c>
      <c r="L48" s="3">
        <f>VLOOKUP(B48,CO2_region_P!$D$2:$E$142,2,FALSE)</f>
        <v>174793.62</v>
      </c>
      <c r="M48" s="3">
        <f>VLOOKUP(B48,CO2_region_P!$A$2:$B$246,2,FALSE)</f>
        <v>174793.62</v>
      </c>
      <c r="N48" s="3">
        <f>VLOOKUP(B48,CO2_region_P!$J$2:$K$215,2,FALSE)</f>
        <v>174793.62</v>
      </c>
      <c r="O48" s="3">
        <f>VLOOKUP(B48,CO2_region_P!$G$2:$H$190,2,FALSE)</f>
        <v>174793.62</v>
      </c>
      <c r="P48" s="3">
        <f>VLOOKUP(B48,CO2_region_P!$O$2:$P$65,2,FALSE)</f>
        <v>174793.62</v>
      </c>
      <c r="Q48" s="3">
        <f>VLOOKUP(B48,CO2_region_P!$A$2:$B$246,2,FALSE)</f>
        <v>174793.62</v>
      </c>
    </row>
    <row r="49" spans="1:17">
      <c r="A49" s="3">
        <v>48</v>
      </c>
      <c r="B49" t="s">
        <v>817</v>
      </c>
      <c r="C49" s="3">
        <f>VLOOKUP(B49,CO2_region!$D$2:$E$142,2,FALSE)</f>
        <v>190501.428813209</v>
      </c>
      <c r="D49" s="3">
        <f>VLOOKUP(B49,CO2_region!$A$2:$B$246,2,FALSE)</f>
        <v>107787.03102507</v>
      </c>
      <c r="E49" s="3">
        <f>VLOOKUP(B49,CO2_region!$J$2:$K$215,2,FALSE)</f>
        <v>218456.54699999999</v>
      </c>
      <c r="F49" s="3">
        <f>VLOOKUP(B49,CO2_region!$G$2:$H$190,2,FALSE)</f>
        <v>192780.415593732</v>
      </c>
      <c r="G49" s="3">
        <f>VLOOKUP(B49,CO2_region!$O$2:$P$65,2,FALSE)</f>
        <v>256942.959347275</v>
      </c>
      <c r="H49" s="3">
        <f>VLOOKUP(B49,CO2_region!$A$2:$B$246,2,FALSE)</f>
        <v>107787.03102507</v>
      </c>
      <c r="L49" s="3">
        <f>VLOOKUP(B49,CO2_region_P!$D$2:$E$142,2,FALSE)</f>
        <v>218456.54699999999</v>
      </c>
      <c r="M49" s="3">
        <f>VLOOKUP(B49,CO2_region_P!$A$2:$B$246,2,FALSE)</f>
        <v>218456.54699999999</v>
      </c>
      <c r="N49" s="3">
        <f>VLOOKUP(B49,CO2_region_P!$J$2:$K$215,2,FALSE)</f>
        <v>218456.54699999999</v>
      </c>
      <c r="O49" s="3">
        <f>VLOOKUP(B49,CO2_region_P!$G$2:$H$190,2,FALSE)</f>
        <v>218456.54699999999</v>
      </c>
      <c r="P49" s="3">
        <f>VLOOKUP(B49,CO2_region_P!$O$2:$P$65,2,FALSE)</f>
        <v>218456.54699999999</v>
      </c>
      <c r="Q49" s="3">
        <f>VLOOKUP(B49,CO2_region_P!$A$2:$B$246,2,FALSE)</f>
        <v>218456.54699999999</v>
      </c>
    </row>
    <row r="50" spans="1:17">
      <c r="A50" s="3">
        <v>49</v>
      </c>
      <c r="B50" t="s">
        <v>182</v>
      </c>
      <c r="C50" s="3">
        <f>VLOOKUP(B50,CO2_region!$D$2:$E$142,2,FALSE)</f>
        <v>4875.5481266769102</v>
      </c>
      <c r="D50" s="3">
        <f>VLOOKUP(B50,CO2_region!$A$2:$B$246,2,FALSE)</f>
        <v>2749.5531507154101</v>
      </c>
      <c r="E50" s="3">
        <f>VLOOKUP(B50,CO2_region!$J$2:$K$215,2,FALSE)</f>
        <v>1605.443</v>
      </c>
      <c r="F50" s="3">
        <f>VLOOKUP(B50,CO2_region!$G$2:$H$190,2,FALSE)</f>
        <v>2884.8020564286098</v>
      </c>
      <c r="G50" s="3">
        <f>VLOOKUP(B50,CO2_region!$O$2:$P$65,2,FALSE)</f>
        <v>2580.3554224202499</v>
      </c>
      <c r="H50" s="3">
        <f>VLOOKUP(B50,CO2_region!$A$2:$B$246,2,FALSE)</f>
        <v>2749.5531507154101</v>
      </c>
      <c r="L50" s="3">
        <f>VLOOKUP(B50,CO2_region_P!$D$2:$E$142,2,FALSE)</f>
        <v>1605.443</v>
      </c>
      <c r="M50" s="3">
        <f>VLOOKUP(B50,CO2_region_P!$A$2:$B$246,2,FALSE)</f>
        <v>1605.443</v>
      </c>
      <c r="N50" s="3">
        <f>VLOOKUP(B50,CO2_region_P!$J$2:$K$215,2,FALSE)</f>
        <v>1605.443</v>
      </c>
      <c r="O50" s="3">
        <f>VLOOKUP(B50,CO2_region_P!$G$2:$H$190,2,FALSE)</f>
        <v>1605.443</v>
      </c>
      <c r="P50" s="3">
        <f>VLOOKUP(B50,CO2_region_P!$O$2:$P$65,2,FALSE)</f>
        <v>1605.443</v>
      </c>
      <c r="Q50" s="3">
        <f>VLOOKUP(B50,CO2_region_P!$A$2:$B$246,2,FALSE)</f>
        <v>1605.443</v>
      </c>
    </row>
    <row r="51" spans="1:17">
      <c r="A51" s="3">
        <v>50</v>
      </c>
      <c r="B51" t="s">
        <v>173</v>
      </c>
      <c r="C51" s="3">
        <f>VLOOKUP(B51,CO2_region!$D$2:$E$142,2,FALSE)</f>
        <v>51430.716658683901</v>
      </c>
      <c r="D51" s="3">
        <f>VLOOKUP(B51,CO2_region!$A$2:$B$246,2,FALSE)</f>
        <v>46667.940412493197</v>
      </c>
      <c r="E51" s="3">
        <f>VLOOKUP(B51,CO2_region!$J$2:$K$215,2,FALSE)</f>
        <v>48622.737000000001</v>
      </c>
      <c r="F51" s="3">
        <f>VLOOKUP(B51,CO2_region!$G$2:$H$190,2,FALSE)</f>
        <v>41608.267744590303</v>
      </c>
      <c r="G51" s="3">
        <f>VLOOKUP(B51,CO2_region!$O$2:$P$65,2,FALSE)</f>
        <v>61917.133549123602</v>
      </c>
      <c r="H51" s="3">
        <f>VLOOKUP(B51,CO2_region!$A$2:$B$246,2,FALSE)</f>
        <v>46667.940412493197</v>
      </c>
      <c r="L51" s="3">
        <f>VLOOKUP(B51,CO2_region_P!$D$2:$E$142,2,FALSE)</f>
        <v>48622.737000000001</v>
      </c>
      <c r="M51" s="3">
        <f>VLOOKUP(B51,CO2_region_P!$A$2:$B$246,2,FALSE)</f>
        <v>48622.737000000001</v>
      </c>
      <c r="N51" s="3">
        <f>VLOOKUP(B51,CO2_region_P!$J$2:$K$215,2,FALSE)</f>
        <v>48622.737000000001</v>
      </c>
      <c r="O51" s="3">
        <f>VLOOKUP(B51,CO2_region_P!$G$2:$H$190,2,FALSE)</f>
        <v>48622.737000000001</v>
      </c>
      <c r="P51" s="3">
        <f>VLOOKUP(B51,CO2_region_P!$O$2:$P$65,2,FALSE)</f>
        <v>48622.737000000001</v>
      </c>
      <c r="Q51" s="3">
        <f>VLOOKUP(B51,CO2_region_P!$A$2:$B$246,2,FALSE)</f>
        <v>48622.737000000001</v>
      </c>
    </row>
    <row r="52" spans="1:17">
      <c r="A52" s="3">
        <v>51</v>
      </c>
      <c r="B52" t="s">
        <v>210</v>
      </c>
      <c r="C52" s="3">
        <f>VLOOKUP(B52,CO2_region!$D$2:$E$142,2,FALSE)</f>
        <v>60488.253672633502</v>
      </c>
      <c r="D52" s="3">
        <f>VLOOKUP(B52,CO2_region!$A$2:$B$246,2,FALSE)</f>
        <v>57438.167205781298</v>
      </c>
      <c r="E52" s="3">
        <f>VLOOKUP(B52,CO2_region!$J$2:$K$215,2,FALSE)</f>
        <v>47199.760999999999</v>
      </c>
      <c r="F52" s="3">
        <f>VLOOKUP(B52,CO2_region!$G$2:$H$190,2,FALSE)</f>
        <v>59736.903159379399</v>
      </c>
      <c r="G52" s="3">
        <f>VLOOKUP(B52,CO2_region!$O$2:$P$65,2,FALSE)</f>
        <v>94520.694293954206</v>
      </c>
      <c r="H52" s="3">
        <f>VLOOKUP(B52,CO2_region!$A$2:$B$246,2,FALSE)</f>
        <v>57438.167205781298</v>
      </c>
      <c r="L52" s="3">
        <f>VLOOKUP(B52,CO2_region_P!$D$2:$E$142,2,FALSE)</f>
        <v>47199.760999999999</v>
      </c>
      <c r="M52" s="3">
        <f>VLOOKUP(B52,CO2_region_P!$A$2:$B$246,2,FALSE)</f>
        <v>47199.760999999999</v>
      </c>
      <c r="N52" s="3">
        <f>VLOOKUP(B52,CO2_region_P!$J$2:$K$215,2,FALSE)</f>
        <v>47199.760999999999</v>
      </c>
      <c r="O52" s="3">
        <f>VLOOKUP(B52,CO2_region_P!$G$2:$H$190,2,FALSE)</f>
        <v>47199.760999999999</v>
      </c>
      <c r="P52" s="3">
        <f>VLOOKUP(B52,CO2_region_P!$O$2:$P$65,2,FALSE)</f>
        <v>47199.760999999999</v>
      </c>
      <c r="Q52" s="3">
        <f>VLOOKUP(B52,CO2_region_P!$A$2:$B$246,2,FALSE)</f>
        <v>47199.760999999999</v>
      </c>
    </row>
    <row r="53" spans="1:17">
      <c r="A53" s="3">
        <v>52</v>
      </c>
      <c r="B53" t="s">
        <v>212</v>
      </c>
      <c r="C53" s="3">
        <f>VLOOKUP(B53,CO2_region!$D$2:$E$142,2,FALSE)</f>
        <v>127296.412015232</v>
      </c>
      <c r="D53" s="3">
        <f>VLOOKUP(B53,CO2_region!$A$2:$B$246,2,FALSE)</f>
        <v>105413.673588566</v>
      </c>
      <c r="E53" s="3">
        <f>VLOOKUP(B53,CO2_region!$J$2:$K$215,2,FALSE)</f>
        <v>100972.823</v>
      </c>
      <c r="F53" s="3">
        <f>VLOOKUP(B53,CO2_region!$G$2:$H$190,2,FALSE)</f>
        <v>97556.305389135203</v>
      </c>
      <c r="G53" s="3">
        <f>VLOOKUP(B53,CO2_region!$O$2:$P$65,2,FALSE)</f>
        <v>174537.35302000999</v>
      </c>
      <c r="H53" s="3">
        <f>VLOOKUP(B53,CO2_region!$A$2:$B$246,2,FALSE)</f>
        <v>105413.673588566</v>
      </c>
      <c r="L53" s="3">
        <f>VLOOKUP(B53,CO2_region_P!$D$2:$E$142,2,FALSE)</f>
        <v>100972.823</v>
      </c>
      <c r="M53" s="3">
        <f>VLOOKUP(B53,CO2_region_P!$A$2:$B$246,2,FALSE)</f>
        <v>100972.823</v>
      </c>
      <c r="N53" s="3">
        <f>VLOOKUP(B53,CO2_region_P!$J$2:$K$215,2,FALSE)</f>
        <v>100972.823</v>
      </c>
      <c r="O53" s="3">
        <f>VLOOKUP(B53,CO2_region_P!$G$2:$H$190,2,FALSE)</f>
        <v>100972.823</v>
      </c>
      <c r="P53" s="3">
        <f>VLOOKUP(B53,CO2_region_P!$O$2:$P$65,2,FALSE)</f>
        <v>100972.823</v>
      </c>
      <c r="Q53" s="3">
        <f>VLOOKUP(B53,CO2_region_P!$A$2:$B$246,2,FALSE)</f>
        <v>100972.823</v>
      </c>
    </row>
    <row r="54" spans="1:17">
      <c r="A54" s="3">
        <v>53</v>
      </c>
      <c r="B54" t="s">
        <v>224</v>
      </c>
      <c r="C54" s="3">
        <f>VLOOKUP(B54,CO2_region!$D$2:$E$142,2,FALSE)</f>
        <v>62988.0779475331</v>
      </c>
      <c r="D54" s="3">
        <f>VLOOKUP(B54,CO2_region!$A$2:$B$246,2,FALSE)</f>
        <v>60328.959726812704</v>
      </c>
      <c r="E54" s="3">
        <f>VLOOKUP(B54,CO2_region!$J$2:$K$215,2,FALSE)</f>
        <v>62184.305999999997</v>
      </c>
      <c r="F54" s="3">
        <f>VLOOKUP(B54,CO2_region!$G$2:$H$190,2,FALSE)</f>
        <v>70847.613758409105</v>
      </c>
      <c r="G54" s="3">
        <f>VLOOKUP(B54,CO2_region!$O$2:$P$65,2,FALSE)</f>
        <v>70517.431066462697</v>
      </c>
      <c r="H54" s="3">
        <f>VLOOKUP(B54,CO2_region!$A$2:$B$246,2,FALSE)</f>
        <v>60328.959726812704</v>
      </c>
      <c r="L54" s="3">
        <f>VLOOKUP(B54,CO2_region_P!$D$2:$E$142,2,FALSE)</f>
        <v>62184.305999999997</v>
      </c>
      <c r="M54" s="3">
        <f>VLOOKUP(B54,CO2_region_P!$A$2:$B$246,2,FALSE)</f>
        <v>62184.305999999997</v>
      </c>
      <c r="N54" s="3">
        <f>VLOOKUP(B54,CO2_region_P!$J$2:$K$215,2,FALSE)</f>
        <v>62184.305999999997</v>
      </c>
      <c r="O54" s="3">
        <f>VLOOKUP(B54,CO2_region_P!$G$2:$H$190,2,FALSE)</f>
        <v>62184.305999999997</v>
      </c>
      <c r="P54" s="3">
        <f>VLOOKUP(B54,CO2_region_P!$O$2:$P$65,2,FALSE)</f>
        <v>62184.305999999997</v>
      </c>
      <c r="Q54" s="3">
        <f>VLOOKUP(B54,CO2_region_P!$A$2:$B$246,2,FALSE)</f>
        <v>62184.305999999997</v>
      </c>
    </row>
    <row r="55" spans="1:17">
      <c r="A55" s="3">
        <v>54</v>
      </c>
      <c r="B55" t="s">
        <v>831</v>
      </c>
      <c r="C55" s="3">
        <f>VLOOKUP(B55,CO2_region!$D$2:$E$142,2,FALSE)</f>
        <v>1206408.9168563599</v>
      </c>
      <c r="D55" s="3">
        <f>VLOOKUP(B55,CO2_region!$A$2:$B$246,2,FALSE)</f>
        <v>1152010.9774294901</v>
      </c>
      <c r="E55" s="3">
        <f>VLOOKUP(B55,CO2_region!$J$2:$K$215,2,FALSE)</f>
        <v>1367113.1510000001</v>
      </c>
      <c r="F55" s="3">
        <f>VLOOKUP(B55,CO2_region!$G$2:$H$190,2,FALSE)</f>
        <v>1141905.88025704</v>
      </c>
      <c r="G55" s="3">
        <f>VLOOKUP(B55,CO2_region!$O$2:$P$65,2,FALSE)</f>
        <v>1232102.2380751399</v>
      </c>
      <c r="H55" s="3">
        <f>VLOOKUP(B55,CO2_region!$A$2:$B$246,2,FALSE)</f>
        <v>1152010.9774294901</v>
      </c>
      <c r="L55" s="3">
        <f>VLOOKUP(B55,CO2_region_P!$D$2:$E$142,2,FALSE)</f>
        <v>1367113.1510000001</v>
      </c>
      <c r="M55" s="3">
        <f>VLOOKUP(B55,CO2_region_P!$A$2:$B$246,2,FALSE)</f>
        <v>1367113.1510000001</v>
      </c>
      <c r="N55" s="3">
        <f>VLOOKUP(B55,CO2_region_P!$J$2:$K$215,2,FALSE)</f>
        <v>1367113.1510000001</v>
      </c>
      <c r="O55" s="3">
        <f>VLOOKUP(B55,CO2_region_P!$G$2:$H$190,2,FALSE)</f>
        <v>1367113.1510000001</v>
      </c>
      <c r="P55" s="3">
        <f>VLOOKUP(B55,CO2_region_P!$O$2:$P$65,2,FALSE)</f>
        <v>1367113.1510000001</v>
      </c>
      <c r="Q55" s="3">
        <f>VLOOKUP(B55,CO2_region_P!$A$2:$B$246,2,FALSE)</f>
        <v>1367113.1510000001</v>
      </c>
    </row>
    <row r="56" spans="1:17">
      <c r="A56" s="3">
        <v>55</v>
      </c>
      <c r="B56" t="s">
        <v>899</v>
      </c>
      <c r="C56" s="3">
        <f>VLOOKUP(B56,CO2_region!$D$2:$E$142,2,FALSE)</f>
        <v>579890.64251566096</v>
      </c>
      <c r="D56" s="3">
        <f>VLOOKUP(B56,CO2_region!$A$2:$B$246,2,FALSE)</f>
        <v>356064.50252281199</v>
      </c>
      <c r="E56" s="3">
        <f>VLOOKUP(B56,CO2_region!$J$2:$K$215,2,FALSE)</f>
        <v>526769.9</v>
      </c>
      <c r="F56" s="3">
        <f>VLOOKUP(B56,CO2_region!$G$2:$H$190,2,FALSE)</f>
        <v>482832.53512271098</v>
      </c>
      <c r="G56" s="3">
        <f>VLOOKUP(B56,CO2_region!$O$2:$P$65,2,FALSE)</f>
        <v>732468.13118578796</v>
      </c>
      <c r="H56" s="3">
        <f>VLOOKUP(B56,CO2_region!$A$2:$B$246,2,FALSE)</f>
        <v>356064.50252281199</v>
      </c>
      <c r="L56" s="3">
        <f>VLOOKUP(B56,CO2_region_P!$D$2:$E$142,2,FALSE)</f>
        <v>526769.9</v>
      </c>
      <c r="M56" s="3">
        <f>VLOOKUP(B56,CO2_region_P!$A$2:$B$246,2,FALSE)</f>
        <v>296700.435</v>
      </c>
      <c r="N56" s="3">
        <f>VLOOKUP(B56,CO2_region_P!$J$2:$K$215,2,FALSE)</f>
        <v>526769.9</v>
      </c>
      <c r="O56" s="3">
        <f>VLOOKUP(B56,CO2_region_P!$G$2:$H$190,2,FALSE)</f>
        <v>526769.9</v>
      </c>
      <c r="P56" s="3">
        <f>VLOOKUP(B56,CO2_region_P!$O$2:$P$65,2,FALSE)</f>
        <v>526769.9</v>
      </c>
      <c r="Q56" s="3">
        <f>VLOOKUP(B56,CO2_region_P!$A$2:$B$246,2,FALSE)</f>
        <v>296700.435</v>
      </c>
    </row>
    <row r="57" spans="1:17">
      <c r="A57" s="3">
        <v>56</v>
      </c>
      <c r="B57" t="s">
        <v>232</v>
      </c>
      <c r="C57" s="3">
        <f>VLOOKUP(B57,CO2_region!$D$2:$E$142,2,FALSE)</f>
        <v>84840.335708950006</v>
      </c>
      <c r="D57" s="3">
        <f>VLOOKUP(B57,CO2_region!$A$2:$B$246,2,FALSE)</f>
        <v>105271.98279797701</v>
      </c>
      <c r="E57" s="3">
        <f>VLOOKUP(B57,CO2_region!$J$2:$K$215,2,FALSE)</f>
        <v>45297.750999999997</v>
      </c>
      <c r="F57" s="3">
        <f>VLOOKUP(B57,CO2_region!$G$2:$H$190,2,FALSE)</f>
        <v>137018.40264336701</v>
      </c>
      <c r="G57" s="3">
        <f>VLOOKUP(B57,CO2_region!$O$2:$P$65,2,FALSE)</f>
        <v>92167.084595994005</v>
      </c>
      <c r="H57" s="3">
        <f>VLOOKUP(B57,CO2_region!$A$2:$B$246,2,FALSE)</f>
        <v>105271.98279797701</v>
      </c>
      <c r="L57" s="3">
        <f>VLOOKUP(B57,CO2_region_P!$D$2:$E$142,2,FALSE)</f>
        <v>45297.750999999997</v>
      </c>
      <c r="M57" s="3">
        <f>VLOOKUP(B57,CO2_region_P!$A$2:$B$246,2,FALSE)</f>
        <v>45297.750999999997</v>
      </c>
      <c r="N57" s="3">
        <f>VLOOKUP(B57,CO2_region_P!$J$2:$K$215,2,FALSE)</f>
        <v>45297.750999999997</v>
      </c>
      <c r="O57" s="3">
        <f>VLOOKUP(B57,CO2_region_P!$G$2:$H$190,2,FALSE)</f>
        <v>45297.750999999997</v>
      </c>
      <c r="P57" s="3">
        <f>VLOOKUP(B57,CO2_region_P!$O$2:$P$65,2,FALSE)</f>
        <v>45297.750999999997</v>
      </c>
      <c r="Q57" s="3">
        <f>VLOOKUP(B57,CO2_region_P!$A$2:$B$246,2,FALSE)</f>
        <v>45297.750999999997</v>
      </c>
    </row>
    <row r="58" spans="1:17">
      <c r="A58" s="3">
        <v>57</v>
      </c>
      <c r="B58" t="s">
        <v>832</v>
      </c>
      <c r="C58" s="3">
        <f>VLOOKUP(B58,CO2_region!$D$2:$E$142,2,FALSE)</f>
        <v>257160.110225593</v>
      </c>
      <c r="D58" s="3">
        <f>VLOOKUP(B58,CO2_region!$A$2:$B$246,2,FALSE)</f>
        <v>206585.05169089499</v>
      </c>
      <c r="E58" s="3">
        <f>VLOOKUP(B58,CO2_region!$J$2:$K$215,2,FALSE)</f>
        <v>403394.065</v>
      </c>
      <c r="F58" s="3">
        <f>VLOOKUP(B58,CO2_region!$G$2:$H$190,2,FALSE)</f>
        <v>323301.66217637301</v>
      </c>
      <c r="G58" s="3">
        <f>VLOOKUP(B58,CO2_region!$O$2:$P$65,2,FALSE)</f>
        <v>397990.00671836198</v>
      </c>
      <c r="H58" s="3">
        <f>VLOOKUP(B58,CO2_region!$A$2:$B$246,2,FALSE)</f>
        <v>206585.05169089499</v>
      </c>
      <c r="L58" s="3">
        <f>VLOOKUP(B58,CO2_region_P!$D$2:$E$142,2,FALSE)</f>
        <v>403394.065</v>
      </c>
      <c r="M58" s="3">
        <f>VLOOKUP(B58,CO2_region_P!$A$2:$B$246,2,FALSE)</f>
        <v>403394.065</v>
      </c>
      <c r="N58" s="3">
        <f>VLOOKUP(B58,CO2_region_P!$J$2:$K$215,2,FALSE)</f>
        <v>403394.065</v>
      </c>
      <c r="O58" s="3">
        <f>VLOOKUP(B58,CO2_region_P!$G$2:$H$190,2,FALSE)</f>
        <v>403394.065</v>
      </c>
      <c r="P58" s="3">
        <f>VLOOKUP(B58,CO2_region_P!$O$2:$P$65,2,FALSE)</f>
        <v>403394.065</v>
      </c>
      <c r="Q58" s="3">
        <f>VLOOKUP(B58,CO2_region_P!$A$2:$B$246,2,FALSE)</f>
        <v>403394.065</v>
      </c>
    </row>
    <row r="59" spans="1:17">
      <c r="A59" s="3">
        <v>58</v>
      </c>
      <c r="B59" t="s">
        <v>110</v>
      </c>
      <c r="C59" s="3">
        <f>VLOOKUP(B59,CO2_region!$D$2:$E$142,2,FALSE)</f>
        <v>189378.46286237799</v>
      </c>
      <c r="D59" s="3">
        <f>VLOOKUP(B59,CO2_region!$A$2:$B$246,2,FALSE)</f>
        <v>312809.41542519297</v>
      </c>
      <c r="E59" s="3">
        <f>VLOOKUP(B59,CO2_region!$J$2:$K$215,2,FALSE)</f>
        <v>243263.41200000001</v>
      </c>
      <c r="F59" s="3">
        <f>VLOOKUP(B59,CO2_region!$G$2:$H$190,2,FALSE)</f>
        <v>130040.790864015</v>
      </c>
      <c r="G59" s="3">
        <f>VLOOKUP(B59,CO2_region!$O$2:$P$65,2,FALSE)</f>
        <v>304025.62971278199</v>
      </c>
      <c r="H59" s="3">
        <f>VLOOKUP(B59,CO2_region!$A$2:$B$246,2,FALSE)</f>
        <v>312809.41542519297</v>
      </c>
      <c r="L59" s="3">
        <f>VLOOKUP(B59,CO2_region_P!$D$2:$E$142,2,FALSE)</f>
        <v>243263.41200000001</v>
      </c>
      <c r="M59" s="3">
        <f>VLOOKUP(B59,CO2_region_P!$A$2:$B$246,2,FALSE)</f>
        <v>243263.41200000001</v>
      </c>
      <c r="N59" s="3">
        <f>VLOOKUP(B59,CO2_region_P!$J$2:$K$215,2,FALSE)</f>
        <v>243263.41200000001</v>
      </c>
      <c r="O59" s="3">
        <f>VLOOKUP(B59,CO2_region_P!$G$2:$H$190,2,FALSE)</f>
        <v>243263.41200000001</v>
      </c>
      <c r="P59" s="3">
        <f>VLOOKUP(B59,CO2_region_P!$O$2:$P$65,2,FALSE)</f>
        <v>243263.41200000001</v>
      </c>
      <c r="Q59" s="3">
        <f>VLOOKUP(B59,CO2_region_P!$A$2:$B$246,2,FALSE)</f>
        <v>243263.41200000001</v>
      </c>
    </row>
    <row r="60" spans="1:17">
      <c r="A60" s="3">
        <v>59</v>
      </c>
      <c r="B60" t="s">
        <v>254</v>
      </c>
      <c r="C60" s="3">
        <f>VLOOKUP(B60,CO2_region!$D$2:$E$142,2,FALSE)</f>
        <v>209677.77451201499</v>
      </c>
      <c r="D60" s="3">
        <f>VLOOKUP(B60,CO2_region!$A$2:$B$246,2,FALSE)</f>
        <v>241749.67442807299</v>
      </c>
      <c r="E60" s="3">
        <f>VLOOKUP(B60,CO2_region!$J$2:$K$215,2,FALSE)</f>
        <v>241828.209</v>
      </c>
      <c r="F60" s="3">
        <f>VLOOKUP(B60,CO2_region!$G$2:$H$190,2,FALSE)</f>
        <v>240841.70817913499</v>
      </c>
      <c r="G60" s="3">
        <f>VLOOKUP(B60,CO2_region!$O$2:$P$65,2,FALSE)</f>
        <v>326039.75668924401</v>
      </c>
      <c r="H60" s="3">
        <f>VLOOKUP(B60,CO2_region!$A$2:$B$246,2,FALSE)</f>
        <v>241749.67442807299</v>
      </c>
      <c r="L60" s="3">
        <f>VLOOKUP(B60,CO2_region_P!$D$2:$E$142,2,FALSE)</f>
        <v>241828.209</v>
      </c>
      <c r="M60" s="3">
        <f>VLOOKUP(B60,CO2_region_P!$A$2:$B$246,2,FALSE)</f>
        <v>241828.209</v>
      </c>
      <c r="N60" s="3">
        <f>VLOOKUP(B60,CO2_region_P!$J$2:$K$215,2,FALSE)</f>
        <v>241828.209</v>
      </c>
      <c r="O60" s="3">
        <f>VLOOKUP(B60,CO2_region_P!$G$2:$H$190,2,FALSE)</f>
        <v>241828.209</v>
      </c>
      <c r="P60" s="3">
        <f>VLOOKUP(B60,CO2_region_P!$O$2:$P$65,2,FALSE)</f>
        <v>241828.209</v>
      </c>
      <c r="Q60" s="3">
        <f>VLOOKUP(B60,CO2_region_P!$A$2:$B$246,2,FALSE)</f>
        <v>241828.209</v>
      </c>
    </row>
    <row r="61" spans="1:17">
      <c r="A61" s="3">
        <v>60</v>
      </c>
      <c r="B61" t="s">
        <v>261</v>
      </c>
      <c r="C61" s="3">
        <f>VLOOKUP(B61,CO2_region!$D$2:$E$142,2,FALSE)</f>
        <v>23701.750644123498</v>
      </c>
      <c r="D61" s="3">
        <f>VLOOKUP(B61,CO2_region!$A$2:$B$246,2,FALSE)</f>
        <v>25934.5218858234</v>
      </c>
      <c r="E61" s="3">
        <f>VLOOKUP(B61,CO2_region!$J$2:$K$215,2,FALSE)</f>
        <v>23547.483</v>
      </c>
      <c r="F61" s="3">
        <f>VLOOKUP(B61,CO2_region!$G$2:$H$190,2,FALSE)</f>
        <v>22690.807444149301</v>
      </c>
      <c r="G61" s="3">
        <f>VLOOKUP(B61,CO2_region!$O$2:$P$65,2,FALSE)</f>
        <v>28949.628368894799</v>
      </c>
      <c r="H61" s="3">
        <f>VLOOKUP(B61,CO2_region!$A$2:$B$246,2,FALSE)</f>
        <v>25934.5218858234</v>
      </c>
      <c r="L61" s="3">
        <f>VLOOKUP(B61,CO2_region_P!$D$2:$E$142,2,FALSE)</f>
        <v>23547.483</v>
      </c>
      <c r="M61" s="3">
        <f>VLOOKUP(B61,CO2_region_P!$A$2:$B$246,2,FALSE)</f>
        <v>23547.483</v>
      </c>
      <c r="N61" s="3">
        <f>VLOOKUP(B61,CO2_region_P!$J$2:$K$215,2,FALSE)</f>
        <v>23547.483</v>
      </c>
      <c r="O61" s="3">
        <f>VLOOKUP(B61,CO2_region_P!$G$2:$H$190,2,FALSE)</f>
        <v>23547.483</v>
      </c>
      <c r="P61" s="3">
        <f>VLOOKUP(B61,CO2_region_P!$O$2:$P$65,2,FALSE)</f>
        <v>23547.483</v>
      </c>
      <c r="Q61" s="3">
        <f>VLOOKUP(B61,CO2_region_P!$A$2:$B$246,2,FALSE)</f>
        <v>23547.483</v>
      </c>
    </row>
    <row r="62" spans="1:17">
      <c r="A62" s="3">
        <v>61</v>
      </c>
      <c r="B62" t="s">
        <v>833</v>
      </c>
      <c r="C62" s="3">
        <f>VLOOKUP(B62,CO2_region!$D$2:$E$142,2,FALSE)</f>
        <v>161173.58699223999</v>
      </c>
      <c r="D62" s="3">
        <f>VLOOKUP(B62,CO2_region!$A$2:$B$246,2,FALSE)</f>
        <v>115423.802863185</v>
      </c>
      <c r="E62" s="3">
        <f>VLOOKUP(B62,CO2_region!$J$2:$K$215,2,FALSE)</f>
        <v>171891.93100000001</v>
      </c>
      <c r="F62" s="3">
        <f>VLOOKUP(B62,CO2_region!$G$2:$H$190,2,FALSE)</f>
        <v>115750.238353355</v>
      </c>
      <c r="G62" s="3">
        <f>VLOOKUP(B62,CO2_region!$O$2:$P$65,2,FALSE)</f>
        <v>234103.96907676401</v>
      </c>
      <c r="H62" s="3">
        <f>VLOOKUP(B62,CO2_region!$A$2:$B$246,2,FALSE)</f>
        <v>115423.802863185</v>
      </c>
      <c r="L62" s="3">
        <f>VLOOKUP(B62,CO2_region_P!$D$2:$E$142,2,FALSE)</f>
        <v>171891.93100000001</v>
      </c>
      <c r="M62" s="3">
        <f>VLOOKUP(B62,CO2_region_P!$A$2:$B$246,2,FALSE)</f>
        <v>100794.9</v>
      </c>
      <c r="N62" s="3">
        <f>VLOOKUP(B62,CO2_region_P!$J$2:$K$215,2,FALSE)</f>
        <v>171891.93100000001</v>
      </c>
      <c r="O62" s="3">
        <f>VLOOKUP(B62,CO2_region_P!$G$2:$H$190,2,FALSE)</f>
        <v>171891.93100000001</v>
      </c>
      <c r="P62" s="3">
        <f>VLOOKUP(B62,CO2_region_P!$O$2:$P$65,2,FALSE)</f>
        <v>171891.93100000001</v>
      </c>
      <c r="Q62" s="3">
        <f>VLOOKUP(B62,CO2_region_P!$A$2:$B$246,2,FALSE)</f>
        <v>100794.9</v>
      </c>
    </row>
    <row r="63" spans="1:17">
      <c r="A63" s="3">
        <v>62</v>
      </c>
      <c r="B63" t="s">
        <v>809</v>
      </c>
      <c r="C63" s="3">
        <f>VLOOKUP(B63,CO2_region!$D$2:$E$142,2,FALSE)</f>
        <v>465666.753567671</v>
      </c>
      <c r="D63" s="3">
        <f>VLOOKUP(B63,CO2_region!$A$2:$B$246,2,FALSE)</f>
        <v>423696.08183347498</v>
      </c>
      <c r="E63" s="3">
        <f>VLOOKUP(B63,CO2_region!$J$2:$K$215,2,FALSE)</f>
        <v>422554.00900000002</v>
      </c>
      <c r="F63" s="3">
        <f>VLOOKUP(B63,CO2_region!$G$2:$H$190,2,FALSE)</f>
        <v>440237.25970264</v>
      </c>
      <c r="G63" s="3">
        <f>VLOOKUP(B63,CO2_region!$O$2:$P$65,2,FALSE)</f>
        <v>77339.927044452401</v>
      </c>
      <c r="H63" s="3">
        <f>VLOOKUP(B63,CO2_region!$A$2:$B$246,2,FALSE)</f>
        <v>423696.08183347498</v>
      </c>
      <c r="L63" s="3">
        <f>VLOOKUP(B63,CO2_region_P!$D$2:$E$142,2,FALSE)</f>
        <v>422554.00900000002</v>
      </c>
      <c r="M63" s="3">
        <f>VLOOKUP(B63,CO2_region_P!$A$2:$B$246,2,FALSE)</f>
        <v>422554.00900000002</v>
      </c>
      <c r="N63" s="3">
        <f>VLOOKUP(B63,CO2_region_P!$J$2:$K$215,2,FALSE)</f>
        <v>422554.00900000002</v>
      </c>
      <c r="O63" s="3">
        <f>VLOOKUP(B63,CO2_region_P!$G$2:$H$190,2,FALSE)</f>
        <v>422554.00900000002</v>
      </c>
      <c r="P63" s="3">
        <f>VLOOKUP(B63,CO2_region_P!$O$2:$P$65,2,FALSE)</f>
        <v>0</v>
      </c>
      <c r="Q63" s="3">
        <f>VLOOKUP(B63,CO2_region_P!$A$2:$B$246,2,FALSE)</f>
        <v>422554.00900000002</v>
      </c>
    </row>
    <row r="64" spans="1:17">
      <c r="A64" s="3">
        <v>63</v>
      </c>
      <c r="B64" t="s">
        <v>830</v>
      </c>
      <c r="C64" s="3">
        <f>VLOOKUP(B64,CO2_region!$D$2:$E$142,2,FALSE)</f>
        <v>7186530.5017472804</v>
      </c>
      <c r="D64" s="3">
        <f>VLOOKUP(B64,CO2_region!$A$2:$B$246,2,FALSE)</f>
        <v>7231954.1824225802</v>
      </c>
      <c r="E64" s="3">
        <f>VLOOKUP(B64,CO2_region!$J$2:$K$215,2,FALSE)</f>
        <v>8644642.5370000005</v>
      </c>
      <c r="F64" s="3">
        <f>VLOOKUP(B64,CO2_region!$G$2:$H$190,2,FALSE)</f>
        <v>7234101.7003245</v>
      </c>
      <c r="G64" s="3">
        <f>VLOOKUP(B64,CO2_region!$O$2:$P$65,2,FALSE)</f>
        <v>284664.70715458022</v>
      </c>
      <c r="H64" s="3">
        <f>VLOOKUP(B64,CO2_region!$A$2:$B$246,2,FALSE)</f>
        <v>7231954.1824225802</v>
      </c>
      <c r="L64" s="3">
        <f>VLOOKUP(B64,CO2_region_P!$D$2:$E$142,2,FALSE)</f>
        <v>8644642.5370000005</v>
      </c>
      <c r="M64" s="3">
        <f>VLOOKUP(B64,CO2_region_P!$A$2:$B$246,2,FALSE)</f>
        <v>8644642.5370000005</v>
      </c>
      <c r="N64" s="3">
        <f>VLOOKUP(B64,CO2_region_P!$J$2:$K$215,2,FALSE)</f>
        <v>8644642.5370000005</v>
      </c>
      <c r="O64" s="3">
        <f>VLOOKUP(B64,CO2_region_P!$G$2:$H$190,2,FALSE)</f>
        <v>8644642.5370000005</v>
      </c>
      <c r="P64" s="3">
        <f>VLOOKUP(B64,CO2_region_P!$O$2:$P$65,2,FALSE)</f>
        <v>8322149.6632690849</v>
      </c>
      <c r="Q64" s="3">
        <f>VLOOKUP(B64,CO2_region_P!$A$2:$B$246,2,FALSE)</f>
        <v>8644642.5370000005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EF22-3715-A942-A1E4-AEB11495BFA3}">
  <dimension ref="A1:O182"/>
  <sheetViews>
    <sheetView topLeftCell="A94" workbookViewId="0">
      <selection activeCell="B101" sqref="B101"/>
    </sheetView>
  </sheetViews>
  <sheetFormatPr baseColWidth="10" defaultRowHeight="16"/>
  <cols>
    <col min="1" max="5" width="10.83203125" style="3"/>
    <col min="6" max="6" width="12.83203125" style="3" customWidth="1"/>
    <col min="7" max="7" width="13.1640625" style="3" customWidth="1"/>
    <col min="11" max="13" width="10.83203125" style="3"/>
    <col min="14" max="14" width="12.83203125" style="3" customWidth="1"/>
    <col min="15" max="15" width="13.1640625" style="3" customWidth="1"/>
  </cols>
  <sheetData>
    <row r="1" spans="1:15">
      <c r="A1" s="14" t="s">
        <v>796</v>
      </c>
      <c r="B1" s="14" t="s">
        <v>797</v>
      </c>
      <c r="C1" s="3" t="s">
        <v>798</v>
      </c>
      <c r="D1" s="3" t="s">
        <v>801</v>
      </c>
      <c r="E1" s="3" t="s">
        <v>799</v>
      </c>
      <c r="F1" s="3" t="s">
        <v>800</v>
      </c>
      <c r="G1" s="3" t="s">
        <v>801</v>
      </c>
      <c r="K1" s="3" t="s">
        <v>803</v>
      </c>
      <c r="L1" s="3" t="s">
        <v>804</v>
      </c>
      <c r="M1" s="3" t="s">
        <v>805</v>
      </c>
      <c r="N1" s="3" t="s">
        <v>806</v>
      </c>
      <c r="O1" s="3" t="s">
        <v>804</v>
      </c>
    </row>
    <row r="2" spans="1:15">
      <c r="A2" s="3">
        <v>1</v>
      </c>
      <c r="B2" t="s">
        <v>39</v>
      </c>
      <c r="C2" s="3" t="e">
        <f>VLOOKUP(B2,CO2_region!$D$2:$E$142,2,FALSE)</f>
        <v>#N/A</v>
      </c>
      <c r="D2" s="3">
        <f>VLOOKUP(B2,CO2_region!$A$2:$B$246,2,FALSE)</f>
        <v>691.38212530801195</v>
      </c>
      <c r="E2" s="3">
        <f>VLOOKUP(B2,CO2_region!$J$2:$K$215,2,FALSE)</f>
        <v>483.16010738326599</v>
      </c>
      <c r="F2" s="3">
        <f>VLOOKUP(B2,CO2_region!$G$2:$H$190,2,FALSE)</f>
        <v>1449.7802892288801</v>
      </c>
      <c r="G2" s="3">
        <f>VLOOKUP(B2,CO2_region!$A$2:$B$246,2,FALSE)</f>
        <v>691.38212530801195</v>
      </c>
      <c r="K2" s="3" t="e">
        <f>VLOOKUP(B2,CO2_region_P!$D$2:$E$142,2,FALSE)</f>
        <v>#N/A</v>
      </c>
      <c r="L2" s="3">
        <f>VLOOKUP(B2,CO2_region_P!$A$2:$B$246,2,FALSE)</f>
        <v>104.871039728036</v>
      </c>
      <c r="M2" s="3">
        <f>VLOOKUP(B2,CO2_region_P!$J$2:$K$215,2,FALSE)</f>
        <v>483.16010738326497</v>
      </c>
      <c r="N2" s="3">
        <f>VLOOKUP(B2,CO2_region_P!$G$2:$H$190,2,FALSE)</f>
        <v>1339.0329194737601</v>
      </c>
      <c r="O2" s="3">
        <f>VLOOKUP(B2,CO2_region_P!$A$2:$B$246,2,FALSE)</f>
        <v>104.871039728036</v>
      </c>
    </row>
    <row r="3" spans="1:15">
      <c r="A3" s="3">
        <v>2</v>
      </c>
      <c r="B3" t="s">
        <v>40</v>
      </c>
      <c r="C3" s="3" t="e">
        <f>VLOOKUP(B3,CO2_region!$D$2:$E$142,2,FALSE)</f>
        <v>#N/A</v>
      </c>
      <c r="D3" s="3">
        <f>VLOOKUP(B3,CO2_region!$A$2:$B$246,2,FALSE)</f>
        <v>11081.8787032409</v>
      </c>
      <c r="E3" s="3">
        <f>VLOOKUP(B3,CO2_region!$J$2:$K$215,2,FALSE)</f>
        <v>15319.2581655833</v>
      </c>
      <c r="F3" s="3">
        <f>VLOOKUP(B3,CO2_region!$G$2:$H$190,2,FALSE)</f>
        <v>13099.1019684817</v>
      </c>
      <c r="G3" s="3">
        <f>VLOOKUP(B3,CO2_region!$A$2:$B$246,2,FALSE)</f>
        <v>11081.8787032409</v>
      </c>
      <c r="K3" s="3" t="e">
        <f>VLOOKUP(B3,CO2_region_P!$D$2:$E$142,2,FALSE)</f>
        <v>#N/A</v>
      </c>
      <c r="L3" s="3">
        <f>VLOOKUP(B3,CO2_region_P!$A$2:$B$246,2,FALSE)</f>
        <v>665.78797904225996</v>
      </c>
      <c r="M3" s="3">
        <f>VLOOKUP(B3,CO2_region_P!$J$2:$K$215,2,FALSE)</f>
        <v>15319.2581655833</v>
      </c>
      <c r="N3" s="3">
        <f>VLOOKUP(B3,CO2_region_P!$G$2:$H$190,2,FALSE)</f>
        <v>9880.1204095416106</v>
      </c>
      <c r="O3" s="3">
        <f>VLOOKUP(B3,CO2_region_P!$A$2:$B$246,2,FALSE)</f>
        <v>665.78797904225996</v>
      </c>
    </row>
    <row r="4" spans="1:15">
      <c r="A4" s="3">
        <v>3</v>
      </c>
      <c r="B4" t="s">
        <v>41</v>
      </c>
      <c r="C4" s="3" t="e">
        <f>VLOOKUP(B4,CO2_region!$D$2:$E$142,2,FALSE)</f>
        <v>#N/A</v>
      </c>
      <c r="D4" s="3">
        <f>VLOOKUP(B4,CO2_region!$A$2:$B$246,2,FALSE)</f>
        <v>38128.2845996756</v>
      </c>
      <c r="E4" s="3">
        <f>VLOOKUP(B4,CO2_region!$J$2:$K$215,2,FALSE)</f>
        <v>19755.848999999998</v>
      </c>
      <c r="F4" s="3">
        <f>VLOOKUP(B4,CO2_region!$G$2:$H$190,2,FALSE)</f>
        <v>19567.673867877402</v>
      </c>
      <c r="G4" s="3">
        <f>VLOOKUP(B4,CO2_region!$A$2:$B$246,2,FALSE)</f>
        <v>38128.2845996756</v>
      </c>
      <c r="K4" s="3" t="e">
        <f>VLOOKUP(B4,CO2_region_P!$D$2:$E$142,2,FALSE)</f>
        <v>#N/A</v>
      </c>
      <c r="L4" s="3">
        <f>VLOOKUP(B4,CO2_region_P!$A$2:$B$246,2,FALSE)</f>
        <v>19755.848999999998</v>
      </c>
      <c r="M4" s="3">
        <f>VLOOKUP(B4,CO2_region_P!$J$2:$K$215,2,FALSE)</f>
        <v>19755.848999999998</v>
      </c>
      <c r="N4" s="3">
        <f>VLOOKUP(B4,CO2_region_P!$G$2:$H$190,2,FALSE)</f>
        <v>19755.848999999998</v>
      </c>
      <c r="O4" s="3">
        <f>VLOOKUP(B4,CO2_region_P!$A$2:$B$246,2,FALSE)</f>
        <v>19755.848999999998</v>
      </c>
    </row>
    <row r="5" spans="1:15">
      <c r="A5" s="3">
        <v>4</v>
      </c>
      <c r="B5" t="s">
        <v>42</v>
      </c>
      <c r="C5" s="3" t="e">
        <f>VLOOKUP(B5,CO2_region!$D$2:$E$142,2,FALSE)</f>
        <v>#N/A</v>
      </c>
      <c r="D5" s="3">
        <f>VLOOKUP(B5,CO2_region!$A$2:$B$246,2,FALSE)</f>
        <v>81.3367138775358</v>
      </c>
      <c r="E5" s="3">
        <f>VLOOKUP(B5,CO2_region!$J$2:$K$215,2,FALSE)</f>
        <v>1.83495374353087</v>
      </c>
      <c r="F5" s="3" t="e">
        <f>VLOOKUP(B5,CO2_region!$G$2:$H$190,2,FALSE)</f>
        <v>#N/A</v>
      </c>
      <c r="G5" s="3">
        <f>VLOOKUP(B5,CO2_region!$A$2:$B$246,2,FALSE)</f>
        <v>81.3367138775358</v>
      </c>
      <c r="K5" s="3" t="e">
        <f>VLOOKUP(B5,CO2_region_P!$D$2:$E$142,2,FALSE)</f>
        <v>#N/A</v>
      </c>
      <c r="L5" s="3">
        <f>VLOOKUP(B5,CO2_region_P!$A$2:$B$246,2,FALSE)</f>
        <v>4.2455766622299702</v>
      </c>
      <c r="M5" s="3">
        <f>VLOOKUP(B5,CO2_region_P!$J$2:$K$215,2,FALSE)</f>
        <v>1.83495374353087</v>
      </c>
      <c r="N5" s="3" t="e">
        <f>VLOOKUP(B5,CO2_region_P!$G$2:$H$190,2,FALSE)</f>
        <v>#N/A</v>
      </c>
      <c r="O5" s="3">
        <f>VLOOKUP(B5,CO2_region_P!$A$2:$B$246,2,FALSE)</f>
        <v>4.2455766622299702</v>
      </c>
    </row>
    <row r="6" spans="1:15">
      <c r="A6" s="3">
        <v>5</v>
      </c>
      <c r="B6" t="s">
        <v>43</v>
      </c>
      <c r="C6" s="3">
        <f>VLOOKUP(B6,CO2_region!$D$2:$E$142,2,FALSE)</f>
        <v>5599.3998506036096</v>
      </c>
      <c r="D6" s="3">
        <f>VLOOKUP(B6,CO2_region!$A$2:$B$246,2,FALSE)</f>
        <v>4530.0553708221896</v>
      </c>
      <c r="E6" s="3">
        <f>VLOOKUP(B6,CO2_region!$J$2:$K$215,2,FALSE)</f>
        <v>3586.5349999999999</v>
      </c>
      <c r="F6" s="3">
        <f>VLOOKUP(B6,CO2_region!$G$2:$H$190,2,FALSE)</f>
        <v>5822.6870095587301</v>
      </c>
      <c r="G6" s="3">
        <f>VLOOKUP(B6,CO2_region!$A$2:$B$246,2,FALSE)</f>
        <v>4530.0553708221896</v>
      </c>
      <c r="K6" s="3">
        <f>VLOOKUP(B6,CO2_region_P!$D$2:$E$142,2,FALSE)</f>
        <v>3586.5349999999999</v>
      </c>
      <c r="L6" s="3">
        <f>VLOOKUP(B6,CO2_region_P!$A$2:$B$246,2,FALSE)</f>
        <v>3586.5349999999999</v>
      </c>
      <c r="M6" s="3">
        <f>VLOOKUP(B6,CO2_region_P!$J$2:$K$215,2,FALSE)</f>
        <v>3586.5349999999999</v>
      </c>
      <c r="N6" s="3">
        <f>VLOOKUP(B6,CO2_region_P!$G$2:$H$190,2,FALSE)</f>
        <v>3586.5349999999999</v>
      </c>
      <c r="O6" s="3">
        <f>VLOOKUP(B6,CO2_region_P!$A$2:$B$246,2,FALSE)</f>
        <v>3586.5349999999999</v>
      </c>
    </row>
    <row r="7" spans="1:15">
      <c r="A7" s="3">
        <v>6</v>
      </c>
      <c r="B7" t="s">
        <v>901</v>
      </c>
      <c r="C7" s="3" t="e">
        <f>VLOOKUP(B7,CO2_region!$D$2:$E$142,2,FALSE)</f>
        <v>#N/A</v>
      </c>
      <c r="D7" s="3">
        <f>VLOOKUP(B7,CO2_region!$A$2:$B$246,2,FALSE)</f>
        <v>1010.66425474275</v>
      </c>
      <c r="E7" s="3">
        <f>VLOOKUP(B7,CO2_region!$J$2:$K$215,2,FALSE)</f>
        <v>1.3815595029377301</v>
      </c>
      <c r="F7" s="3">
        <f>VLOOKUP(B7,CO2_region!$G$2:$H$190,2,FALSE)</f>
        <v>1748.4910309869499</v>
      </c>
      <c r="G7" s="3">
        <f>VLOOKUP(B7,CO2_region!$A$2:$B$246,2,FALSE)</f>
        <v>1010.66425474275</v>
      </c>
      <c r="K7" s="3" t="e">
        <f>VLOOKUP(B7,CO2_region_P!$D$2:$E$142,2,FALSE)</f>
        <v>#N/A</v>
      </c>
      <c r="L7" s="3">
        <f>VLOOKUP(B7,CO2_region_P!$A$2:$B$246,2,FALSE)</f>
        <v>325.80408210156099</v>
      </c>
      <c r="M7" s="3">
        <f>VLOOKUP(B7,CO2_region_P!$J$2:$K$215,2,FALSE)</f>
        <v>1.3815595029377301</v>
      </c>
      <c r="N7" s="3">
        <f>VLOOKUP(B7,CO2_region_P!$G$2:$H$190,2,FALSE)</f>
        <v>1485.5136503388601</v>
      </c>
      <c r="O7" s="3">
        <f>VLOOKUP(B7,CO2_region_P!$A$2:$B$246,2,FALSE)</f>
        <v>325.80408210156099</v>
      </c>
    </row>
    <row r="8" spans="1:15">
      <c r="A8" s="3">
        <v>7</v>
      </c>
      <c r="B8" t="s">
        <v>45</v>
      </c>
      <c r="C8" s="3" t="e">
        <f>VLOOKUP(B8,CO2_region!$D$2:$E$142,2,FALSE)</f>
        <v>#N/A</v>
      </c>
      <c r="D8" s="3">
        <f>VLOOKUP(B8,CO2_region!$A$2:$B$246,2,FALSE)</f>
        <v>25.723056383735599</v>
      </c>
      <c r="E8" s="3">
        <f>VLOOKUP(B8,CO2_region!$J$2:$K$215,2,FALSE)</f>
        <v>0</v>
      </c>
      <c r="F8" s="3">
        <f>VLOOKUP(B8,CO2_region!$G$2:$H$190,2,FALSE)</f>
        <v>1606.6340293616499</v>
      </c>
      <c r="G8" s="3">
        <f>VLOOKUP(B8,CO2_region!$A$2:$B$246,2,FALSE)</f>
        <v>25.723056383735599</v>
      </c>
      <c r="K8" s="3" t="e">
        <f>VLOOKUP(B8,CO2_region_P!$D$2:$E$142,2,FALSE)</f>
        <v>#N/A</v>
      </c>
      <c r="L8" s="3">
        <f>VLOOKUP(B8,CO2_region_P!$A$2:$B$246,2,FALSE)</f>
        <v>107.079370064523</v>
      </c>
      <c r="M8" s="3">
        <f>VLOOKUP(B8,CO2_region_P!$J$2:$K$215,2,FALSE)</f>
        <v>0</v>
      </c>
      <c r="N8" s="3">
        <f>VLOOKUP(B8,CO2_region_P!$G$2:$H$190,2,FALSE)</f>
        <v>663.72096833483897</v>
      </c>
      <c r="O8" s="3">
        <f>VLOOKUP(B8,CO2_region_P!$A$2:$B$246,2,FALSE)</f>
        <v>107.079370064523</v>
      </c>
    </row>
    <row r="9" spans="1:15">
      <c r="A9" s="3">
        <v>8</v>
      </c>
      <c r="B9" t="s">
        <v>46</v>
      </c>
      <c r="C9" s="3" t="e">
        <f>VLOOKUP(B9,CO2_region!$D$2:$E$142,2,FALSE)</f>
        <v>#N/A</v>
      </c>
      <c r="D9" s="3">
        <f>VLOOKUP(B9,CO2_region!$A$2:$B$246,2,FALSE)</f>
        <v>106.823530528961</v>
      </c>
      <c r="E9" s="3" t="e">
        <f>VLOOKUP(B9,CO2_region!$J$2:$K$215,2,FALSE)</f>
        <v>#N/A</v>
      </c>
      <c r="F9" s="3" t="e">
        <f>VLOOKUP(B9,CO2_region!$G$2:$H$190,2,FALSE)</f>
        <v>#N/A</v>
      </c>
      <c r="G9" s="3">
        <f>VLOOKUP(B9,CO2_region!$A$2:$B$246,2,FALSE)</f>
        <v>106.823530528961</v>
      </c>
      <c r="K9" s="3" t="e">
        <f>VLOOKUP(B9,CO2_region_P!$D$2:$E$142,2,FALSE)</f>
        <v>#N/A</v>
      </c>
      <c r="L9" s="3">
        <f>VLOOKUP(B9,CO2_region_P!$A$2:$B$246,2,FALSE)</f>
        <v>41.0279163486355</v>
      </c>
      <c r="M9" s="3" t="e">
        <f>VLOOKUP(B9,CO2_region_P!$J$2:$K$215,2,FALSE)</f>
        <v>#N/A</v>
      </c>
      <c r="N9" s="3" t="e">
        <f>VLOOKUP(B9,CO2_region_P!$G$2:$H$190,2,FALSE)</f>
        <v>#N/A</v>
      </c>
      <c r="O9" s="3">
        <f>VLOOKUP(B9,CO2_region_P!$A$2:$B$246,2,FALSE)</f>
        <v>41.0279163486355</v>
      </c>
    </row>
    <row r="10" spans="1:15">
      <c r="A10" s="3">
        <v>9</v>
      </c>
      <c r="B10" t="s">
        <v>47</v>
      </c>
      <c r="C10" s="3" t="e">
        <f>VLOOKUP(B10,CO2_region!$D$2:$E$142,2,FALSE)</f>
        <v>#N/A</v>
      </c>
      <c r="D10" s="3">
        <f>VLOOKUP(B10,CO2_region!$A$2:$B$246,2,FALSE)</f>
        <v>124.56877368927</v>
      </c>
      <c r="E10" s="3">
        <f>VLOOKUP(B10,CO2_region!$J$2:$K$215,2,FALSE)</f>
        <v>5128.0659999999998</v>
      </c>
      <c r="F10" s="3" t="e">
        <f>VLOOKUP(B10,CO2_region!$G$2:$H$190,2,FALSE)</f>
        <v>#N/A</v>
      </c>
      <c r="G10" s="3">
        <f>VLOOKUP(B10,CO2_region!$A$2:$B$246,2,FALSE)</f>
        <v>124.56877368927</v>
      </c>
      <c r="K10" s="3" t="e">
        <f>VLOOKUP(B10,CO2_region_P!$D$2:$E$142,2,FALSE)</f>
        <v>#N/A</v>
      </c>
      <c r="L10" s="3">
        <f>VLOOKUP(B10,CO2_region_P!$A$2:$B$246,2,FALSE)</f>
        <v>5128.0659999999998</v>
      </c>
      <c r="M10" s="3">
        <f>VLOOKUP(B10,CO2_region_P!$J$2:$K$215,2,FALSE)</f>
        <v>5128.0659999999998</v>
      </c>
      <c r="N10" s="3" t="e">
        <f>VLOOKUP(B10,CO2_region_P!$G$2:$H$190,2,FALSE)</f>
        <v>#N/A</v>
      </c>
      <c r="O10" s="3">
        <f>VLOOKUP(B10,CO2_region_P!$A$2:$B$246,2,FALSE)</f>
        <v>5128.0659999999998</v>
      </c>
    </row>
    <row r="11" spans="1:15">
      <c r="A11" s="3">
        <v>10</v>
      </c>
      <c r="B11" t="s">
        <v>48</v>
      </c>
      <c r="C11" s="3">
        <f>VLOOKUP(B11,CO2_region!$D$2:$E$142,2,FALSE)</f>
        <v>275394.24250299402</v>
      </c>
      <c r="D11" s="3">
        <f>VLOOKUP(B11,CO2_region!$A$2:$B$246,2,FALSE)</f>
        <v>181162.22695901501</v>
      </c>
      <c r="E11" s="3">
        <f>VLOOKUP(B11,CO2_region!$J$2:$K$215,2,FALSE)</f>
        <v>185605.56700000001</v>
      </c>
      <c r="F11" s="3">
        <f>VLOOKUP(B11,CO2_region!$G$2:$H$190,2,FALSE)</f>
        <v>198019.63862660399</v>
      </c>
      <c r="G11" s="3">
        <f>VLOOKUP(B11,CO2_region!$A$2:$B$246,2,FALSE)</f>
        <v>181162.22695901501</v>
      </c>
      <c r="K11" s="3">
        <f>VLOOKUP(B11,CO2_region_P!$D$2:$E$142,2,FALSE)</f>
        <v>185605.56700000001</v>
      </c>
      <c r="L11" s="3">
        <f>VLOOKUP(B11,CO2_region_P!$A$2:$B$246,2,FALSE)</f>
        <v>185605.56700000001</v>
      </c>
      <c r="M11" s="3">
        <f>VLOOKUP(B11,CO2_region_P!$J$2:$K$215,2,FALSE)</f>
        <v>185605.56700000001</v>
      </c>
      <c r="N11" s="3">
        <f>VLOOKUP(B11,CO2_region_P!$G$2:$H$190,2,FALSE)</f>
        <v>185605.56700000001</v>
      </c>
      <c r="O11" s="3">
        <f>VLOOKUP(B11,CO2_region_P!$A$2:$B$246,2,FALSE)</f>
        <v>185605.56700000001</v>
      </c>
    </row>
    <row r="12" spans="1:15">
      <c r="A12" s="3">
        <v>11</v>
      </c>
      <c r="B12" t="s">
        <v>50</v>
      </c>
      <c r="C12" s="3">
        <f>VLOOKUP(B12,CO2_region!$D$2:$E$142,2,FALSE)</f>
        <v>4722.8243215898101</v>
      </c>
      <c r="D12" s="3">
        <f>VLOOKUP(B12,CO2_region!$A$2:$B$246,2,FALSE)</f>
        <v>3611.8362301637399</v>
      </c>
      <c r="E12" s="3">
        <f>VLOOKUP(B12,CO2_region!$J$2:$K$215,2,FALSE)</f>
        <v>4048.029</v>
      </c>
      <c r="F12" s="3">
        <f>VLOOKUP(B12,CO2_region!$G$2:$H$190,2,FALSE)</f>
        <v>4863.6756678219999</v>
      </c>
      <c r="G12" s="3">
        <f>VLOOKUP(B12,CO2_region!$A$2:$B$246,2,FALSE)</f>
        <v>3611.8362301637399</v>
      </c>
      <c r="K12" s="3">
        <f>VLOOKUP(B12,CO2_region_P!$D$2:$E$142,2,FALSE)</f>
        <v>4048.029</v>
      </c>
      <c r="L12" s="3">
        <f>VLOOKUP(B12,CO2_region_P!$A$2:$B$246,2,FALSE)</f>
        <v>4048.029</v>
      </c>
      <c r="M12" s="3">
        <f>VLOOKUP(B12,CO2_region_P!$J$2:$K$215,2,FALSE)</f>
        <v>4048.029</v>
      </c>
      <c r="N12" s="3">
        <f>VLOOKUP(B12,CO2_region_P!$G$2:$H$190,2,FALSE)</f>
        <v>4048.029</v>
      </c>
      <c r="O12" s="3">
        <f>VLOOKUP(B12,CO2_region_P!$A$2:$B$246,2,FALSE)</f>
        <v>4048.029</v>
      </c>
    </row>
    <row r="13" spans="1:15">
      <c r="A13" s="3">
        <v>12</v>
      </c>
      <c r="B13" t="s">
        <v>51</v>
      </c>
      <c r="C13" s="3" t="e">
        <f>VLOOKUP(B13,CO2_region!$D$2:$E$142,2,FALSE)</f>
        <v>#N/A</v>
      </c>
      <c r="D13" s="3">
        <f>VLOOKUP(B13,CO2_region!$A$2:$B$246,2,FALSE)</f>
        <v>586.45832688712005</v>
      </c>
      <c r="E13" s="3" t="e">
        <f>VLOOKUP(B13,CO2_region!$J$2:$K$215,2,FALSE)</f>
        <v>#N/A</v>
      </c>
      <c r="F13" s="3" t="e">
        <f>VLOOKUP(B13,CO2_region!$G$2:$H$190,2,FALSE)</f>
        <v>#N/A</v>
      </c>
      <c r="G13" s="3">
        <f>VLOOKUP(B13,CO2_region!$A$2:$B$246,2,FALSE)</f>
        <v>586.45832688712005</v>
      </c>
      <c r="K13" s="3" t="e">
        <f>VLOOKUP(B13,CO2_region_P!$D$2:$E$142,2,FALSE)</f>
        <v>#N/A</v>
      </c>
      <c r="L13" s="3">
        <f>VLOOKUP(B13,CO2_region_P!$A$2:$B$246,2,FALSE)</f>
        <v>315.811731881546</v>
      </c>
      <c r="M13" s="3" t="e">
        <f>VLOOKUP(B13,CO2_region_P!$J$2:$K$215,2,FALSE)</f>
        <v>#N/A</v>
      </c>
      <c r="N13" s="3" t="e">
        <f>VLOOKUP(B13,CO2_region_P!$G$2:$H$190,2,FALSE)</f>
        <v>#N/A</v>
      </c>
      <c r="O13" s="3">
        <f>VLOOKUP(B13,CO2_region_P!$A$2:$B$246,2,FALSE)</f>
        <v>315.811731881546</v>
      </c>
    </row>
    <row r="14" spans="1:15">
      <c r="A14" s="3">
        <v>13</v>
      </c>
      <c r="B14" t="s">
        <v>52</v>
      </c>
      <c r="C14" s="3" t="e">
        <f>VLOOKUP(B14,CO2_region!$D$2:$E$142,2,FALSE)</f>
        <v>#N/A</v>
      </c>
      <c r="D14" s="3">
        <f>VLOOKUP(B14,CO2_region!$A$2:$B$246,2,FALSE)</f>
        <v>16.733599880995701</v>
      </c>
      <c r="E14" s="3" t="e">
        <f>VLOOKUP(B14,CO2_region!$J$2:$K$215,2,FALSE)</f>
        <v>#N/A</v>
      </c>
      <c r="F14" s="3" t="e">
        <f>VLOOKUP(B14,CO2_region!$G$2:$H$190,2,FALSE)</f>
        <v>#N/A</v>
      </c>
      <c r="G14" s="3">
        <f>VLOOKUP(B14,CO2_region!$A$2:$B$246,2,FALSE)</f>
        <v>16.733599880995701</v>
      </c>
      <c r="K14" s="3" t="e">
        <f>VLOOKUP(B14,CO2_region_P!$D$2:$E$142,2,FALSE)</f>
        <v>#N/A</v>
      </c>
      <c r="L14" s="3">
        <f>VLOOKUP(B14,CO2_region_P!$A$2:$B$246,2,FALSE)</f>
        <v>0</v>
      </c>
      <c r="M14" s="3" t="e">
        <f>VLOOKUP(B14,CO2_region_P!$J$2:$K$215,2,FALSE)</f>
        <v>#N/A</v>
      </c>
      <c r="N14" s="3" t="e">
        <f>VLOOKUP(B14,CO2_region_P!$G$2:$H$190,2,FALSE)</f>
        <v>#N/A</v>
      </c>
      <c r="O14" s="3">
        <f>VLOOKUP(B14,CO2_region_P!$A$2:$B$246,2,FALSE)</f>
        <v>0</v>
      </c>
    </row>
    <row r="15" spans="1:15">
      <c r="A15" s="3">
        <v>14</v>
      </c>
      <c r="B15" t="s">
        <v>53</v>
      </c>
      <c r="C15" s="3" t="e">
        <f>VLOOKUP(B15,CO2_region!$D$2:$E$142,2,FALSE)</f>
        <v>#N/A</v>
      </c>
      <c r="D15" s="3">
        <f>VLOOKUP(B15,CO2_region!$A$2:$B$246,2,FALSE)</f>
        <v>17.545713310075701</v>
      </c>
      <c r="E15" s="3" t="e">
        <f>VLOOKUP(B15,CO2_region!$J$2:$K$215,2,FALSE)</f>
        <v>#N/A</v>
      </c>
      <c r="F15" s="3" t="e">
        <f>VLOOKUP(B15,CO2_region!$G$2:$H$190,2,FALSE)</f>
        <v>#N/A</v>
      </c>
      <c r="G15" s="3">
        <f>VLOOKUP(B15,CO2_region!$A$2:$B$246,2,FALSE)</f>
        <v>17.545713310075701</v>
      </c>
      <c r="K15" s="3" t="e">
        <f>VLOOKUP(B15,CO2_region_P!$D$2:$E$142,2,FALSE)</f>
        <v>#N/A</v>
      </c>
      <c r="L15" s="3">
        <f>VLOOKUP(B15,CO2_region_P!$A$2:$B$246,2,FALSE)</f>
        <v>4.3286836603578198</v>
      </c>
      <c r="M15" s="3" t="e">
        <f>VLOOKUP(B15,CO2_region_P!$J$2:$K$215,2,FALSE)</f>
        <v>#N/A</v>
      </c>
      <c r="N15" s="3" t="e">
        <f>VLOOKUP(B15,CO2_region_P!$G$2:$H$190,2,FALSE)</f>
        <v>#N/A</v>
      </c>
      <c r="O15" s="3">
        <f>VLOOKUP(B15,CO2_region_P!$A$2:$B$246,2,FALSE)</f>
        <v>4.3286836603578198</v>
      </c>
    </row>
    <row r="16" spans="1:15">
      <c r="A16" s="3">
        <v>15</v>
      </c>
      <c r="B16" t="s">
        <v>54</v>
      </c>
      <c r="C16" s="3" t="e">
        <f>VLOOKUP(B16,CO2_region!$D$2:$E$142,2,FALSE)</f>
        <v>#N/A</v>
      </c>
      <c r="D16" s="3">
        <f>VLOOKUP(B16,CO2_region!$A$2:$B$246,2,FALSE)</f>
        <v>251.82614324975799</v>
      </c>
      <c r="E16" s="3">
        <f>VLOOKUP(B16,CO2_region!$J$2:$K$215,2,FALSE)</f>
        <v>5.88179438050211</v>
      </c>
      <c r="F16" s="3">
        <f>VLOOKUP(B16,CO2_region!$G$2:$H$190,2,FALSE)</f>
        <v>1094.1815016814101</v>
      </c>
      <c r="G16" s="3">
        <f>VLOOKUP(B16,CO2_region!$A$2:$B$246,2,FALSE)</f>
        <v>251.82614324975799</v>
      </c>
      <c r="K16" s="3" t="e">
        <f>VLOOKUP(B16,CO2_region_P!$D$2:$E$142,2,FALSE)</f>
        <v>#N/A</v>
      </c>
      <c r="L16" s="3">
        <f>VLOOKUP(B16,CO2_region_P!$A$2:$B$246,2,FALSE)</f>
        <v>37.015101450419003</v>
      </c>
      <c r="M16" s="3">
        <f>VLOOKUP(B16,CO2_region_P!$J$2:$K$215,2,FALSE)</f>
        <v>5.88179438050211</v>
      </c>
      <c r="N16" s="3">
        <f>VLOOKUP(B16,CO2_region_P!$G$2:$H$190,2,FALSE)</f>
        <v>944.34407236522895</v>
      </c>
      <c r="O16" s="3">
        <f>VLOOKUP(B16,CO2_region_P!$A$2:$B$246,2,FALSE)</f>
        <v>37.015101450419003</v>
      </c>
    </row>
    <row r="17" spans="1:15">
      <c r="A17" s="3">
        <v>16</v>
      </c>
      <c r="B17" t="s">
        <v>57</v>
      </c>
      <c r="C17" s="3">
        <f>VLOOKUP(B17,CO2_region!$D$2:$E$142,2,FALSE)</f>
        <v>31932.391309181101</v>
      </c>
      <c r="D17" s="3">
        <f>VLOOKUP(B17,CO2_region!$A$2:$B$246,2,FALSE)</f>
        <v>31709.7044214997</v>
      </c>
      <c r="E17" s="3">
        <f>VLOOKUP(B17,CO2_region!$J$2:$K$215,2,FALSE)</f>
        <v>25287.523000000001</v>
      </c>
      <c r="F17" s="3">
        <f>VLOOKUP(B17,CO2_region!$G$2:$H$190,2,FALSE)</f>
        <v>23410.1273191162</v>
      </c>
      <c r="G17" s="3">
        <f>VLOOKUP(B17,CO2_region!$A$2:$B$246,2,FALSE)</f>
        <v>31709.7044214997</v>
      </c>
      <c r="K17" s="3">
        <f>VLOOKUP(B17,CO2_region_P!$D$2:$E$142,2,FALSE)</f>
        <v>25287.523000000001</v>
      </c>
      <c r="L17" s="3">
        <f>VLOOKUP(B17,CO2_region_P!$A$2:$B$246,2,FALSE)</f>
        <v>25287.523000000001</v>
      </c>
      <c r="M17" s="3">
        <f>VLOOKUP(B17,CO2_region_P!$J$2:$K$215,2,FALSE)</f>
        <v>25287.523000000001</v>
      </c>
      <c r="N17" s="3">
        <f>VLOOKUP(B17,CO2_region_P!$G$2:$H$190,2,FALSE)</f>
        <v>25287.523000000001</v>
      </c>
      <c r="O17" s="3">
        <f>VLOOKUP(B17,CO2_region_P!$A$2:$B$246,2,FALSE)</f>
        <v>25287.523000000001</v>
      </c>
    </row>
    <row r="18" spans="1:15">
      <c r="A18" s="3">
        <v>17</v>
      </c>
      <c r="B18" t="s">
        <v>58</v>
      </c>
      <c r="C18" s="3" t="e">
        <f>VLOOKUP(B18,CO2_region!$D$2:$E$142,2,FALSE)</f>
        <v>#N/A</v>
      </c>
      <c r="D18" s="3">
        <f>VLOOKUP(B18,CO2_region!$A$2:$B$246,2,FALSE)</f>
        <v>1143.9762535760301</v>
      </c>
      <c r="E18" s="3">
        <f>VLOOKUP(B18,CO2_region!$J$2:$K$215,2,FALSE)</f>
        <v>275.58058625676802</v>
      </c>
      <c r="F18" s="3">
        <f>VLOOKUP(B18,CO2_region!$G$2:$H$190,2,FALSE)</f>
        <v>1073.7739511877501</v>
      </c>
      <c r="G18" s="3">
        <f>VLOOKUP(B18,CO2_region!$A$2:$B$246,2,FALSE)</f>
        <v>1143.9762535760301</v>
      </c>
      <c r="K18" s="3" t="e">
        <f>VLOOKUP(B18,CO2_region_P!$D$2:$E$142,2,FALSE)</f>
        <v>#N/A</v>
      </c>
      <c r="L18" s="3">
        <f>VLOOKUP(B18,CO2_region_P!$A$2:$B$246,2,FALSE)</f>
        <v>915.66747132178705</v>
      </c>
      <c r="M18" s="3">
        <f>VLOOKUP(B18,CO2_region_P!$J$2:$K$215,2,FALSE)</f>
        <v>275.58058625676802</v>
      </c>
      <c r="N18" s="3">
        <f>VLOOKUP(B18,CO2_region_P!$G$2:$H$190,2,FALSE)</f>
        <v>818.85417630306404</v>
      </c>
      <c r="O18" s="3">
        <f>VLOOKUP(B18,CO2_region_P!$A$2:$B$246,2,FALSE)</f>
        <v>915.66747132178705</v>
      </c>
    </row>
    <row r="19" spans="1:15">
      <c r="A19" s="3">
        <v>18</v>
      </c>
      <c r="B19" t="s">
        <v>61</v>
      </c>
      <c r="C19" s="3">
        <f>VLOOKUP(B19,CO2_region!$D$2:$E$142,2,FALSE)</f>
        <v>1688.03436895802</v>
      </c>
      <c r="D19" s="3">
        <f>VLOOKUP(B19,CO2_region!$A$2:$B$246,2,FALSE)</f>
        <v>2791.4977380549899</v>
      </c>
      <c r="E19" s="3">
        <f>VLOOKUP(B19,CO2_region!$J$2:$K$215,2,FALSE)</f>
        <v>2671.0189530778998</v>
      </c>
      <c r="F19" s="3">
        <f>VLOOKUP(B19,CO2_region!$G$2:$H$190,2,FALSE)</f>
        <v>3423.0824618710599</v>
      </c>
      <c r="G19" s="3">
        <f>VLOOKUP(B19,CO2_region!$A$2:$B$246,2,FALSE)</f>
        <v>2791.4977380549899</v>
      </c>
      <c r="K19" s="3">
        <f>VLOOKUP(B19,CO2_region_P!$D$2:$E$142,2,FALSE)</f>
        <v>334.43063581930897</v>
      </c>
      <c r="L19" s="3">
        <f>VLOOKUP(B19,CO2_region_P!$A$2:$B$246,2,FALSE)</f>
        <v>1775.39377504096</v>
      </c>
      <c r="M19" s="3">
        <f>VLOOKUP(B19,CO2_region_P!$J$2:$K$215,2,FALSE)</f>
        <v>2671.0189530778998</v>
      </c>
      <c r="N19" s="3">
        <f>VLOOKUP(B19,CO2_region_P!$G$2:$H$190,2,FALSE)</f>
        <v>2300.37688744871</v>
      </c>
      <c r="O19" s="3">
        <f>VLOOKUP(B19,CO2_region_P!$A$2:$B$246,2,FALSE)</f>
        <v>1775.39377504096</v>
      </c>
    </row>
    <row r="20" spans="1:15">
      <c r="A20" s="3">
        <v>19</v>
      </c>
      <c r="B20" t="s">
        <v>62</v>
      </c>
      <c r="C20" s="3">
        <f>VLOOKUP(B20,CO2_region!$D$2:$E$142,2,FALSE)</f>
        <v>89636.098419302696</v>
      </c>
      <c r="D20" s="3">
        <f>VLOOKUP(B20,CO2_region!$A$2:$B$246,2,FALSE)</f>
        <v>45127.382993710198</v>
      </c>
      <c r="E20" s="3">
        <f>VLOOKUP(B20,CO2_region!$J$2:$K$215,2,FALSE)</f>
        <v>63440.021999999997</v>
      </c>
      <c r="F20" s="3">
        <f>VLOOKUP(B20,CO2_region!$G$2:$H$190,2,FALSE)</f>
        <v>71200.822310085699</v>
      </c>
      <c r="G20" s="3">
        <f>VLOOKUP(B20,CO2_region!$A$2:$B$246,2,FALSE)</f>
        <v>45127.382993710198</v>
      </c>
      <c r="K20" s="3">
        <f>VLOOKUP(B20,CO2_region_P!$D$2:$E$142,2,FALSE)</f>
        <v>63440.021999999997</v>
      </c>
      <c r="L20" s="3">
        <f>VLOOKUP(B20,CO2_region_P!$A$2:$B$246,2,FALSE)</f>
        <v>30003.045999999998</v>
      </c>
      <c r="M20" s="3">
        <f>VLOOKUP(B20,CO2_region_P!$J$2:$K$215,2,FALSE)</f>
        <v>63440.021999999997</v>
      </c>
      <c r="N20" s="3">
        <f>VLOOKUP(B20,CO2_region_P!$G$2:$H$190,2,FALSE)</f>
        <v>63440.021999999997</v>
      </c>
      <c r="O20" s="3">
        <f>VLOOKUP(B20,CO2_region_P!$A$2:$B$246,2,FALSE)</f>
        <v>30003.045999999998</v>
      </c>
    </row>
    <row r="21" spans="1:15">
      <c r="A21" s="3">
        <v>20</v>
      </c>
      <c r="B21" t="s">
        <v>64</v>
      </c>
      <c r="C21" s="3">
        <f>VLOOKUP(B21,CO2_region!$D$2:$E$142,2,FALSE)</f>
        <v>25326.254790352501</v>
      </c>
      <c r="D21" s="3">
        <f>VLOOKUP(B21,CO2_region!$A$2:$B$246,2,FALSE)</f>
        <v>19727.609741939301</v>
      </c>
      <c r="E21" s="3">
        <f>VLOOKUP(B21,CO2_region!$J$2:$K$215,2,FALSE)</f>
        <v>29799.577000000001</v>
      </c>
      <c r="F21" s="3">
        <f>VLOOKUP(B21,CO2_region!$G$2:$H$190,2,FALSE)</f>
        <v>21606.723002489402</v>
      </c>
      <c r="G21" s="3">
        <f>VLOOKUP(B21,CO2_region!$A$2:$B$246,2,FALSE)</f>
        <v>19727.609741939301</v>
      </c>
      <c r="K21" s="3">
        <f>VLOOKUP(B21,CO2_region_P!$D$2:$E$142,2,FALSE)</f>
        <v>29799.577000000001</v>
      </c>
      <c r="L21" s="3">
        <f>VLOOKUP(B21,CO2_region_P!$A$2:$B$246,2,FALSE)</f>
        <v>29799.577000000001</v>
      </c>
      <c r="M21" s="3">
        <f>VLOOKUP(B21,CO2_region_P!$J$2:$K$215,2,FALSE)</f>
        <v>29799.577000000001</v>
      </c>
      <c r="N21" s="3">
        <f>VLOOKUP(B21,CO2_region_P!$G$2:$H$190,2,FALSE)</f>
        <v>29799.577000000001</v>
      </c>
      <c r="O21" s="3">
        <f>VLOOKUP(B21,CO2_region_P!$A$2:$B$246,2,FALSE)</f>
        <v>29799.577000000001</v>
      </c>
    </row>
    <row r="22" spans="1:15">
      <c r="A22" s="3">
        <v>21</v>
      </c>
      <c r="B22" t="s">
        <v>65</v>
      </c>
      <c r="C22" s="3" t="e">
        <f>VLOOKUP(B22,CO2_region!$D$2:$E$142,2,FALSE)</f>
        <v>#N/A</v>
      </c>
      <c r="D22" s="3">
        <f>VLOOKUP(B22,CO2_region!$A$2:$B$246,2,FALSE)</f>
        <v>1978.37380465402</v>
      </c>
      <c r="E22" s="3">
        <f>VLOOKUP(B22,CO2_region!$J$2:$K$215,2,FALSE)</f>
        <v>656.03907023265901</v>
      </c>
      <c r="F22" s="3">
        <f>VLOOKUP(B22,CO2_region!$G$2:$H$190,2,FALSE)</f>
        <v>8032.2185805702702</v>
      </c>
      <c r="G22" s="3">
        <f>VLOOKUP(B22,CO2_region!$A$2:$B$246,2,FALSE)</f>
        <v>1978.37380465402</v>
      </c>
      <c r="K22" s="3" t="e">
        <f>VLOOKUP(B22,CO2_region_P!$D$2:$E$142,2,FALSE)</f>
        <v>#N/A</v>
      </c>
      <c r="L22" s="3">
        <f>VLOOKUP(B22,CO2_region_P!$A$2:$B$246,2,FALSE)</f>
        <v>394.05826432472901</v>
      </c>
      <c r="M22" s="3">
        <f>VLOOKUP(B22,CO2_region_P!$J$2:$K$215,2,FALSE)</f>
        <v>656.03907023265901</v>
      </c>
      <c r="N22" s="3">
        <f>VLOOKUP(B22,CO2_region_P!$G$2:$H$190,2,FALSE)</f>
        <v>7506.9473072275996</v>
      </c>
      <c r="O22" s="3">
        <f>VLOOKUP(B22,CO2_region_P!$A$2:$B$246,2,FALSE)</f>
        <v>394.05826432472901</v>
      </c>
    </row>
    <row r="23" spans="1:15">
      <c r="A23" s="3">
        <v>22</v>
      </c>
      <c r="B23" t="s">
        <v>66</v>
      </c>
      <c r="C23" s="3" t="e">
        <f>VLOOKUP(B23,CO2_region!$D$2:$E$142,2,FALSE)</f>
        <v>#N/A</v>
      </c>
      <c r="D23" s="3">
        <f>VLOOKUP(B23,CO2_region!$A$2:$B$246,2,FALSE)</f>
        <v>9266.8075589296295</v>
      </c>
      <c r="E23" s="3">
        <f>VLOOKUP(B23,CO2_region!$J$2:$K$215,2,FALSE)</f>
        <v>18724.081999999999</v>
      </c>
      <c r="F23" s="3">
        <f>VLOOKUP(B23,CO2_region!$G$2:$H$190,2,FALSE)</f>
        <v>16751.828283709401</v>
      </c>
      <c r="G23" s="3">
        <f>VLOOKUP(B23,CO2_region!$A$2:$B$246,2,FALSE)</f>
        <v>9266.8075589296295</v>
      </c>
      <c r="K23" s="3" t="e">
        <f>VLOOKUP(B23,CO2_region_P!$D$2:$E$142,2,FALSE)</f>
        <v>#N/A</v>
      </c>
      <c r="L23" s="3">
        <f>VLOOKUP(B23,CO2_region_P!$A$2:$B$246,2,FALSE)</f>
        <v>18724.081999999999</v>
      </c>
      <c r="M23" s="3">
        <f>VLOOKUP(B23,CO2_region_P!$J$2:$K$215,2,FALSE)</f>
        <v>18724.081999999999</v>
      </c>
      <c r="N23" s="3">
        <f>VLOOKUP(B23,CO2_region_P!$G$2:$H$190,2,FALSE)</f>
        <v>18724.081999999999</v>
      </c>
      <c r="O23" s="3">
        <f>VLOOKUP(B23,CO2_region_P!$A$2:$B$246,2,FALSE)</f>
        <v>18724.081999999999</v>
      </c>
    </row>
    <row r="24" spans="1:15">
      <c r="A24" s="3">
        <v>23</v>
      </c>
      <c r="B24" t="s">
        <v>67</v>
      </c>
      <c r="C24" s="3" t="e">
        <f>VLOOKUP(B24,CO2_region!$D$2:$E$142,2,FALSE)</f>
        <v>#N/A</v>
      </c>
      <c r="D24" s="3">
        <f>VLOOKUP(B24,CO2_region!$A$2:$B$246,2,FALSE)</f>
        <v>56.6970285887543</v>
      </c>
      <c r="E24" s="3" t="e">
        <f>VLOOKUP(B24,CO2_region!$J$2:$K$215,2,FALSE)</f>
        <v>#N/A</v>
      </c>
      <c r="F24" s="3" t="e">
        <f>VLOOKUP(B24,CO2_region!$G$2:$H$190,2,FALSE)</f>
        <v>#N/A</v>
      </c>
      <c r="G24" s="3">
        <f>VLOOKUP(B24,CO2_region!$A$2:$B$246,2,FALSE)</f>
        <v>56.6970285887543</v>
      </c>
      <c r="K24" s="3" t="e">
        <f>VLOOKUP(B24,CO2_region_P!$D$2:$E$142,2,FALSE)</f>
        <v>#N/A</v>
      </c>
      <c r="L24" s="3">
        <f>VLOOKUP(B24,CO2_region_P!$A$2:$B$246,2,FALSE)</f>
        <v>17.617203459431099</v>
      </c>
      <c r="M24" s="3" t="e">
        <f>VLOOKUP(B24,CO2_region_P!$J$2:$K$215,2,FALSE)</f>
        <v>#N/A</v>
      </c>
      <c r="N24" s="3" t="e">
        <f>VLOOKUP(B24,CO2_region_P!$G$2:$H$190,2,FALSE)</f>
        <v>#N/A</v>
      </c>
      <c r="O24" s="3">
        <f>VLOOKUP(B24,CO2_region_P!$A$2:$B$246,2,FALSE)</f>
        <v>17.617203459431099</v>
      </c>
    </row>
    <row r="25" spans="1:15">
      <c r="A25" s="3">
        <v>24</v>
      </c>
      <c r="B25" t="s">
        <v>68</v>
      </c>
      <c r="C25" s="3">
        <f>VLOOKUP(B25,CO2_region!$D$2:$E$142,2,FALSE)</f>
        <v>51374.408959906701</v>
      </c>
      <c r="D25" s="3">
        <f>VLOOKUP(B25,CO2_region!$A$2:$B$246,2,FALSE)</f>
        <v>45575.382235670899</v>
      </c>
      <c r="E25" s="3">
        <f>VLOOKUP(B25,CO2_region!$J$2:$K$215,2,FALSE)</f>
        <v>48183.964</v>
      </c>
      <c r="F25" s="3">
        <f>VLOOKUP(B25,CO2_region!$G$2:$H$190,2,FALSE)</f>
        <v>180.338997104643</v>
      </c>
      <c r="G25" s="3">
        <f>VLOOKUP(B25,CO2_region!$A$2:$B$246,2,FALSE)</f>
        <v>45575.382235670899</v>
      </c>
      <c r="K25" s="3">
        <f>VLOOKUP(B25,CO2_region_P!$D$2:$E$142,2,FALSE)</f>
        <v>48183.964</v>
      </c>
      <c r="L25" s="3">
        <f>VLOOKUP(B25,CO2_region_P!$A$2:$B$246,2,FALSE)</f>
        <v>48183.964</v>
      </c>
      <c r="M25" s="3">
        <f>VLOOKUP(B25,CO2_region_P!$J$2:$K$215,2,FALSE)</f>
        <v>48183.964</v>
      </c>
      <c r="N25" s="3">
        <f>VLOOKUP(B25,CO2_region_P!$G$2:$H$190,2,FALSE)</f>
        <v>48183.964</v>
      </c>
      <c r="O25" s="3">
        <f>VLOOKUP(B25,CO2_region_P!$A$2:$B$246,2,FALSE)</f>
        <v>48183.964</v>
      </c>
    </row>
    <row r="26" spans="1:15">
      <c r="A26" s="3">
        <v>25</v>
      </c>
      <c r="B26" t="s">
        <v>69</v>
      </c>
      <c r="C26" s="3" t="e">
        <f>VLOOKUP(B26,CO2_region!$D$2:$E$142,2,FALSE)</f>
        <v>#N/A</v>
      </c>
      <c r="D26" s="3">
        <f>VLOOKUP(B26,CO2_region!$A$2:$B$246,2,FALSE)</f>
        <v>616.20702621047496</v>
      </c>
      <c r="E26" s="3">
        <f>VLOOKUP(B26,CO2_region!$J$2:$K$215,2,FALSE)</f>
        <v>21.8361801345083</v>
      </c>
      <c r="F26" s="3">
        <f>VLOOKUP(B26,CO2_region!$G$2:$H$190,2,FALSE)</f>
        <v>1375.5969338825</v>
      </c>
      <c r="G26" s="3">
        <f>VLOOKUP(B26,CO2_region!$A$2:$B$246,2,FALSE)</f>
        <v>616.20702621047496</v>
      </c>
      <c r="K26" s="3" t="e">
        <f>VLOOKUP(B26,CO2_region_P!$D$2:$E$142,2,FALSE)</f>
        <v>#N/A</v>
      </c>
      <c r="L26" s="3">
        <f>VLOOKUP(B26,CO2_region_P!$A$2:$B$246,2,FALSE)</f>
        <v>56.315025777152201</v>
      </c>
      <c r="M26" s="3">
        <f>VLOOKUP(B26,CO2_region_P!$J$2:$K$215,2,FALSE)</f>
        <v>21.8361801345083</v>
      </c>
      <c r="N26" s="3">
        <f>VLOOKUP(B26,CO2_region_P!$G$2:$H$190,2,FALSE)</f>
        <v>1465.1988355566</v>
      </c>
      <c r="O26" s="3">
        <f>VLOOKUP(B26,CO2_region_P!$A$2:$B$246,2,FALSE)</f>
        <v>56.315025777152201</v>
      </c>
    </row>
    <row r="27" spans="1:15">
      <c r="A27" s="3">
        <v>26</v>
      </c>
      <c r="B27" t="s">
        <v>70</v>
      </c>
      <c r="C27" s="3" t="e">
        <f>VLOOKUP(B27,CO2_region!$D$2:$E$142,2,FALSE)</f>
        <v>#N/A</v>
      </c>
      <c r="D27" s="3">
        <f>VLOOKUP(B27,CO2_region!$A$2:$B$246,2,FALSE)</f>
        <v>491.41166243950101</v>
      </c>
      <c r="E27" s="3">
        <f>VLOOKUP(B27,CO2_region!$J$2:$K$215,2,FALSE)</f>
        <v>18.8369144647666</v>
      </c>
      <c r="F27" s="3">
        <f>VLOOKUP(B27,CO2_region!$G$2:$H$190,2,FALSE)</f>
        <v>2708.5349290253798</v>
      </c>
      <c r="G27" s="3">
        <f>VLOOKUP(B27,CO2_region!$A$2:$B$246,2,FALSE)</f>
        <v>491.41166243950101</v>
      </c>
      <c r="K27" s="3" t="e">
        <f>VLOOKUP(B27,CO2_region_P!$D$2:$E$142,2,FALSE)</f>
        <v>#N/A</v>
      </c>
      <c r="L27" s="3">
        <f>VLOOKUP(B27,CO2_region_P!$A$2:$B$246,2,FALSE)</f>
        <v>284.23114380676202</v>
      </c>
      <c r="M27" s="3">
        <f>VLOOKUP(B27,CO2_region_P!$J$2:$K$215,2,FALSE)</f>
        <v>18.8369144647666</v>
      </c>
      <c r="N27" s="3">
        <f>VLOOKUP(B27,CO2_region_P!$G$2:$H$190,2,FALSE)</f>
        <v>2068.0981176249702</v>
      </c>
      <c r="O27" s="3">
        <f>VLOOKUP(B27,CO2_region_P!$A$2:$B$246,2,FALSE)</f>
        <v>284.23114380676202</v>
      </c>
    </row>
    <row r="28" spans="1:15">
      <c r="A28" s="3">
        <v>27</v>
      </c>
      <c r="B28" t="s">
        <v>71</v>
      </c>
      <c r="C28" s="3">
        <f>VLOOKUP(B28,CO2_region!$D$2:$E$142,2,FALSE)</f>
        <v>15627.6376271587</v>
      </c>
      <c r="D28" s="3">
        <f>VLOOKUP(B28,CO2_region!$A$2:$B$246,2,FALSE)</f>
        <v>18149.625161511402</v>
      </c>
      <c r="E28" s="3">
        <f>VLOOKUP(B28,CO2_region!$J$2:$K$215,2,FALSE)</f>
        <v>17178.832999999999</v>
      </c>
      <c r="F28" s="3">
        <f>VLOOKUP(B28,CO2_region!$G$2:$H$190,2,FALSE)</f>
        <v>14735.454414186999</v>
      </c>
      <c r="G28" s="3">
        <f>VLOOKUP(B28,CO2_region!$A$2:$B$246,2,FALSE)</f>
        <v>18149.625161511402</v>
      </c>
      <c r="K28" s="3">
        <f>VLOOKUP(B28,CO2_region_P!$D$2:$E$142,2,FALSE)</f>
        <v>17178.832999999999</v>
      </c>
      <c r="L28" s="3">
        <f>VLOOKUP(B28,CO2_region_P!$A$2:$B$246,2,FALSE)</f>
        <v>17178.832999999999</v>
      </c>
      <c r="M28" s="3">
        <f>VLOOKUP(B28,CO2_region_P!$J$2:$K$215,2,FALSE)</f>
        <v>17178.832999999999</v>
      </c>
      <c r="N28" s="3">
        <f>VLOOKUP(B28,CO2_region_P!$G$2:$H$190,2,FALSE)</f>
        <v>17178.832999999999</v>
      </c>
      <c r="O28" s="3">
        <f>VLOOKUP(B28,CO2_region_P!$A$2:$B$246,2,FALSE)</f>
        <v>17178.832999999999</v>
      </c>
    </row>
    <row r="29" spans="1:15">
      <c r="A29" s="3">
        <v>28</v>
      </c>
      <c r="B29" t="s">
        <v>73</v>
      </c>
      <c r="C29" s="3" t="e">
        <f>VLOOKUP(B29,CO2_region!$D$2:$E$142,2,FALSE)</f>
        <v>#N/A</v>
      </c>
      <c r="D29" s="3">
        <f>VLOOKUP(B29,CO2_region!$A$2:$B$246,2,FALSE)</f>
        <v>1047.57569177459</v>
      </c>
      <c r="E29" s="3">
        <f>VLOOKUP(B29,CO2_region!$J$2:$K$215,2,FALSE)</f>
        <v>12.674640402527199</v>
      </c>
      <c r="F29" s="3">
        <f>VLOOKUP(B29,CO2_region!$G$2:$H$190,2,FALSE)</f>
        <v>3013.6962092613198</v>
      </c>
      <c r="G29" s="3">
        <f>VLOOKUP(B29,CO2_region!$A$2:$B$246,2,FALSE)</f>
        <v>1047.57569177459</v>
      </c>
      <c r="K29" s="3" t="e">
        <f>VLOOKUP(B29,CO2_region_P!$D$2:$E$142,2,FALSE)</f>
        <v>#N/A</v>
      </c>
      <c r="L29" s="3">
        <f>VLOOKUP(B29,CO2_region_P!$A$2:$B$246,2,FALSE)</f>
        <v>250.474752686268</v>
      </c>
      <c r="M29" s="3">
        <f>VLOOKUP(B29,CO2_region_P!$J$2:$K$215,2,FALSE)</f>
        <v>12.674640402527199</v>
      </c>
      <c r="N29" s="3">
        <f>VLOOKUP(B29,CO2_region_P!$G$2:$H$190,2,FALSE)</f>
        <v>2797.7831609734799</v>
      </c>
      <c r="O29" s="3">
        <f>VLOOKUP(B29,CO2_region_P!$A$2:$B$246,2,FALSE)</f>
        <v>250.474752686268</v>
      </c>
    </row>
    <row r="30" spans="1:15">
      <c r="A30" s="3">
        <v>29</v>
      </c>
      <c r="B30" t="s">
        <v>74</v>
      </c>
      <c r="C30" s="3" t="e">
        <f>VLOOKUP(B30,CO2_region!$D$2:$E$142,2,FALSE)</f>
        <v>#N/A</v>
      </c>
      <c r="D30" s="3">
        <f>VLOOKUP(B30,CO2_region!$A$2:$B$246,2,FALSE)</f>
        <v>7505.0136605480202</v>
      </c>
      <c r="E30" s="3" t="e">
        <f>VLOOKUP(B30,CO2_region!$J$2:$K$215,2,FALSE)</f>
        <v>#N/A</v>
      </c>
      <c r="F30" s="3" t="e">
        <f>VLOOKUP(B30,CO2_region!$G$2:$H$190,2,FALSE)</f>
        <v>#N/A</v>
      </c>
      <c r="G30" s="3">
        <f>VLOOKUP(B30,CO2_region!$A$2:$B$246,2,FALSE)</f>
        <v>7505.0136605480202</v>
      </c>
      <c r="K30" s="3" t="e">
        <f>VLOOKUP(B30,CO2_region_P!$D$2:$E$142,2,FALSE)</f>
        <v>#N/A</v>
      </c>
      <c r="L30" s="3">
        <f>VLOOKUP(B30,CO2_region_P!$A$2:$B$246,2,FALSE)</f>
        <v>5892.7780000000002</v>
      </c>
      <c r="M30" s="3" t="e">
        <f>VLOOKUP(B30,CO2_region_P!$J$2:$K$215,2,FALSE)</f>
        <v>#N/A</v>
      </c>
      <c r="N30" s="3" t="e">
        <f>VLOOKUP(B30,CO2_region_P!$G$2:$H$190,2,FALSE)</f>
        <v>#N/A</v>
      </c>
      <c r="O30" s="3">
        <f>VLOOKUP(B30,CO2_region_P!$A$2:$B$246,2,FALSE)</f>
        <v>5892.7780000000002</v>
      </c>
    </row>
    <row r="31" spans="1:15">
      <c r="A31" s="3">
        <v>30</v>
      </c>
      <c r="B31" t="s">
        <v>75</v>
      </c>
      <c r="C31" s="3" t="e">
        <f>VLOOKUP(B31,CO2_region!$D$2:$E$142,2,FALSE)</f>
        <v>#N/A</v>
      </c>
      <c r="D31" s="3">
        <f>VLOOKUP(B31,CO2_region!$A$2:$B$246,2,FALSE)</f>
        <v>1357.6873570036801</v>
      </c>
      <c r="E31" s="3">
        <f>VLOOKUP(B31,CO2_region!$J$2:$K$215,2,FALSE)</f>
        <v>7523.0956941644199</v>
      </c>
      <c r="F31" s="3">
        <f>VLOOKUP(B31,CO2_region!$G$2:$H$190,2,FALSE)</f>
        <v>2781.1184395176601</v>
      </c>
      <c r="G31" s="3">
        <f>VLOOKUP(B31,CO2_region!$A$2:$B$246,2,FALSE)</f>
        <v>1357.6873570036801</v>
      </c>
      <c r="K31" s="3" t="e">
        <f>VLOOKUP(B31,CO2_region_P!$D$2:$E$142,2,FALSE)</f>
        <v>#N/A</v>
      </c>
      <c r="L31" s="3">
        <f>VLOOKUP(B31,CO2_region_P!$A$2:$B$246,2,FALSE)</f>
        <v>188.91085253038599</v>
      </c>
      <c r="M31" s="3">
        <f>VLOOKUP(B31,CO2_region_P!$J$2:$K$215,2,FALSE)</f>
        <v>7523.0956941644199</v>
      </c>
      <c r="N31" s="3">
        <f>VLOOKUP(B31,CO2_region_P!$G$2:$H$190,2,FALSE)</f>
        <v>3871.7407134436698</v>
      </c>
      <c r="O31" s="3">
        <f>VLOOKUP(B31,CO2_region_P!$A$2:$B$246,2,FALSE)</f>
        <v>188.91085253038599</v>
      </c>
    </row>
    <row r="32" spans="1:15">
      <c r="A32" s="3">
        <v>31</v>
      </c>
      <c r="B32" t="s">
        <v>900</v>
      </c>
      <c r="C32" s="3">
        <f>VLOOKUP(B32,CO2_region!$D$2:$E$142,2,FALSE)</f>
        <v>12182.691776015001</v>
      </c>
      <c r="D32" s="3">
        <f>VLOOKUP(B32,CO2_region!$A$2:$B$246,2,FALSE)</f>
        <v>30690.761947586499</v>
      </c>
      <c r="E32" s="3">
        <f>VLOOKUP(B32,CO2_region!$J$2:$K$215,2,FALSE)</f>
        <v>7019.8590000000004</v>
      </c>
      <c r="F32" s="3">
        <f>VLOOKUP(B32,CO2_region!$G$2:$H$190,2,FALSE)</f>
        <v>12816.0318836642</v>
      </c>
      <c r="G32" s="3">
        <f>VLOOKUP(B32,CO2_region!$A$2:$B$246,2,FALSE)</f>
        <v>30690.761947586499</v>
      </c>
      <c r="K32" s="3">
        <f>VLOOKUP(B32,CO2_region_P!$D$2:$E$142,2,FALSE)</f>
        <v>7019.8590000000004</v>
      </c>
      <c r="L32" s="3">
        <f>VLOOKUP(B32,CO2_region_P!$A$2:$B$246,2,FALSE)</f>
        <v>7019.8590000000004</v>
      </c>
      <c r="M32" s="3">
        <f>VLOOKUP(B32,CO2_region_P!$J$2:$K$215,2,FALSE)</f>
        <v>7019.8590000000004</v>
      </c>
      <c r="N32" s="3">
        <f>VLOOKUP(B32,CO2_region_P!$G$2:$H$190,2,FALSE)</f>
        <v>7019.8590000000004</v>
      </c>
      <c r="O32" s="3">
        <f>VLOOKUP(B32,CO2_region_P!$A$2:$B$246,2,FALSE)</f>
        <v>7019.8590000000004</v>
      </c>
    </row>
    <row r="33" spans="1:15">
      <c r="A33" s="3">
        <v>32</v>
      </c>
      <c r="B33" t="s">
        <v>77</v>
      </c>
      <c r="C33" s="3" t="e">
        <f>VLOOKUP(B33,CO2_region!$D$2:$E$142,2,FALSE)</f>
        <v>#N/A</v>
      </c>
      <c r="D33" s="3">
        <f>VLOOKUP(B33,CO2_region!$A$2:$B$246,2,FALSE)</f>
        <v>0.41589733955334901</v>
      </c>
      <c r="E33" s="3" t="e">
        <f>VLOOKUP(B33,CO2_region!$J$2:$K$215,2,FALSE)</f>
        <v>#N/A</v>
      </c>
      <c r="F33" s="3" t="e">
        <f>VLOOKUP(B33,CO2_region!$G$2:$H$190,2,FALSE)</f>
        <v>#N/A</v>
      </c>
      <c r="G33" s="3">
        <f>VLOOKUP(B33,CO2_region!$A$2:$B$246,2,FALSE)</f>
        <v>0.41589733955334901</v>
      </c>
      <c r="K33" s="3" t="e">
        <f>VLOOKUP(B33,CO2_region_P!$D$2:$E$142,2,FALSE)</f>
        <v>#N/A</v>
      </c>
      <c r="L33" s="3">
        <f>VLOOKUP(B33,CO2_region_P!$A$2:$B$246,2,FALSE)</f>
        <v>0.58627782209312496</v>
      </c>
      <c r="M33" s="3" t="e">
        <f>VLOOKUP(B33,CO2_region_P!$J$2:$K$215,2,FALSE)</f>
        <v>#N/A</v>
      </c>
      <c r="N33" s="3" t="e">
        <f>VLOOKUP(B33,CO2_region_P!$G$2:$H$190,2,FALSE)</f>
        <v>#N/A</v>
      </c>
      <c r="O33" s="3">
        <f>VLOOKUP(B33,CO2_region_P!$A$2:$B$246,2,FALSE)</f>
        <v>0.58627782209312496</v>
      </c>
    </row>
    <row r="34" spans="1:15">
      <c r="A34" s="3">
        <v>33</v>
      </c>
      <c r="B34" t="s">
        <v>78</v>
      </c>
      <c r="C34" s="3" t="e">
        <f>VLOOKUP(B34,CO2_region!$D$2:$E$142,2,FALSE)</f>
        <v>#N/A</v>
      </c>
      <c r="D34" s="3">
        <f>VLOOKUP(B34,CO2_region!$A$2:$B$246,2,FALSE)</f>
        <v>305.16121930153901</v>
      </c>
      <c r="E34" s="3">
        <f>VLOOKUP(B34,CO2_region!$J$2:$K$215,2,FALSE)</f>
        <v>242.86551639622201</v>
      </c>
      <c r="F34" s="3">
        <f>VLOOKUP(B34,CO2_region!$G$2:$H$190,2,FALSE)</f>
        <v>662.46519702128398</v>
      </c>
      <c r="G34" s="3">
        <f>VLOOKUP(B34,CO2_region!$A$2:$B$246,2,FALSE)</f>
        <v>305.16121930153901</v>
      </c>
      <c r="K34" s="3" t="e">
        <f>VLOOKUP(B34,CO2_region_P!$D$2:$E$142,2,FALSE)</f>
        <v>#N/A</v>
      </c>
      <c r="L34" s="3">
        <f>VLOOKUP(B34,CO2_region_P!$A$2:$B$246,2,FALSE)</f>
        <v>15.9949980465585</v>
      </c>
      <c r="M34" s="3">
        <f>VLOOKUP(B34,CO2_region_P!$J$2:$K$215,2,FALSE)</f>
        <v>242.86551639622201</v>
      </c>
      <c r="N34" s="3">
        <f>VLOOKUP(B34,CO2_region_P!$G$2:$H$190,2,FALSE)</f>
        <v>572.76940092140501</v>
      </c>
      <c r="O34" s="3">
        <f>VLOOKUP(B34,CO2_region_P!$A$2:$B$246,2,FALSE)</f>
        <v>15.9949980465585</v>
      </c>
    </row>
    <row r="35" spans="1:15">
      <c r="A35" s="3">
        <v>34</v>
      </c>
      <c r="B35" t="s">
        <v>80</v>
      </c>
      <c r="C35" s="3" t="e">
        <f>VLOOKUP(B35,CO2_region!$D$2:$E$142,2,FALSE)</f>
        <v>#N/A</v>
      </c>
      <c r="D35" s="3">
        <f>VLOOKUP(B35,CO2_region!$A$2:$B$246,2,FALSE)</f>
        <v>3.3878098471600899</v>
      </c>
      <c r="E35" s="3" t="e">
        <f>VLOOKUP(B35,CO2_region!$J$2:$K$215,2,FALSE)</f>
        <v>#N/A</v>
      </c>
      <c r="F35" s="3" t="e">
        <f>VLOOKUP(B35,CO2_region!$G$2:$H$190,2,FALSE)</f>
        <v>#N/A</v>
      </c>
      <c r="G35" s="3">
        <f>VLOOKUP(B35,CO2_region!$A$2:$B$246,2,FALSE)</f>
        <v>3.3878098471600899</v>
      </c>
      <c r="K35" s="3" t="e">
        <f>VLOOKUP(B35,CO2_region_P!$D$2:$E$142,2,FALSE)</f>
        <v>#N/A</v>
      </c>
      <c r="L35" s="3">
        <f>VLOOKUP(B35,CO2_region_P!$A$2:$B$246,2,FALSE)</f>
        <v>2.8972761051948202</v>
      </c>
      <c r="M35" s="3" t="e">
        <f>VLOOKUP(B35,CO2_region_P!$J$2:$K$215,2,FALSE)</f>
        <v>#N/A</v>
      </c>
      <c r="N35" s="3" t="e">
        <f>VLOOKUP(B35,CO2_region_P!$G$2:$H$190,2,FALSE)</f>
        <v>#N/A</v>
      </c>
      <c r="O35" s="3">
        <f>VLOOKUP(B35,CO2_region_P!$A$2:$B$246,2,FALSE)</f>
        <v>2.8972761051948202</v>
      </c>
    </row>
    <row r="36" spans="1:15">
      <c r="A36" s="3">
        <v>35</v>
      </c>
      <c r="B36" t="s">
        <v>84</v>
      </c>
      <c r="C36" s="3">
        <f>VLOOKUP(B36,CO2_region!$D$2:$E$142,2,FALSE)</f>
        <v>11497.1118536126</v>
      </c>
      <c r="D36" s="3">
        <f>VLOOKUP(B36,CO2_region!$A$2:$B$246,2,FALSE)</f>
        <v>10497.349491999101</v>
      </c>
      <c r="E36" s="3">
        <f>VLOOKUP(B36,CO2_region!$J$2:$K$215,2,FALSE)</f>
        <v>9107.0159999999996</v>
      </c>
      <c r="F36" s="3">
        <f>VLOOKUP(B36,CO2_region!$G$2:$H$190,2,FALSE)</f>
        <v>7069.7782844974799</v>
      </c>
      <c r="G36" s="3">
        <f>VLOOKUP(B36,CO2_region!$A$2:$B$246,2,FALSE)</f>
        <v>10497.349491999101</v>
      </c>
      <c r="K36" s="3">
        <f>VLOOKUP(B36,CO2_region_P!$D$2:$E$142,2,FALSE)</f>
        <v>9107.0159999999996</v>
      </c>
      <c r="L36" s="3">
        <f>VLOOKUP(B36,CO2_region_P!$A$2:$B$246,2,FALSE)</f>
        <v>9107.0159999999996</v>
      </c>
      <c r="M36" s="3">
        <f>VLOOKUP(B36,CO2_region_P!$J$2:$K$215,2,FALSE)</f>
        <v>9107.0159999999996</v>
      </c>
      <c r="N36" s="3">
        <f>VLOOKUP(B36,CO2_region_P!$G$2:$H$190,2,FALSE)</f>
        <v>9107.0159999999996</v>
      </c>
      <c r="O36" s="3">
        <f>VLOOKUP(B36,CO2_region_P!$A$2:$B$246,2,FALSE)</f>
        <v>9107.0159999999996</v>
      </c>
    </row>
    <row r="37" spans="1:15">
      <c r="A37" s="3">
        <v>36</v>
      </c>
      <c r="B37" t="s">
        <v>85</v>
      </c>
      <c r="C37" s="3">
        <f>VLOOKUP(B37,CO2_region!$D$2:$E$142,2,FALSE)</f>
        <v>8330.8945430881104</v>
      </c>
      <c r="D37" s="3">
        <f>VLOOKUP(B37,CO2_region!$A$2:$B$246,2,FALSE)</f>
        <v>7172.4078981803696</v>
      </c>
      <c r="E37" s="3">
        <f>VLOOKUP(B37,CO2_region!$J$2:$K$215,2,FALSE)</f>
        <v>5476.9489999999996</v>
      </c>
      <c r="F37" s="3">
        <f>VLOOKUP(B37,CO2_region!$G$2:$H$190,2,FALSE)</f>
        <v>6714.9203585853302</v>
      </c>
      <c r="G37" s="3">
        <f>VLOOKUP(B37,CO2_region!$A$2:$B$246,2,FALSE)</f>
        <v>7172.4078981803696</v>
      </c>
      <c r="K37" s="3">
        <f>VLOOKUP(B37,CO2_region_P!$D$2:$E$142,2,FALSE)</f>
        <v>5476.9489999999996</v>
      </c>
      <c r="L37" s="3">
        <f>VLOOKUP(B37,CO2_region_P!$A$2:$B$246,2,FALSE)</f>
        <v>5476.9489999999996</v>
      </c>
      <c r="M37" s="3">
        <f>VLOOKUP(B37,CO2_region_P!$J$2:$K$215,2,FALSE)</f>
        <v>5476.9489999999996</v>
      </c>
      <c r="N37" s="3">
        <f>VLOOKUP(B37,CO2_region_P!$G$2:$H$190,2,FALSE)</f>
        <v>5476.9489999999996</v>
      </c>
      <c r="O37" s="3">
        <f>VLOOKUP(B37,CO2_region_P!$A$2:$B$246,2,FALSE)</f>
        <v>5476.9489999999996</v>
      </c>
    </row>
    <row r="38" spans="1:15">
      <c r="A38" s="3">
        <v>37</v>
      </c>
      <c r="B38" t="s">
        <v>86</v>
      </c>
      <c r="C38" s="3" t="e">
        <f>VLOOKUP(B38,CO2_region!$D$2:$E$142,2,FALSE)</f>
        <v>#N/A</v>
      </c>
      <c r="D38" s="3">
        <f>VLOOKUP(B38,CO2_region!$A$2:$B$246,2,FALSE)</f>
        <v>12743.8554004016</v>
      </c>
      <c r="E38" s="3">
        <f>VLOOKUP(B38,CO2_region!$J$2:$K$215,2,FALSE)</f>
        <v>2728.6280000000002</v>
      </c>
      <c r="F38" s="3">
        <f>VLOOKUP(B38,CO2_region!$G$2:$H$190,2,FALSE)</f>
        <v>7411.04836132113</v>
      </c>
      <c r="G38" s="3">
        <f>VLOOKUP(B38,CO2_region!$A$2:$B$246,2,FALSE)</f>
        <v>12743.8554004016</v>
      </c>
      <c r="K38" s="3" t="e">
        <f>VLOOKUP(B38,CO2_region_P!$D$2:$E$142,2,FALSE)</f>
        <v>#N/A</v>
      </c>
      <c r="L38" s="3">
        <f>VLOOKUP(B38,CO2_region_P!$A$2:$B$246,2,FALSE)</f>
        <v>2728.6280000000002</v>
      </c>
      <c r="M38" s="3">
        <f>VLOOKUP(B38,CO2_region_P!$J$2:$K$215,2,FALSE)</f>
        <v>2728.6280000000002</v>
      </c>
      <c r="N38" s="3">
        <f>VLOOKUP(B38,CO2_region_P!$G$2:$H$190,2,FALSE)</f>
        <v>2728.6280000000002</v>
      </c>
      <c r="O38" s="3">
        <f>VLOOKUP(B38,CO2_region_P!$A$2:$B$246,2,FALSE)</f>
        <v>2728.6280000000002</v>
      </c>
    </row>
    <row r="39" spans="1:15">
      <c r="A39" s="3">
        <v>38</v>
      </c>
      <c r="B39" t="s">
        <v>87</v>
      </c>
      <c r="C39" s="3" t="e">
        <f>VLOOKUP(B39,CO2_region!$D$2:$E$142,2,FALSE)</f>
        <v>#N/A</v>
      </c>
      <c r="D39" s="3">
        <f>VLOOKUP(B39,CO2_region!$A$2:$B$246,2,FALSE)</f>
        <v>3598.2348234573601</v>
      </c>
      <c r="E39" s="3">
        <f>VLOOKUP(B39,CO2_region!$J$2:$K$215,2,FALSE)</f>
        <v>3103.7379999999998</v>
      </c>
      <c r="F39" s="3">
        <f>VLOOKUP(B39,CO2_region!$G$2:$H$190,2,FALSE)</f>
        <v>3060.2487397231198</v>
      </c>
      <c r="G39" s="3">
        <f>VLOOKUP(B39,CO2_region!$A$2:$B$246,2,FALSE)</f>
        <v>3598.2348234573601</v>
      </c>
      <c r="K39" s="3" t="e">
        <f>VLOOKUP(B39,CO2_region_P!$D$2:$E$142,2,FALSE)</f>
        <v>#N/A</v>
      </c>
      <c r="L39" s="3">
        <f>VLOOKUP(B39,CO2_region_P!$A$2:$B$246,2,FALSE)</f>
        <v>3103.7379999999998</v>
      </c>
      <c r="M39" s="3">
        <f>VLOOKUP(B39,CO2_region_P!$J$2:$K$215,2,FALSE)</f>
        <v>3103.7379999999998</v>
      </c>
      <c r="N39" s="3">
        <f>VLOOKUP(B39,CO2_region_P!$G$2:$H$190,2,FALSE)</f>
        <v>3103.7379999999998</v>
      </c>
      <c r="O39" s="3">
        <f>VLOOKUP(B39,CO2_region_P!$A$2:$B$246,2,FALSE)</f>
        <v>3103.7379999999998</v>
      </c>
    </row>
    <row r="40" spans="1:15">
      <c r="A40" s="3">
        <v>39</v>
      </c>
      <c r="B40" t="s">
        <v>88</v>
      </c>
      <c r="C40" s="3" t="e">
        <f>VLOOKUP(B40,CO2_region!$D$2:$E$142,2,FALSE)</f>
        <v>#N/A</v>
      </c>
      <c r="D40" s="3">
        <f>VLOOKUP(B40,CO2_region!$A$2:$B$246,2,FALSE)</f>
        <v>115.572978829313</v>
      </c>
      <c r="E40" s="3">
        <f>VLOOKUP(B40,CO2_region!$J$2:$K$215,2,FALSE)</f>
        <v>37.252253428062602</v>
      </c>
      <c r="F40" s="3" t="e">
        <f>VLOOKUP(B40,CO2_region!$G$2:$H$190,2,FALSE)</f>
        <v>#N/A</v>
      </c>
      <c r="G40" s="3">
        <f>VLOOKUP(B40,CO2_region!$A$2:$B$246,2,FALSE)</f>
        <v>115.572978829313</v>
      </c>
      <c r="K40" s="3" t="e">
        <f>VLOOKUP(B40,CO2_region_P!$D$2:$E$142,2,FALSE)</f>
        <v>#N/A</v>
      </c>
      <c r="L40" s="3">
        <f>VLOOKUP(B40,CO2_region_P!$A$2:$B$246,2,FALSE)</f>
        <v>43.824638072741998</v>
      </c>
      <c r="M40" s="3">
        <f>VLOOKUP(B40,CO2_region_P!$J$2:$K$215,2,FALSE)</f>
        <v>37.252253428062701</v>
      </c>
      <c r="N40" s="3" t="e">
        <f>VLOOKUP(B40,CO2_region_P!$G$2:$H$190,2,FALSE)</f>
        <v>#N/A</v>
      </c>
      <c r="O40" s="3">
        <f>VLOOKUP(B40,CO2_region_P!$A$2:$B$246,2,FALSE)</f>
        <v>43.824638072741998</v>
      </c>
    </row>
    <row r="41" spans="1:15">
      <c r="A41" s="3">
        <v>40</v>
      </c>
      <c r="B41" t="s">
        <v>90</v>
      </c>
      <c r="C41" s="3" t="e">
        <f>VLOOKUP(B41,CO2_region!$D$2:$E$142,2,FALSE)</f>
        <v>#N/A</v>
      </c>
      <c r="D41" s="3">
        <f>VLOOKUP(B41,CO2_region!$A$2:$B$246,2,FALSE)</f>
        <v>269.84321561642901</v>
      </c>
      <c r="E41" s="3">
        <f>VLOOKUP(B41,CO2_region!$J$2:$K$215,2,FALSE)</f>
        <v>0</v>
      </c>
      <c r="F41" s="3" t="e">
        <f>VLOOKUP(B41,CO2_region!$G$2:$H$190,2,FALSE)</f>
        <v>#N/A</v>
      </c>
      <c r="G41" s="3">
        <f>VLOOKUP(B41,CO2_region!$A$2:$B$246,2,FALSE)</f>
        <v>269.84321561642901</v>
      </c>
      <c r="K41" s="3" t="e">
        <f>VLOOKUP(B41,CO2_region_P!$D$2:$E$142,2,FALSE)</f>
        <v>#N/A</v>
      </c>
      <c r="L41" s="3">
        <f>VLOOKUP(B41,CO2_region_P!$A$2:$B$246,2,FALSE)</f>
        <v>217.52903169082799</v>
      </c>
      <c r="M41" s="3">
        <f>VLOOKUP(B41,CO2_region_P!$J$2:$K$215,2,FALSE)</f>
        <v>0</v>
      </c>
      <c r="N41" s="3" t="e">
        <f>VLOOKUP(B41,CO2_region_P!$G$2:$H$190,2,FALSE)</f>
        <v>#N/A</v>
      </c>
      <c r="O41" s="3">
        <f>VLOOKUP(B41,CO2_region_P!$A$2:$B$246,2,FALSE)</f>
        <v>217.52903169082799</v>
      </c>
    </row>
    <row r="42" spans="1:15">
      <c r="A42" s="3">
        <v>41</v>
      </c>
      <c r="B42" t="s">
        <v>91</v>
      </c>
      <c r="C42" s="3" t="e">
        <f>VLOOKUP(B42,CO2_region!$D$2:$E$142,2,FALSE)</f>
        <v>#N/A</v>
      </c>
      <c r="D42" s="3">
        <f>VLOOKUP(B42,CO2_region!$A$2:$B$246,2,FALSE)</f>
        <v>843.54306181152901</v>
      </c>
      <c r="E42" s="3">
        <f>VLOOKUP(B42,CO2_region!$J$2:$K$215,2,FALSE)</f>
        <v>173.16097319372099</v>
      </c>
      <c r="F42" s="3">
        <f>VLOOKUP(B42,CO2_region!$G$2:$H$190,2,FALSE)</f>
        <v>866.729302556476</v>
      </c>
      <c r="G42" s="3">
        <f>VLOOKUP(B42,CO2_region!$A$2:$B$246,2,FALSE)</f>
        <v>843.54306181152901</v>
      </c>
      <c r="K42" s="3" t="e">
        <f>VLOOKUP(B42,CO2_region_P!$D$2:$E$142,2,FALSE)</f>
        <v>#N/A</v>
      </c>
      <c r="L42" s="3">
        <f>VLOOKUP(B42,CO2_region_P!$A$2:$B$246,2,FALSE)</f>
        <v>613.87009575121999</v>
      </c>
      <c r="M42" s="3">
        <f>VLOOKUP(B42,CO2_region_P!$J$2:$K$215,2,FALSE)</f>
        <v>173.16097319372099</v>
      </c>
      <c r="N42" s="3">
        <f>VLOOKUP(B42,CO2_region_P!$G$2:$H$190,2,FALSE)</f>
        <v>592.36786163509396</v>
      </c>
      <c r="O42" s="3">
        <f>VLOOKUP(B42,CO2_region_P!$A$2:$B$246,2,FALSE)</f>
        <v>613.87009575121999</v>
      </c>
    </row>
    <row r="43" spans="1:15">
      <c r="A43" s="3">
        <v>42</v>
      </c>
      <c r="B43" t="s">
        <v>93</v>
      </c>
      <c r="C43" s="3" t="e">
        <f>VLOOKUP(B43,CO2_region!$D$2:$E$142,2,FALSE)</f>
        <v>#N/A</v>
      </c>
      <c r="D43" s="3">
        <f>VLOOKUP(B43,CO2_region!$A$2:$B$246,2,FALSE)</f>
        <v>31823.666890895001</v>
      </c>
      <c r="E43" s="3">
        <f>VLOOKUP(B43,CO2_region!$J$2:$K$215,2,FALSE)</f>
        <v>26251.409</v>
      </c>
      <c r="F43" s="3">
        <f>VLOOKUP(B43,CO2_region!$G$2:$H$190,2,FALSE)</f>
        <v>28277.0731823485</v>
      </c>
      <c r="G43" s="3">
        <f>VLOOKUP(B43,CO2_region!$A$2:$B$246,2,FALSE)</f>
        <v>31823.666890895001</v>
      </c>
      <c r="K43" s="3" t="e">
        <f>VLOOKUP(B43,CO2_region_P!$D$2:$E$142,2,FALSE)</f>
        <v>#N/A</v>
      </c>
      <c r="L43" s="3">
        <f>VLOOKUP(B43,CO2_region_P!$A$2:$B$246,2,FALSE)</f>
        <v>26251.409</v>
      </c>
      <c r="M43" s="3">
        <f>VLOOKUP(B43,CO2_region_P!$J$2:$K$215,2,FALSE)</f>
        <v>26251.409</v>
      </c>
      <c r="N43" s="3">
        <f>VLOOKUP(B43,CO2_region_P!$G$2:$H$190,2,FALSE)</f>
        <v>26251.409</v>
      </c>
      <c r="O43" s="3">
        <f>VLOOKUP(B43,CO2_region_P!$A$2:$B$246,2,FALSE)</f>
        <v>26251.409</v>
      </c>
    </row>
    <row r="44" spans="1:15">
      <c r="A44" s="3">
        <v>43</v>
      </c>
      <c r="B44" t="s">
        <v>94</v>
      </c>
      <c r="C44" s="3" t="e">
        <f>VLOOKUP(B44,CO2_region!$D$2:$E$142,2,FALSE)</f>
        <v>#N/A</v>
      </c>
      <c r="D44" s="3">
        <f>VLOOKUP(B44,CO2_region!$A$2:$B$246,2,FALSE)</f>
        <v>19.5561276581908</v>
      </c>
      <c r="E44" s="3" t="e">
        <f>VLOOKUP(B44,CO2_region!$J$2:$K$215,2,FALSE)</f>
        <v>#N/A</v>
      </c>
      <c r="F44" s="3" t="e">
        <f>VLOOKUP(B44,CO2_region!$G$2:$H$190,2,FALSE)</f>
        <v>#N/A</v>
      </c>
      <c r="G44" s="3">
        <f>VLOOKUP(B44,CO2_region!$A$2:$B$246,2,FALSE)</f>
        <v>19.5561276581908</v>
      </c>
      <c r="K44" s="3" t="e">
        <f>VLOOKUP(B44,CO2_region_P!$D$2:$E$142,2,FALSE)</f>
        <v>#N/A</v>
      </c>
      <c r="L44" s="3">
        <f>VLOOKUP(B44,CO2_region_P!$A$2:$B$246,2,FALSE)</f>
        <v>18.340067722100201</v>
      </c>
      <c r="M44" s="3" t="e">
        <f>VLOOKUP(B44,CO2_region_P!$J$2:$K$215,2,FALSE)</f>
        <v>#N/A</v>
      </c>
      <c r="N44" s="3" t="e">
        <f>VLOOKUP(B44,CO2_region_P!$G$2:$H$190,2,FALSE)</f>
        <v>#N/A</v>
      </c>
      <c r="O44" s="3">
        <f>VLOOKUP(B44,CO2_region_P!$A$2:$B$246,2,FALSE)</f>
        <v>18.340067722100201</v>
      </c>
    </row>
    <row r="45" spans="1:15">
      <c r="A45" s="3">
        <v>44</v>
      </c>
      <c r="B45" t="s">
        <v>95</v>
      </c>
      <c r="C45" s="3" t="e">
        <f>VLOOKUP(B45,CO2_region!$D$2:$E$142,2,FALSE)</f>
        <v>#N/A</v>
      </c>
      <c r="D45" s="3">
        <f>VLOOKUP(B45,CO2_region!$A$2:$B$246,2,FALSE)</f>
        <v>486.758697124295</v>
      </c>
      <c r="E45" s="3">
        <f>VLOOKUP(B45,CO2_region!$J$2:$K$215,2,FALSE)</f>
        <v>17.7218426333073</v>
      </c>
      <c r="F45" s="3">
        <f>VLOOKUP(B45,CO2_region!$G$2:$H$190,2,FALSE)</f>
        <v>984.94293159251902</v>
      </c>
      <c r="G45" s="3">
        <f>VLOOKUP(B45,CO2_region!$A$2:$B$246,2,FALSE)</f>
        <v>486.758697124295</v>
      </c>
      <c r="K45" s="3" t="e">
        <f>VLOOKUP(B45,CO2_region_P!$D$2:$E$142,2,FALSE)</f>
        <v>#N/A</v>
      </c>
      <c r="L45" s="3">
        <f>VLOOKUP(B45,CO2_region_P!$A$2:$B$246,2,FALSE)</f>
        <v>46.345072738309497</v>
      </c>
      <c r="M45" s="3">
        <f>VLOOKUP(B45,CO2_region_P!$J$2:$K$215,2,FALSE)</f>
        <v>17.7218426333073</v>
      </c>
      <c r="N45" s="3">
        <f>VLOOKUP(B45,CO2_region_P!$G$2:$H$190,2,FALSE)</f>
        <v>721.712423494635</v>
      </c>
      <c r="O45" s="3">
        <f>VLOOKUP(B45,CO2_region_P!$A$2:$B$246,2,FALSE)</f>
        <v>46.345072738309497</v>
      </c>
    </row>
    <row r="46" spans="1:15">
      <c r="A46" s="3">
        <v>45</v>
      </c>
      <c r="B46" t="s">
        <v>99</v>
      </c>
      <c r="C46" s="3" t="e">
        <f>VLOOKUP(B46,CO2_region!$D$2:$E$142,2,FALSE)</f>
        <v>#N/A</v>
      </c>
      <c r="D46" s="3">
        <f>VLOOKUP(B46,CO2_region!$A$2:$B$246,2,FALSE)</f>
        <v>1765.44884858725</v>
      </c>
      <c r="E46" s="3">
        <f>VLOOKUP(B46,CO2_region!$J$2:$K$215,2,FALSE)</f>
        <v>242.366251918275</v>
      </c>
      <c r="F46" s="3">
        <f>VLOOKUP(B46,CO2_region!$G$2:$H$190,2,FALSE)</f>
        <v>511.791326173512</v>
      </c>
      <c r="G46" s="3">
        <f>VLOOKUP(B46,CO2_region!$A$2:$B$246,2,FALSE)</f>
        <v>1765.44884858725</v>
      </c>
      <c r="K46" s="3" t="e">
        <f>VLOOKUP(B46,CO2_region_P!$D$2:$E$142,2,FALSE)</f>
        <v>#N/A</v>
      </c>
      <c r="L46" s="3">
        <f>VLOOKUP(B46,CO2_region_P!$A$2:$B$246,2,FALSE)</f>
        <v>196.691144192357</v>
      </c>
      <c r="M46" s="3">
        <f>VLOOKUP(B46,CO2_region_P!$J$2:$K$215,2,FALSE)</f>
        <v>242.366251918275</v>
      </c>
      <c r="N46" s="3">
        <f>VLOOKUP(B46,CO2_region_P!$G$2:$H$190,2,FALSE)</f>
        <v>274.17261900809001</v>
      </c>
      <c r="O46" s="3">
        <f>VLOOKUP(B46,CO2_region_P!$A$2:$B$246,2,FALSE)</f>
        <v>196.691144192357</v>
      </c>
    </row>
    <row r="47" spans="1:15">
      <c r="A47" s="3">
        <v>46</v>
      </c>
      <c r="B47" t="s">
        <v>100</v>
      </c>
      <c r="C47" s="3" t="e">
        <f>VLOOKUP(B47,CO2_region!$D$2:$E$142,2,FALSE)</f>
        <v>#N/A</v>
      </c>
      <c r="D47" s="3">
        <f>VLOOKUP(B47,CO2_region!$A$2:$B$246,2,FALSE)</f>
        <v>167.69999044412901</v>
      </c>
      <c r="E47" s="3">
        <f>VLOOKUP(B47,CO2_region!$J$2:$K$215,2,FALSE)</f>
        <v>4.2958234846944103</v>
      </c>
      <c r="F47" s="3" t="e">
        <f>VLOOKUP(B47,CO2_region!$G$2:$H$190,2,FALSE)</f>
        <v>#N/A</v>
      </c>
      <c r="G47" s="3">
        <f>VLOOKUP(B47,CO2_region!$A$2:$B$246,2,FALSE)</f>
        <v>167.69999044412901</v>
      </c>
      <c r="K47" s="3" t="e">
        <f>VLOOKUP(B47,CO2_region_P!$D$2:$E$142,2,FALSE)</f>
        <v>#N/A</v>
      </c>
      <c r="L47" s="3">
        <f>VLOOKUP(B47,CO2_region_P!$A$2:$B$246,2,FALSE)</f>
        <v>16.1864793340877</v>
      </c>
      <c r="M47" s="3">
        <f>VLOOKUP(B47,CO2_region_P!$J$2:$K$215,2,FALSE)</f>
        <v>4.2958234846944103</v>
      </c>
      <c r="N47" s="3" t="e">
        <f>VLOOKUP(B47,CO2_region_P!$G$2:$H$190,2,FALSE)</f>
        <v>#N/A</v>
      </c>
      <c r="O47" s="3">
        <f>VLOOKUP(B47,CO2_region_P!$A$2:$B$246,2,FALSE)</f>
        <v>16.1864793340877</v>
      </c>
    </row>
    <row r="48" spans="1:15">
      <c r="A48" s="3">
        <v>47</v>
      </c>
      <c r="B48" t="s">
        <v>102</v>
      </c>
      <c r="C48" s="3">
        <f>VLOOKUP(B48,CO2_region!$D$2:$E$142,2,FALSE)</f>
        <v>21961.650892639798</v>
      </c>
      <c r="D48" s="3">
        <f>VLOOKUP(B48,CO2_region!$A$2:$B$246,2,FALSE)</f>
        <v>14932.858709864</v>
      </c>
      <c r="E48" s="3">
        <f>VLOOKUP(B48,CO2_region!$J$2:$K$215,2,FALSE)</f>
        <v>20253.699000000001</v>
      </c>
      <c r="F48" s="3">
        <f>VLOOKUP(B48,CO2_region!$G$2:$H$190,2,FALSE)</f>
        <v>23316.2643949663</v>
      </c>
      <c r="G48" s="3">
        <f>VLOOKUP(B48,CO2_region!$A$2:$B$246,2,FALSE)</f>
        <v>14932.858709864</v>
      </c>
      <c r="K48" s="3">
        <f>VLOOKUP(B48,CO2_region_P!$D$2:$E$142,2,FALSE)</f>
        <v>20253.699000000001</v>
      </c>
      <c r="L48" s="3">
        <f>VLOOKUP(B48,CO2_region_P!$A$2:$B$246,2,FALSE)</f>
        <v>9542.2950000000001</v>
      </c>
      <c r="M48" s="3">
        <f>VLOOKUP(B48,CO2_region_P!$J$2:$K$215,2,FALSE)</f>
        <v>20253.699000000001</v>
      </c>
      <c r="N48" s="3">
        <f>VLOOKUP(B48,CO2_region_P!$G$2:$H$190,2,FALSE)</f>
        <v>20253.699000000001</v>
      </c>
      <c r="O48" s="3">
        <f>VLOOKUP(B48,CO2_region_P!$A$2:$B$246,2,FALSE)</f>
        <v>9542.2950000000001</v>
      </c>
    </row>
    <row r="49" spans="1:15">
      <c r="A49" s="3">
        <v>48</v>
      </c>
      <c r="B49" t="s">
        <v>103</v>
      </c>
      <c r="C49" s="3" t="e">
        <f>VLOOKUP(B49,CO2_region!$D$2:$E$142,2,FALSE)</f>
        <v>#N/A</v>
      </c>
      <c r="D49" s="3">
        <f>VLOOKUP(B49,CO2_region!$A$2:$B$246,2,FALSE)</f>
        <v>136853.09426534199</v>
      </c>
      <c r="E49" s="3">
        <f>VLOOKUP(B49,CO2_region!$J$2:$K$215,2,FALSE)</f>
        <v>110039.51700000001</v>
      </c>
      <c r="F49" s="3">
        <f>VLOOKUP(B49,CO2_region!$G$2:$H$190,2,FALSE)</f>
        <v>61394.651827382098</v>
      </c>
      <c r="G49" s="3">
        <f>VLOOKUP(B49,CO2_region!$A$2:$B$246,2,FALSE)</f>
        <v>136853.09426534199</v>
      </c>
      <c r="K49" s="3" t="e">
        <f>VLOOKUP(B49,CO2_region_P!$D$2:$E$142,2,FALSE)</f>
        <v>#N/A</v>
      </c>
      <c r="L49" s="3">
        <f>VLOOKUP(B49,CO2_region_P!$A$2:$B$246,2,FALSE)</f>
        <v>110039.51700000001</v>
      </c>
      <c r="M49" s="3">
        <f>VLOOKUP(B49,CO2_region_P!$J$2:$K$215,2,FALSE)</f>
        <v>110039.51700000001</v>
      </c>
      <c r="N49" s="3">
        <f>VLOOKUP(B49,CO2_region_P!$G$2:$H$190,2,FALSE)</f>
        <v>110039.51700000001</v>
      </c>
      <c r="O49" s="3">
        <f>VLOOKUP(B49,CO2_region_P!$A$2:$B$246,2,FALSE)</f>
        <v>110039.51700000001</v>
      </c>
    </row>
    <row r="50" spans="1:15">
      <c r="A50" s="3">
        <v>49</v>
      </c>
      <c r="B50" t="s">
        <v>104</v>
      </c>
      <c r="C50" s="3">
        <f>VLOOKUP(B50,CO2_region!$D$2:$E$142,2,FALSE)</f>
        <v>39745.293037184303</v>
      </c>
      <c r="D50" s="3">
        <f>VLOOKUP(B50,CO2_region!$A$2:$B$246,2,FALSE)</f>
        <v>33703.068944482002</v>
      </c>
      <c r="E50" s="3">
        <f>VLOOKUP(B50,CO2_region!$J$2:$K$215,2,FALSE)</f>
        <v>34762.502</v>
      </c>
      <c r="F50" s="3">
        <f>VLOOKUP(B50,CO2_region!$G$2:$H$190,2,FALSE)</f>
        <v>37617.161721889897</v>
      </c>
      <c r="G50" s="3">
        <f>VLOOKUP(B50,CO2_region!$A$2:$B$246,2,FALSE)</f>
        <v>33703.068944482002</v>
      </c>
      <c r="K50" s="3">
        <f>VLOOKUP(B50,CO2_region_P!$D$2:$E$142,2,FALSE)</f>
        <v>34762.502</v>
      </c>
      <c r="L50" s="3">
        <f>VLOOKUP(B50,CO2_region_P!$A$2:$B$246,2,FALSE)</f>
        <v>34762.502</v>
      </c>
      <c r="M50" s="3">
        <f>VLOOKUP(B50,CO2_region_P!$J$2:$K$215,2,FALSE)</f>
        <v>34762.502</v>
      </c>
      <c r="N50" s="3">
        <f>VLOOKUP(B50,CO2_region_P!$G$2:$H$190,2,FALSE)</f>
        <v>34762.502</v>
      </c>
      <c r="O50" s="3">
        <f>VLOOKUP(B50,CO2_region_P!$A$2:$B$246,2,FALSE)</f>
        <v>34762.502</v>
      </c>
    </row>
    <row r="51" spans="1:15">
      <c r="A51" s="3">
        <v>50</v>
      </c>
      <c r="B51" t="s">
        <v>105</v>
      </c>
      <c r="C51" s="3">
        <f>VLOOKUP(B51,CO2_region!$D$2:$E$142,2,FALSE)</f>
        <v>187171.30403517201</v>
      </c>
      <c r="D51" s="3">
        <f>VLOOKUP(B51,CO2_region!$A$2:$B$246,2,FALSE)</f>
        <v>175446.11308931201</v>
      </c>
      <c r="E51" s="3">
        <f>VLOOKUP(B51,CO2_region!$J$2:$K$215,2,FALSE)</f>
        <v>187000.454</v>
      </c>
      <c r="F51" s="3">
        <f>VLOOKUP(B51,CO2_region!$G$2:$H$190,2,FALSE)</f>
        <v>185292.26194436901</v>
      </c>
      <c r="G51" s="3">
        <f>VLOOKUP(B51,CO2_region!$A$2:$B$246,2,FALSE)</f>
        <v>175446.11308931201</v>
      </c>
      <c r="K51" s="3">
        <f>VLOOKUP(B51,CO2_region_P!$D$2:$E$142,2,FALSE)</f>
        <v>187000.454</v>
      </c>
      <c r="L51" s="3">
        <f>VLOOKUP(B51,CO2_region_P!$A$2:$B$246,2,FALSE)</f>
        <v>187000.454</v>
      </c>
      <c r="M51" s="3">
        <f>VLOOKUP(B51,CO2_region_P!$J$2:$K$215,2,FALSE)</f>
        <v>187000.454</v>
      </c>
      <c r="N51" s="3">
        <f>VLOOKUP(B51,CO2_region_P!$G$2:$H$190,2,FALSE)</f>
        <v>187000.454</v>
      </c>
      <c r="O51" s="3">
        <f>VLOOKUP(B51,CO2_region_P!$A$2:$B$246,2,FALSE)</f>
        <v>187000.454</v>
      </c>
    </row>
    <row r="52" spans="1:15">
      <c r="A52" s="3">
        <v>51</v>
      </c>
      <c r="B52" t="s">
        <v>106</v>
      </c>
      <c r="C52" s="3" t="e">
        <f>VLOOKUP(B52,CO2_region!$D$2:$E$142,2,FALSE)</f>
        <v>#N/A</v>
      </c>
      <c r="D52" s="3">
        <f>VLOOKUP(B52,CO2_region!$A$2:$B$246,2,FALSE)</f>
        <v>574.36029795357695</v>
      </c>
      <c r="E52" s="3">
        <f>VLOOKUP(B52,CO2_region!$J$2:$K$215,2,FALSE)</f>
        <v>513.79999999999995</v>
      </c>
      <c r="F52" s="3">
        <f>VLOOKUP(B52,CO2_region!$G$2:$H$190,2,FALSE)</f>
        <v>680.14047959314803</v>
      </c>
      <c r="G52" s="3">
        <f>VLOOKUP(B52,CO2_region!$A$2:$B$246,2,FALSE)</f>
        <v>574.36029795357695</v>
      </c>
      <c r="K52" s="3" t="e">
        <f>VLOOKUP(B52,CO2_region_P!$D$2:$E$142,2,FALSE)</f>
        <v>#N/A</v>
      </c>
      <c r="L52" s="3">
        <f>VLOOKUP(B52,CO2_region_P!$A$2:$B$246,2,FALSE)</f>
        <v>513.79999999999995</v>
      </c>
      <c r="M52" s="3">
        <f>VLOOKUP(B52,CO2_region_P!$J$2:$K$215,2,FALSE)</f>
        <v>513.79999999999995</v>
      </c>
      <c r="N52" s="3">
        <f>VLOOKUP(B52,CO2_region_P!$G$2:$H$190,2,FALSE)</f>
        <v>513.79999999999995</v>
      </c>
      <c r="O52" s="3">
        <f>VLOOKUP(B52,CO2_region_P!$A$2:$B$246,2,FALSE)</f>
        <v>513.79999999999995</v>
      </c>
    </row>
    <row r="53" spans="1:15">
      <c r="A53" s="3">
        <v>52</v>
      </c>
      <c r="B53" t="s">
        <v>107</v>
      </c>
      <c r="C53" s="3" t="e">
        <f>VLOOKUP(B53,CO2_region!$D$2:$E$142,2,FALSE)</f>
        <v>#N/A</v>
      </c>
      <c r="D53" s="3">
        <f>VLOOKUP(B53,CO2_region!$A$2:$B$246,2,FALSE)</f>
        <v>4.8873409311579996</v>
      </c>
      <c r="E53" s="3" t="e">
        <f>VLOOKUP(B53,CO2_region!$J$2:$K$215,2,FALSE)</f>
        <v>#N/A</v>
      </c>
      <c r="F53" s="3" t="e">
        <f>VLOOKUP(B53,CO2_region!$G$2:$H$190,2,FALSE)</f>
        <v>#N/A</v>
      </c>
      <c r="G53" s="3">
        <f>VLOOKUP(B53,CO2_region!$A$2:$B$246,2,FALSE)</f>
        <v>4.8873409311579996</v>
      </c>
      <c r="K53" s="3" t="e">
        <f>VLOOKUP(B53,CO2_region_P!$D$2:$E$142,2,FALSE)</f>
        <v>#N/A</v>
      </c>
      <c r="L53" s="3">
        <f>VLOOKUP(B53,CO2_region_P!$A$2:$B$246,2,FALSE)</f>
        <v>7.0585141301155003</v>
      </c>
      <c r="M53" s="3" t="e">
        <f>VLOOKUP(B53,CO2_region_P!$J$2:$K$215,2,FALSE)</f>
        <v>#N/A</v>
      </c>
      <c r="N53" s="3" t="e">
        <f>VLOOKUP(B53,CO2_region_P!$G$2:$H$190,2,FALSE)</f>
        <v>#N/A</v>
      </c>
      <c r="O53" s="3">
        <f>VLOOKUP(B53,CO2_region_P!$A$2:$B$246,2,FALSE)</f>
        <v>7.0585141301155003</v>
      </c>
    </row>
    <row r="54" spans="1:15">
      <c r="A54" s="3">
        <v>53</v>
      </c>
      <c r="B54" t="s">
        <v>111</v>
      </c>
      <c r="C54" s="3">
        <f>VLOOKUP(B54,CO2_region!$D$2:$E$142,2,FALSE)</f>
        <v>17383.505338200899</v>
      </c>
      <c r="D54" s="3">
        <f>VLOOKUP(B54,CO2_region!$A$2:$B$246,2,FALSE)</f>
        <v>14799.169479967701</v>
      </c>
      <c r="E54" s="3">
        <f>VLOOKUP(B54,CO2_region!$J$2:$K$215,2,FALSE)</f>
        <v>9143.7060000000001</v>
      </c>
      <c r="F54" s="3">
        <f>VLOOKUP(B54,CO2_region!$G$2:$H$190,2,FALSE)</f>
        <v>2558.9521363373801</v>
      </c>
      <c r="G54" s="3">
        <f>VLOOKUP(B54,CO2_region!$A$2:$B$246,2,FALSE)</f>
        <v>14799.169479967701</v>
      </c>
      <c r="K54" s="3">
        <f>VLOOKUP(B54,CO2_region_P!$D$2:$E$142,2,FALSE)</f>
        <v>9143.7060000000001</v>
      </c>
      <c r="L54" s="3">
        <f>VLOOKUP(B54,CO2_region_P!$A$2:$B$246,2,FALSE)</f>
        <v>9143.7060000000001</v>
      </c>
      <c r="M54" s="3">
        <f>VLOOKUP(B54,CO2_region_P!$J$2:$K$215,2,FALSE)</f>
        <v>9143.7060000000001</v>
      </c>
      <c r="N54" s="3">
        <f>VLOOKUP(B54,CO2_region_P!$G$2:$H$190,2,FALSE)</f>
        <v>9143.7060000000001</v>
      </c>
      <c r="O54" s="3">
        <f>VLOOKUP(B54,CO2_region_P!$A$2:$B$246,2,FALSE)</f>
        <v>9143.7060000000001</v>
      </c>
    </row>
    <row r="55" spans="1:15">
      <c r="A55" s="3">
        <v>54</v>
      </c>
      <c r="B55" t="s">
        <v>112</v>
      </c>
      <c r="C55" s="3" t="e">
        <f>VLOOKUP(B55,CO2_region!$D$2:$E$142,2,FALSE)</f>
        <v>#N/A</v>
      </c>
      <c r="D55" s="3">
        <f>VLOOKUP(B55,CO2_region!$A$2:$B$246,2,FALSE)</f>
        <v>4323.2594561559599</v>
      </c>
      <c r="E55" s="3">
        <f>VLOOKUP(B55,CO2_region!$J$2:$K$215,2,FALSE)</f>
        <v>0</v>
      </c>
      <c r="F55" s="3">
        <f>VLOOKUP(B55,CO2_region!$G$2:$H$190,2,FALSE)</f>
        <v>1224.8105330835799</v>
      </c>
      <c r="G55" s="3">
        <f>VLOOKUP(B55,CO2_region!$A$2:$B$246,2,FALSE)</f>
        <v>4323.2594561559599</v>
      </c>
      <c r="K55" s="3" t="e">
        <f>VLOOKUP(B55,CO2_region_P!$D$2:$E$142,2,FALSE)</f>
        <v>#N/A</v>
      </c>
      <c r="L55" s="3">
        <f>VLOOKUP(B55,CO2_region_P!$A$2:$B$246,2,FALSE)</f>
        <v>4826.6563224123702</v>
      </c>
      <c r="M55" s="3">
        <f>VLOOKUP(B55,CO2_region_P!$J$2:$K$215,2,FALSE)</f>
        <v>0</v>
      </c>
      <c r="N55" s="3">
        <f>VLOOKUP(B55,CO2_region_P!$G$2:$H$190,2,FALSE)</f>
        <v>1085.6145477519001</v>
      </c>
      <c r="O55" s="3">
        <f>VLOOKUP(B55,CO2_region_P!$A$2:$B$246,2,FALSE)</f>
        <v>4826.6563224123702</v>
      </c>
    </row>
    <row r="56" spans="1:15">
      <c r="A56" s="3">
        <v>55</v>
      </c>
      <c r="B56" t="s">
        <v>114</v>
      </c>
      <c r="C56" s="3" t="e">
        <f>VLOOKUP(B56,CO2_region!$D$2:$E$142,2,FALSE)</f>
        <v>#N/A</v>
      </c>
      <c r="D56" s="3">
        <f>VLOOKUP(B56,CO2_region!$A$2:$B$246,2,FALSE)</f>
        <v>1558.4400716996799</v>
      </c>
      <c r="E56" s="3">
        <f>VLOOKUP(B56,CO2_region!$J$2:$K$215,2,FALSE)</f>
        <v>345.15611736437501</v>
      </c>
      <c r="F56" s="3">
        <f>VLOOKUP(B56,CO2_region!$G$2:$H$190,2,FALSE)</f>
        <v>1784.52211201006</v>
      </c>
      <c r="G56" s="3">
        <f>VLOOKUP(B56,CO2_region!$A$2:$B$246,2,FALSE)</f>
        <v>1558.4400716996799</v>
      </c>
      <c r="K56" s="3" t="e">
        <f>VLOOKUP(B56,CO2_region_P!$D$2:$E$142,2,FALSE)</f>
        <v>#N/A</v>
      </c>
      <c r="L56" s="3">
        <f>VLOOKUP(B56,CO2_region_P!$A$2:$B$246,2,FALSE)</f>
        <v>1261.5230786442501</v>
      </c>
      <c r="M56" s="3">
        <f>VLOOKUP(B56,CO2_region_P!$J$2:$K$215,2,FALSE)</f>
        <v>345.15611736437501</v>
      </c>
      <c r="N56" s="3">
        <f>VLOOKUP(B56,CO2_region_P!$G$2:$H$190,2,FALSE)</f>
        <v>1121.3617631452501</v>
      </c>
      <c r="O56" s="3">
        <f>VLOOKUP(B56,CO2_region_P!$A$2:$B$246,2,FALSE)</f>
        <v>1261.5230786442501</v>
      </c>
    </row>
    <row r="57" spans="1:15">
      <c r="A57" s="3">
        <v>56</v>
      </c>
      <c r="B57" t="s">
        <v>115</v>
      </c>
      <c r="C57" s="3" t="e">
        <f>VLOOKUP(B57,CO2_region!$D$2:$E$142,2,FALSE)</f>
        <v>#N/A</v>
      </c>
      <c r="D57" s="3">
        <f>VLOOKUP(B57,CO2_region!$A$2:$B$246,2,FALSE)</f>
        <v>205.03766133845801</v>
      </c>
      <c r="E57" s="3" t="e">
        <f>VLOOKUP(B57,CO2_region!$J$2:$K$215,2,FALSE)</f>
        <v>#N/A</v>
      </c>
      <c r="F57" s="3" t="e">
        <f>VLOOKUP(B57,CO2_region!$G$2:$H$190,2,FALSE)</f>
        <v>#N/A</v>
      </c>
      <c r="G57" s="3">
        <f>VLOOKUP(B57,CO2_region!$A$2:$B$246,2,FALSE)</f>
        <v>205.03766133845801</v>
      </c>
      <c r="K57" s="3" t="e">
        <f>VLOOKUP(B57,CO2_region_P!$D$2:$E$142,2,FALSE)</f>
        <v>#N/A</v>
      </c>
      <c r="L57" s="3">
        <f>VLOOKUP(B57,CO2_region_P!$A$2:$B$246,2,FALSE)</f>
        <v>140.58464937963899</v>
      </c>
      <c r="M57" s="3" t="e">
        <f>VLOOKUP(B57,CO2_region_P!$J$2:$K$215,2,FALSE)</f>
        <v>#N/A</v>
      </c>
      <c r="N57" s="3" t="e">
        <f>VLOOKUP(B57,CO2_region_P!$G$2:$H$190,2,FALSE)</f>
        <v>#N/A</v>
      </c>
      <c r="O57" s="3">
        <f>VLOOKUP(B57,CO2_region_P!$A$2:$B$246,2,FALSE)</f>
        <v>140.58464937963899</v>
      </c>
    </row>
    <row r="58" spans="1:15">
      <c r="A58" s="3">
        <v>57</v>
      </c>
      <c r="B58" t="s">
        <v>117</v>
      </c>
      <c r="C58" s="3" t="e">
        <f>VLOOKUP(B58,CO2_region!$D$2:$E$142,2,FALSE)</f>
        <v>#N/A</v>
      </c>
      <c r="D58" s="3">
        <f>VLOOKUP(B58,CO2_region!$A$2:$B$246,2,FALSE)</f>
        <v>1142.9659483688399</v>
      </c>
      <c r="E58" s="3" t="e">
        <f>VLOOKUP(B58,CO2_region!$J$2:$K$215,2,FALSE)</f>
        <v>#N/A</v>
      </c>
      <c r="F58" s="3" t="e">
        <f>VLOOKUP(B58,CO2_region!$G$2:$H$190,2,FALSE)</f>
        <v>#N/A</v>
      </c>
      <c r="G58" s="3">
        <f>VLOOKUP(B58,CO2_region!$A$2:$B$246,2,FALSE)</f>
        <v>1142.9659483688399</v>
      </c>
      <c r="K58" s="3" t="e">
        <f>VLOOKUP(B58,CO2_region_P!$D$2:$E$142,2,FALSE)</f>
        <v>#N/A</v>
      </c>
      <c r="L58" s="3">
        <f>VLOOKUP(B58,CO2_region_P!$A$2:$B$246,2,FALSE)</f>
        <v>1522.28194921865</v>
      </c>
      <c r="M58" s="3" t="e">
        <f>VLOOKUP(B58,CO2_region_P!$J$2:$K$215,2,FALSE)</f>
        <v>#N/A</v>
      </c>
      <c r="N58" s="3" t="e">
        <f>VLOOKUP(B58,CO2_region_P!$G$2:$H$190,2,FALSE)</f>
        <v>#N/A</v>
      </c>
      <c r="O58" s="3">
        <f>VLOOKUP(B58,CO2_region_P!$A$2:$B$246,2,FALSE)</f>
        <v>1522.28194921865</v>
      </c>
    </row>
    <row r="59" spans="1:15">
      <c r="A59" s="3">
        <v>58</v>
      </c>
      <c r="B59" t="s">
        <v>118</v>
      </c>
      <c r="C59" s="3" t="e">
        <f>VLOOKUP(B59,CO2_region!$D$2:$E$142,2,FALSE)</f>
        <v>#N/A</v>
      </c>
      <c r="D59" s="3">
        <f>VLOOKUP(B59,CO2_region!$A$2:$B$246,2,FALSE)</f>
        <v>137.62412347457001</v>
      </c>
      <c r="E59" s="3">
        <f>VLOOKUP(B59,CO2_region!$J$2:$K$215,2,FALSE)</f>
        <v>44.710634435129698</v>
      </c>
      <c r="F59" s="3" t="e">
        <f>VLOOKUP(B59,CO2_region!$G$2:$H$190,2,FALSE)</f>
        <v>#N/A</v>
      </c>
      <c r="G59" s="3">
        <f>VLOOKUP(B59,CO2_region!$A$2:$B$246,2,FALSE)</f>
        <v>137.62412347457001</v>
      </c>
      <c r="K59" s="3" t="e">
        <f>VLOOKUP(B59,CO2_region_P!$D$2:$E$142,2,FALSE)</f>
        <v>#N/A</v>
      </c>
      <c r="L59" s="3">
        <f>VLOOKUP(B59,CO2_region_P!$A$2:$B$246,2,FALSE)</f>
        <v>68.354655000821097</v>
      </c>
      <c r="M59" s="3">
        <f>VLOOKUP(B59,CO2_region_P!$J$2:$K$215,2,FALSE)</f>
        <v>44.710634435129698</v>
      </c>
      <c r="N59" s="3" t="e">
        <f>VLOOKUP(B59,CO2_region_P!$G$2:$H$190,2,FALSE)</f>
        <v>#N/A</v>
      </c>
      <c r="O59" s="3">
        <f>VLOOKUP(B59,CO2_region_P!$A$2:$B$246,2,FALSE)</f>
        <v>68.354655000821097</v>
      </c>
    </row>
    <row r="60" spans="1:15">
      <c r="A60" s="3">
        <v>59</v>
      </c>
      <c r="B60" t="s">
        <v>119</v>
      </c>
      <c r="C60" s="3" t="e">
        <f>VLOOKUP(B60,CO2_region!$D$2:$E$142,2,FALSE)</f>
        <v>#N/A</v>
      </c>
      <c r="D60" s="3">
        <f>VLOOKUP(B60,CO2_region!$A$2:$B$246,2,FALSE)</f>
        <v>4317.73127796888</v>
      </c>
      <c r="E60" s="3">
        <f>VLOOKUP(B60,CO2_region!$J$2:$K$215,2,FALSE)</f>
        <v>3072.6439999999998</v>
      </c>
      <c r="F60" s="3">
        <f>VLOOKUP(B60,CO2_region!$G$2:$H$190,2,FALSE)</f>
        <v>3974.4781988691102</v>
      </c>
      <c r="G60" s="3">
        <f>VLOOKUP(B60,CO2_region!$A$2:$B$246,2,FALSE)</f>
        <v>4317.73127796888</v>
      </c>
      <c r="K60" s="3" t="e">
        <f>VLOOKUP(B60,CO2_region_P!$D$2:$E$142,2,FALSE)</f>
        <v>#N/A</v>
      </c>
      <c r="L60" s="3">
        <f>VLOOKUP(B60,CO2_region_P!$A$2:$B$246,2,FALSE)</f>
        <v>3072.6439999999998</v>
      </c>
      <c r="M60" s="3">
        <f>VLOOKUP(B60,CO2_region_P!$J$2:$K$215,2,FALSE)</f>
        <v>3072.6439999999998</v>
      </c>
      <c r="N60" s="3">
        <f>VLOOKUP(B60,CO2_region_P!$G$2:$H$190,2,FALSE)</f>
        <v>3072.6439999999998</v>
      </c>
      <c r="O60" s="3">
        <f>VLOOKUP(B60,CO2_region_P!$A$2:$B$246,2,FALSE)</f>
        <v>3072.6439999999998</v>
      </c>
    </row>
    <row r="61" spans="1:15">
      <c r="A61" s="3">
        <v>60</v>
      </c>
      <c r="B61" t="s">
        <v>121</v>
      </c>
      <c r="C61" s="3">
        <f>VLOOKUP(B61,CO2_region!$D$2:$E$142,2,FALSE)</f>
        <v>9534.5260163909406</v>
      </c>
      <c r="D61" s="3">
        <f>VLOOKUP(B61,CO2_region!$A$2:$B$246,2,FALSE)</f>
        <v>6688.0949814472197</v>
      </c>
      <c r="E61" s="3">
        <f>VLOOKUP(B61,CO2_region!$J$2:$K$215,2,FALSE)</f>
        <v>7122.8779999999997</v>
      </c>
      <c r="F61" s="3">
        <f>VLOOKUP(B61,CO2_region!$G$2:$H$190,2,FALSE)</f>
        <v>8440.3559256420795</v>
      </c>
      <c r="G61" s="3">
        <f>VLOOKUP(B61,CO2_region!$A$2:$B$246,2,FALSE)</f>
        <v>6688.0949814472197</v>
      </c>
      <c r="K61" s="3">
        <f>VLOOKUP(B61,CO2_region_P!$D$2:$E$142,2,FALSE)</f>
        <v>7122.8779999999997</v>
      </c>
      <c r="L61" s="3">
        <f>VLOOKUP(B61,CO2_region_P!$A$2:$B$246,2,FALSE)</f>
        <v>7122.8779999999997</v>
      </c>
      <c r="M61" s="3">
        <f>VLOOKUP(B61,CO2_region_P!$J$2:$K$215,2,FALSE)</f>
        <v>7122.8779999999997</v>
      </c>
      <c r="N61" s="3">
        <f>VLOOKUP(B61,CO2_region_P!$G$2:$H$190,2,FALSE)</f>
        <v>7122.8779999999997</v>
      </c>
      <c r="O61" s="3">
        <f>VLOOKUP(B61,CO2_region_P!$A$2:$B$246,2,FALSE)</f>
        <v>7122.8779999999997</v>
      </c>
    </row>
    <row r="62" spans="1:15">
      <c r="A62" s="3">
        <v>61</v>
      </c>
      <c r="B62" t="s">
        <v>122</v>
      </c>
      <c r="C62" s="3">
        <f>VLOOKUP(B62,CO2_region!$D$2:$E$142,2,FALSE)</f>
        <v>18428.020661852399</v>
      </c>
      <c r="D62" s="3">
        <f>VLOOKUP(B62,CO2_region!$A$2:$B$246,2,FALSE)</f>
        <v>14229.311867537999</v>
      </c>
      <c r="E62" s="3">
        <f>VLOOKUP(B62,CO2_region!$J$2:$K$215,2,FALSE)</f>
        <v>13325.493</v>
      </c>
      <c r="F62" s="3">
        <f>VLOOKUP(B62,CO2_region!$G$2:$H$190,2,FALSE)</f>
        <v>15210.339386338601</v>
      </c>
      <c r="G62" s="3">
        <f>VLOOKUP(B62,CO2_region!$A$2:$B$246,2,FALSE)</f>
        <v>14229.311867537999</v>
      </c>
      <c r="K62" s="3">
        <f>VLOOKUP(B62,CO2_region_P!$D$2:$E$142,2,FALSE)</f>
        <v>13325.493</v>
      </c>
      <c r="L62" s="3">
        <f>VLOOKUP(B62,CO2_region_P!$A$2:$B$246,2,FALSE)</f>
        <v>13325.493</v>
      </c>
      <c r="M62" s="3">
        <f>VLOOKUP(B62,CO2_region_P!$J$2:$K$215,2,FALSE)</f>
        <v>13325.493</v>
      </c>
      <c r="N62" s="3">
        <f>VLOOKUP(B62,CO2_region_P!$G$2:$H$190,2,FALSE)</f>
        <v>13325.493</v>
      </c>
      <c r="O62" s="3">
        <f>VLOOKUP(B62,CO2_region_P!$A$2:$B$246,2,FALSE)</f>
        <v>13325.493</v>
      </c>
    </row>
    <row r="63" spans="1:15">
      <c r="A63" s="3">
        <v>62</v>
      </c>
      <c r="B63" t="s">
        <v>123</v>
      </c>
      <c r="C63" s="3" t="e">
        <f>VLOOKUP(B63,CO2_region!$D$2:$E$142,2,FALSE)</f>
        <v>#N/A</v>
      </c>
      <c r="D63" s="3">
        <f>VLOOKUP(B63,CO2_region!$A$2:$B$246,2,FALSE)</f>
        <v>8415.3788731885707</v>
      </c>
      <c r="E63" s="3" t="e">
        <f>VLOOKUP(B63,CO2_region!$J$2:$K$215,2,FALSE)</f>
        <v>#N/A</v>
      </c>
      <c r="F63" s="3" t="e">
        <f>VLOOKUP(B63,CO2_region!$G$2:$H$190,2,FALSE)</f>
        <v>#N/A</v>
      </c>
      <c r="G63" s="3">
        <f>VLOOKUP(B63,CO2_region!$A$2:$B$246,2,FALSE)</f>
        <v>8415.3788731885707</v>
      </c>
      <c r="K63" s="3" t="e">
        <f>VLOOKUP(B63,CO2_region_P!$D$2:$E$142,2,FALSE)</f>
        <v>#N/A</v>
      </c>
      <c r="L63" s="3">
        <f>VLOOKUP(B63,CO2_region_P!$A$2:$B$246,2,FALSE)</f>
        <v>586.52300000000002</v>
      </c>
      <c r="M63" s="3" t="e">
        <f>VLOOKUP(B63,CO2_region_P!$J$2:$K$215,2,FALSE)</f>
        <v>#N/A</v>
      </c>
      <c r="N63" s="3" t="e">
        <f>VLOOKUP(B63,CO2_region_P!$G$2:$H$190,2,FALSE)</f>
        <v>#N/A</v>
      </c>
      <c r="O63" s="3">
        <f>VLOOKUP(B63,CO2_region_P!$A$2:$B$246,2,FALSE)</f>
        <v>586.52300000000002</v>
      </c>
    </row>
    <row r="64" spans="1:15">
      <c r="A64" s="3">
        <v>63</v>
      </c>
      <c r="B64" t="s">
        <v>124</v>
      </c>
      <c r="C64" s="3">
        <f>VLOOKUP(B64,CO2_region!$D$2:$E$142,2,FALSE)</f>
        <v>2302.4660325037999</v>
      </c>
      <c r="D64" s="3">
        <f>VLOOKUP(B64,CO2_region!$A$2:$B$246,2,FALSE)</f>
        <v>2000.6257458156799</v>
      </c>
      <c r="E64" s="3">
        <f>VLOOKUP(B64,CO2_region!$J$2:$K$215,2,FALSE)</f>
        <v>1033.4721625106199</v>
      </c>
      <c r="F64" s="3">
        <f>VLOOKUP(B64,CO2_region!$G$2:$H$190,2,FALSE)</f>
        <v>1826.12009432937</v>
      </c>
      <c r="G64" s="3">
        <f>VLOOKUP(B64,CO2_region!$A$2:$B$246,2,FALSE)</f>
        <v>2000.6257458156799</v>
      </c>
      <c r="K64" s="3">
        <f>VLOOKUP(B64,CO2_region_P!$D$2:$E$142,2,FALSE)</f>
        <v>134.94970845911001</v>
      </c>
      <c r="L64" s="3">
        <f>VLOOKUP(B64,CO2_region_P!$A$2:$B$246,2,FALSE)</f>
        <v>1319.4322280333099</v>
      </c>
      <c r="M64" s="3">
        <f>VLOOKUP(B64,CO2_region_P!$J$2:$K$215,2,FALSE)</f>
        <v>1033.4721625106199</v>
      </c>
      <c r="N64" s="3">
        <f>VLOOKUP(B64,CO2_region_P!$G$2:$H$190,2,FALSE)</f>
        <v>1199.88457702143</v>
      </c>
      <c r="O64" s="3">
        <f>VLOOKUP(B64,CO2_region_P!$A$2:$B$246,2,FALSE)</f>
        <v>1319.4322280333099</v>
      </c>
    </row>
    <row r="65" spans="1:15">
      <c r="A65" s="3">
        <v>64</v>
      </c>
      <c r="B65" t="s">
        <v>125</v>
      </c>
      <c r="C65" s="3" t="e">
        <f>VLOOKUP(B65,CO2_region!$D$2:$E$142,2,FALSE)</f>
        <v>#N/A</v>
      </c>
      <c r="D65" s="3">
        <f>VLOOKUP(B65,CO2_region!$A$2:$B$246,2,FALSE)</f>
        <v>25.8034519142068</v>
      </c>
      <c r="E65" s="3" t="e">
        <f>VLOOKUP(B65,CO2_region!$J$2:$K$215,2,FALSE)</f>
        <v>#N/A</v>
      </c>
      <c r="F65" s="3" t="e">
        <f>VLOOKUP(B65,CO2_region!$G$2:$H$190,2,FALSE)</f>
        <v>#N/A</v>
      </c>
      <c r="G65" s="3">
        <f>VLOOKUP(B65,CO2_region!$A$2:$B$246,2,FALSE)</f>
        <v>25.8034519142068</v>
      </c>
      <c r="K65" s="3" t="e">
        <f>VLOOKUP(B65,CO2_region_P!$D$2:$E$142,2,FALSE)</f>
        <v>#N/A</v>
      </c>
      <c r="L65" s="3">
        <f>VLOOKUP(B65,CO2_region_P!$A$2:$B$246,2,FALSE)</f>
        <v>106.05745675397201</v>
      </c>
      <c r="M65" s="3" t="e">
        <f>VLOOKUP(B65,CO2_region_P!$J$2:$K$215,2,FALSE)</f>
        <v>#N/A</v>
      </c>
      <c r="N65" s="3" t="e">
        <f>VLOOKUP(B65,CO2_region_P!$G$2:$H$190,2,FALSE)</f>
        <v>#N/A</v>
      </c>
      <c r="O65" s="3">
        <f>VLOOKUP(B65,CO2_region_P!$A$2:$B$246,2,FALSE)</f>
        <v>106.05745675397201</v>
      </c>
    </row>
    <row r="66" spans="1:15">
      <c r="A66" s="3">
        <v>65</v>
      </c>
      <c r="B66" t="s">
        <v>126</v>
      </c>
      <c r="C66" s="3" t="e">
        <f>VLOOKUP(B66,CO2_region!$D$2:$E$142,2,FALSE)</f>
        <v>#N/A</v>
      </c>
      <c r="D66" s="3">
        <f>VLOOKUP(B66,CO2_region!$A$2:$B$246,2,FALSE)</f>
        <v>474.70847697897801</v>
      </c>
      <c r="E66" s="3">
        <f>VLOOKUP(B66,CO2_region!$J$2:$K$215,2,FALSE)</f>
        <v>114.684957857588</v>
      </c>
      <c r="F66" s="3">
        <f>VLOOKUP(B66,CO2_region!$G$2:$H$190,2,FALSE)</f>
        <v>765.65367364555095</v>
      </c>
      <c r="G66" s="3">
        <f>VLOOKUP(B66,CO2_region!$A$2:$B$246,2,FALSE)</f>
        <v>474.70847697897801</v>
      </c>
      <c r="K66" s="3" t="e">
        <f>VLOOKUP(B66,CO2_region_P!$D$2:$E$142,2,FALSE)</f>
        <v>#N/A</v>
      </c>
      <c r="L66" s="3">
        <f>VLOOKUP(B66,CO2_region_P!$A$2:$B$246,2,FALSE)</f>
        <v>409.08241033405898</v>
      </c>
      <c r="M66" s="3">
        <f>VLOOKUP(B66,CO2_region_P!$J$2:$K$215,2,FALSE)</f>
        <v>114.684957857588</v>
      </c>
      <c r="N66" s="3">
        <f>VLOOKUP(B66,CO2_region_P!$G$2:$H$190,2,FALSE)</f>
        <v>736.97221032363097</v>
      </c>
      <c r="O66" s="3">
        <f>VLOOKUP(B66,CO2_region_P!$A$2:$B$246,2,FALSE)</f>
        <v>409.08241033405898</v>
      </c>
    </row>
    <row r="67" spans="1:15">
      <c r="A67" s="3">
        <v>66</v>
      </c>
      <c r="B67" t="s">
        <v>127</v>
      </c>
      <c r="C67" s="3" t="e">
        <f>VLOOKUP(B67,CO2_region!$D$2:$E$142,2,FALSE)</f>
        <v>#N/A</v>
      </c>
      <c r="D67" s="3">
        <f>VLOOKUP(B67,CO2_region!$A$2:$B$246,2,FALSE)</f>
        <v>183.14567327045199</v>
      </c>
      <c r="E67" s="3">
        <f>VLOOKUP(B67,CO2_region!$J$2:$K$215,2,FALSE)</f>
        <v>131.37870882681099</v>
      </c>
      <c r="F67" s="3" t="e">
        <f>VLOOKUP(B67,CO2_region!$G$2:$H$190,2,FALSE)</f>
        <v>#N/A</v>
      </c>
      <c r="G67" s="3">
        <f>VLOOKUP(B67,CO2_region!$A$2:$B$246,2,FALSE)</f>
        <v>183.14567327045199</v>
      </c>
      <c r="K67" s="3" t="e">
        <f>VLOOKUP(B67,CO2_region_P!$D$2:$E$142,2,FALSE)</f>
        <v>#N/A</v>
      </c>
      <c r="L67" s="3">
        <f>VLOOKUP(B67,CO2_region_P!$A$2:$B$246,2,FALSE)</f>
        <v>121.86416768385401</v>
      </c>
      <c r="M67" s="3">
        <f>VLOOKUP(B67,CO2_region_P!$J$2:$K$215,2,FALSE)</f>
        <v>131.37870882681099</v>
      </c>
      <c r="N67" s="3" t="e">
        <f>VLOOKUP(B67,CO2_region_P!$G$2:$H$190,2,FALSE)</f>
        <v>#N/A</v>
      </c>
      <c r="O67" s="3">
        <f>VLOOKUP(B67,CO2_region_P!$A$2:$B$246,2,FALSE)</f>
        <v>121.86416768385401</v>
      </c>
    </row>
    <row r="68" spans="1:15">
      <c r="A68" s="3">
        <v>67</v>
      </c>
      <c r="B68" t="s">
        <v>128</v>
      </c>
      <c r="C68" s="3" t="e">
        <f>VLOOKUP(B68,CO2_region!$D$2:$E$142,2,FALSE)</f>
        <v>#N/A</v>
      </c>
      <c r="D68" s="3">
        <f>VLOOKUP(B68,CO2_region!$A$2:$B$246,2,FALSE)</f>
        <v>4537.3421597060196</v>
      </c>
      <c r="E68" s="3">
        <f>VLOOKUP(B68,CO2_region!$J$2:$K$215,2,FALSE)</f>
        <v>5535.2309999999898</v>
      </c>
      <c r="F68" s="3" t="e">
        <f>VLOOKUP(B68,CO2_region!$G$2:$H$190,2,FALSE)</f>
        <v>#N/A</v>
      </c>
      <c r="G68" s="3">
        <f>VLOOKUP(B68,CO2_region!$A$2:$B$246,2,FALSE)</f>
        <v>4537.3421597060196</v>
      </c>
      <c r="K68" s="3" t="e">
        <f>VLOOKUP(B68,CO2_region_P!$D$2:$E$142,2,FALSE)</f>
        <v>#N/A</v>
      </c>
      <c r="L68" s="3">
        <f>VLOOKUP(B68,CO2_region_P!$A$2:$B$246,2,FALSE)</f>
        <v>5535.2309999999998</v>
      </c>
      <c r="M68" s="3">
        <f>VLOOKUP(B68,CO2_region_P!$J$2:$K$215,2,FALSE)</f>
        <v>5535.2309999999998</v>
      </c>
      <c r="N68" s="3" t="e">
        <f>VLOOKUP(B68,CO2_region_P!$G$2:$H$190,2,FALSE)</f>
        <v>#N/A</v>
      </c>
      <c r="O68" s="3">
        <f>VLOOKUP(B68,CO2_region_P!$A$2:$B$246,2,FALSE)</f>
        <v>5535.2309999999998</v>
      </c>
    </row>
    <row r="69" spans="1:15">
      <c r="A69" s="3">
        <v>68</v>
      </c>
      <c r="B69" t="s">
        <v>130</v>
      </c>
      <c r="C69" s="3" t="e">
        <f>VLOOKUP(B69,CO2_region!$D$2:$E$142,2,FALSE)</f>
        <v>#N/A</v>
      </c>
      <c r="D69" s="3">
        <f>VLOOKUP(B69,CO2_region!$A$2:$B$246,2,FALSE)</f>
        <v>285.93788230641297</v>
      </c>
      <c r="E69" s="3">
        <f>VLOOKUP(B69,CO2_region!$J$2:$K$215,2,FALSE)</f>
        <v>4.8229806043975101</v>
      </c>
      <c r="F69" s="3" t="e">
        <f>VLOOKUP(B69,CO2_region!$G$2:$H$190,2,FALSE)</f>
        <v>#N/A</v>
      </c>
      <c r="G69" s="3">
        <f>VLOOKUP(B69,CO2_region!$A$2:$B$246,2,FALSE)</f>
        <v>285.93788230641297</v>
      </c>
      <c r="K69" s="3" t="e">
        <f>VLOOKUP(B69,CO2_region_P!$D$2:$E$142,2,FALSE)</f>
        <v>#N/A</v>
      </c>
      <c r="L69" s="3">
        <f>VLOOKUP(B69,CO2_region_P!$A$2:$B$246,2,FALSE)</f>
        <v>40.352562098782201</v>
      </c>
      <c r="M69" s="3">
        <f>VLOOKUP(B69,CO2_region_P!$J$2:$K$215,2,FALSE)</f>
        <v>4.8229806043975101</v>
      </c>
      <c r="N69" s="3" t="e">
        <f>VLOOKUP(B69,CO2_region_P!$G$2:$H$190,2,FALSE)</f>
        <v>#N/A</v>
      </c>
      <c r="O69" s="3">
        <f>VLOOKUP(B69,CO2_region_P!$A$2:$B$246,2,FALSE)</f>
        <v>40.352562098782201</v>
      </c>
    </row>
    <row r="70" spans="1:15">
      <c r="A70" s="3">
        <v>69</v>
      </c>
      <c r="B70" t="s">
        <v>131</v>
      </c>
      <c r="C70" s="3" t="e">
        <f>VLOOKUP(B70,CO2_region!$D$2:$E$142,2,FALSE)</f>
        <v>#N/A</v>
      </c>
      <c r="D70" s="3">
        <f>VLOOKUP(B70,CO2_region!$A$2:$B$246,2,FALSE)</f>
        <v>490.443694936219</v>
      </c>
      <c r="E70" s="3">
        <f>VLOOKUP(B70,CO2_region!$J$2:$K$215,2,FALSE)</f>
        <v>417.83600000000001</v>
      </c>
      <c r="F70" s="3">
        <f>VLOOKUP(B70,CO2_region!$G$2:$H$190,2,FALSE)</f>
        <v>609.779931984683</v>
      </c>
      <c r="G70" s="3">
        <f>VLOOKUP(B70,CO2_region!$A$2:$B$246,2,FALSE)</f>
        <v>490.443694936219</v>
      </c>
      <c r="K70" s="3" t="e">
        <f>VLOOKUP(B70,CO2_region_P!$D$2:$E$142,2,FALSE)</f>
        <v>#N/A</v>
      </c>
      <c r="L70" s="3">
        <f>VLOOKUP(B70,CO2_region_P!$A$2:$B$246,2,FALSE)</f>
        <v>417.83600000000001</v>
      </c>
      <c r="M70" s="3">
        <f>VLOOKUP(B70,CO2_region_P!$J$2:$K$215,2,FALSE)</f>
        <v>417.83600000000001</v>
      </c>
      <c r="N70" s="3">
        <f>VLOOKUP(B70,CO2_region_P!$G$2:$H$190,2,FALSE)</f>
        <v>417.83600000000001</v>
      </c>
      <c r="O70" s="3">
        <f>VLOOKUP(B70,CO2_region_P!$A$2:$B$246,2,FALSE)</f>
        <v>417.83600000000001</v>
      </c>
    </row>
    <row r="71" spans="1:15">
      <c r="A71" s="3">
        <v>70</v>
      </c>
      <c r="B71" t="s">
        <v>132</v>
      </c>
      <c r="C71" s="3">
        <f>VLOOKUP(B71,CO2_region!$D$2:$E$142,2,FALSE)</f>
        <v>16017.5108547085</v>
      </c>
      <c r="D71" s="3">
        <f>VLOOKUP(B71,CO2_region!$A$2:$B$246,2,FALSE)</f>
        <v>17609.267559469699</v>
      </c>
      <c r="E71" s="3">
        <f>VLOOKUP(B71,CO2_region!$J$2:$K$215,2,FALSE)</f>
        <v>14109.73</v>
      </c>
      <c r="F71" s="3">
        <f>VLOOKUP(B71,CO2_region!$G$2:$H$190,2,FALSE)</f>
        <v>17001.343840277401</v>
      </c>
      <c r="G71" s="3">
        <f>VLOOKUP(B71,CO2_region!$A$2:$B$246,2,FALSE)</f>
        <v>17609.267559469699</v>
      </c>
      <c r="K71" s="3">
        <f>VLOOKUP(B71,CO2_region_P!$D$2:$E$142,2,FALSE)</f>
        <v>14109.73</v>
      </c>
      <c r="L71" s="3">
        <f>VLOOKUP(B71,CO2_region_P!$A$2:$B$246,2,FALSE)</f>
        <v>14109.73</v>
      </c>
      <c r="M71" s="3">
        <f>VLOOKUP(B71,CO2_region_P!$J$2:$K$215,2,FALSE)</f>
        <v>14109.73</v>
      </c>
      <c r="N71" s="3">
        <f>VLOOKUP(B71,CO2_region_P!$G$2:$H$190,2,FALSE)</f>
        <v>14109.73</v>
      </c>
      <c r="O71" s="3">
        <f>VLOOKUP(B71,CO2_region_P!$A$2:$B$246,2,FALSE)</f>
        <v>14109.73</v>
      </c>
    </row>
    <row r="72" spans="1:15">
      <c r="A72" s="3">
        <v>71</v>
      </c>
      <c r="B72" t="s">
        <v>133</v>
      </c>
      <c r="C72" s="3" t="e">
        <f>VLOOKUP(B72,CO2_region!$D$2:$E$142,2,FALSE)</f>
        <v>#N/A</v>
      </c>
      <c r="D72" s="3">
        <f>VLOOKUP(B72,CO2_region!$A$2:$B$246,2,FALSE)</f>
        <v>3312.6379904144901</v>
      </c>
      <c r="E72" s="3" t="e">
        <f>VLOOKUP(B72,CO2_region!$J$2:$K$215,2,FALSE)</f>
        <v>#N/A</v>
      </c>
      <c r="F72" s="3" t="e">
        <f>VLOOKUP(B72,CO2_region!$G$2:$H$190,2,FALSE)</f>
        <v>#N/A</v>
      </c>
      <c r="G72" s="3">
        <f>VLOOKUP(B72,CO2_region!$A$2:$B$246,2,FALSE)</f>
        <v>3312.6379904144901</v>
      </c>
      <c r="K72" s="3" t="e">
        <f>VLOOKUP(B72,CO2_region_P!$D$2:$E$142,2,FALSE)</f>
        <v>#N/A</v>
      </c>
      <c r="L72" s="3">
        <f>VLOOKUP(B72,CO2_region_P!$A$2:$B$246,2,FALSE)</f>
        <v>2159.0142751143899</v>
      </c>
      <c r="M72" s="3" t="e">
        <f>VLOOKUP(B72,CO2_region_P!$J$2:$K$215,2,FALSE)</f>
        <v>#N/A</v>
      </c>
      <c r="N72" s="3" t="e">
        <f>VLOOKUP(B72,CO2_region_P!$G$2:$H$190,2,FALSE)</f>
        <v>#N/A</v>
      </c>
      <c r="O72" s="3">
        <f>VLOOKUP(B72,CO2_region_P!$A$2:$B$246,2,FALSE)</f>
        <v>2159.0142751143899</v>
      </c>
    </row>
    <row r="73" spans="1:15">
      <c r="A73" s="3">
        <v>72</v>
      </c>
      <c r="B73" t="s">
        <v>134</v>
      </c>
      <c r="C73" s="3" t="e">
        <f>VLOOKUP(B73,CO2_region!$D$2:$E$142,2,FALSE)</f>
        <v>#N/A</v>
      </c>
      <c r="D73" s="3">
        <f>VLOOKUP(B73,CO2_region!$A$2:$B$246,2,FALSE)</f>
        <v>32.197792587318702</v>
      </c>
      <c r="E73" s="3" t="e">
        <f>VLOOKUP(B73,CO2_region!$J$2:$K$215,2,FALSE)</f>
        <v>#N/A</v>
      </c>
      <c r="F73" s="3" t="e">
        <f>VLOOKUP(B73,CO2_region!$G$2:$H$190,2,FALSE)</f>
        <v>#N/A</v>
      </c>
      <c r="G73" s="3">
        <f>VLOOKUP(B73,CO2_region!$A$2:$B$246,2,FALSE)</f>
        <v>32.197792587318702</v>
      </c>
      <c r="K73" s="3" t="e">
        <f>VLOOKUP(B73,CO2_region_P!$D$2:$E$142,2,FALSE)</f>
        <v>#N/A</v>
      </c>
      <c r="L73" s="3">
        <f>VLOOKUP(B73,CO2_region_P!$A$2:$B$246,2,FALSE)</f>
        <v>128.80253242647601</v>
      </c>
      <c r="M73" s="3" t="e">
        <f>VLOOKUP(B73,CO2_region_P!$J$2:$K$215,2,FALSE)</f>
        <v>#N/A</v>
      </c>
      <c r="N73" s="3" t="e">
        <f>VLOOKUP(B73,CO2_region_P!$G$2:$H$190,2,FALSE)</f>
        <v>#N/A</v>
      </c>
      <c r="O73" s="3">
        <f>VLOOKUP(B73,CO2_region_P!$A$2:$B$246,2,FALSE)</f>
        <v>128.80253242647601</v>
      </c>
    </row>
    <row r="74" spans="1:15">
      <c r="A74" s="3">
        <v>73</v>
      </c>
      <c r="B74" t="s">
        <v>135</v>
      </c>
      <c r="C74" s="3" t="e">
        <f>VLOOKUP(B74,CO2_region!$D$2:$E$142,2,FALSE)</f>
        <v>#N/A</v>
      </c>
      <c r="D74" s="3">
        <f>VLOOKUP(B74,CO2_region!$A$2:$B$246,2,FALSE)</f>
        <v>1871.3424430605501</v>
      </c>
      <c r="E74" s="3">
        <f>VLOOKUP(B74,CO2_region!$J$2:$K$215,2,FALSE)</f>
        <v>1974.0530000000001</v>
      </c>
      <c r="F74" s="3">
        <f>VLOOKUP(B74,CO2_region!$G$2:$H$190,2,FALSE)</f>
        <v>73797.310142101705</v>
      </c>
      <c r="G74" s="3">
        <f>VLOOKUP(B74,CO2_region!$A$2:$B$246,2,FALSE)</f>
        <v>1871.3424430605501</v>
      </c>
      <c r="K74" s="3" t="e">
        <f>VLOOKUP(B74,CO2_region_P!$D$2:$E$142,2,FALSE)</f>
        <v>#N/A</v>
      </c>
      <c r="L74" s="3">
        <f>VLOOKUP(B74,CO2_region_P!$A$2:$B$246,2,FALSE)</f>
        <v>1974.0530000000001</v>
      </c>
      <c r="M74" s="3">
        <f>VLOOKUP(B74,CO2_region_P!$J$2:$K$215,2,FALSE)</f>
        <v>1974.0530000000001</v>
      </c>
      <c r="N74" s="3">
        <f>VLOOKUP(B74,CO2_region_P!$G$2:$H$190,2,FALSE)</f>
        <v>1974.0530000000001</v>
      </c>
      <c r="O74" s="3">
        <f>VLOOKUP(B74,CO2_region_P!$A$2:$B$246,2,FALSE)</f>
        <v>1974.0530000000001</v>
      </c>
    </row>
    <row r="75" spans="1:15">
      <c r="A75" s="3">
        <v>74</v>
      </c>
      <c r="B75" t="s">
        <v>137</v>
      </c>
      <c r="C75" s="3" t="e">
        <f>VLOOKUP(B75,CO2_region!$D$2:$E$142,2,FALSE)</f>
        <v>#N/A</v>
      </c>
      <c r="D75" s="3">
        <f>VLOOKUP(B75,CO2_region!$A$2:$B$246,2,FALSE)</f>
        <v>647.73021486265304</v>
      </c>
      <c r="E75" s="3" t="e">
        <f>VLOOKUP(B75,CO2_region!$J$2:$K$215,2,FALSE)</f>
        <v>#N/A</v>
      </c>
      <c r="F75" s="3" t="e">
        <f>VLOOKUP(B75,CO2_region!$G$2:$H$190,2,FALSE)</f>
        <v>#N/A</v>
      </c>
      <c r="G75" s="3">
        <f>VLOOKUP(B75,CO2_region!$A$2:$B$246,2,FALSE)</f>
        <v>647.73021486265304</v>
      </c>
      <c r="K75" s="3" t="e">
        <f>VLOOKUP(B75,CO2_region_P!$D$2:$E$142,2,FALSE)</f>
        <v>#N/A</v>
      </c>
      <c r="L75" s="3">
        <f>VLOOKUP(B75,CO2_region_P!$A$2:$B$246,2,FALSE)</f>
        <v>246.267986117736</v>
      </c>
      <c r="M75" s="3" t="e">
        <f>VLOOKUP(B75,CO2_region_P!$J$2:$K$215,2,FALSE)</f>
        <v>#N/A</v>
      </c>
      <c r="N75" s="3" t="e">
        <f>VLOOKUP(B75,CO2_region_P!$G$2:$H$190,2,FALSE)</f>
        <v>#N/A</v>
      </c>
      <c r="O75" s="3">
        <f>VLOOKUP(B75,CO2_region_P!$A$2:$B$246,2,FALSE)</f>
        <v>246.267986117736</v>
      </c>
    </row>
    <row r="76" spans="1:15">
      <c r="A76" s="3">
        <v>75</v>
      </c>
      <c r="B76" t="s">
        <v>138</v>
      </c>
      <c r="C76" s="3">
        <f>VLOOKUP(B76,CO2_region!$D$2:$E$142,2,FALSE)</f>
        <v>9936.71762328152</v>
      </c>
      <c r="D76" s="3">
        <f>VLOOKUP(B76,CO2_region!$A$2:$B$246,2,FALSE)</f>
        <v>12465.473263174899</v>
      </c>
      <c r="E76" s="3">
        <f>VLOOKUP(B76,CO2_region!$J$2:$K$215,2,FALSE)</f>
        <v>8941.1630000000005</v>
      </c>
      <c r="F76" s="3">
        <f>VLOOKUP(B76,CO2_region!$G$2:$H$190,2,FALSE)</f>
        <v>10464.4350256011</v>
      </c>
      <c r="G76" s="3">
        <f>VLOOKUP(B76,CO2_region!$A$2:$B$246,2,FALSE)</f>
        <v>12465.473263174899</v>
      </c>
      <c r="K76" s="3">
        <f>VLOOKUP(B76,CO2_region_P!$D$2:$E$142,2,FALSE)</f>
        <v>8941.1630000000005</v>
      </c>
      <c r="L76" s="3">
        <f>VLOOKUP(B76,CO2_region_P!$A$2:$B$246,2,FALSE)</f>
        <v>8941.1630000000005</v>
      </c>
      <c r="M76" s="3">
        <f>VLOOKUP(B76,CO2_region_P!$J$2:$K$215,2,FALSE)</f>
        <v>8941.1630000000005</v>
      </c>
      <c r="N76" s="3">
        <f>VLOOKUP(B76,CO2_region_P!$G$2:$H$190,2,FALSE)</f>
        <v>8941.1630000000005</v>
      </c>
      <c r="O76" s="3">
        <f>VLOOKUP(B76,CO2_region_P!$A$2:$B$246,2,FALSE)</f>
        <v>8941.1630000000005</v>
      </c>
    </row>
    <row r="77" spans="1:15">
      <c r="A77" s="3">
        <v>76</v>
      </c>
      <c r="B77" t="s">
        <v>140</v>
      </c>
      <c r="C77" s="3" t="e">
        <f>VLOOKUP(B77,CO2_region!$D$2:$E$142,2,FALSE)</f>
        <v>#N/A</v>
      </c>
      <c r="D77" s="3">
        <f>VLOOKUP(B77,CO2_region!$A$2:$B$246,2,FALSE)</f>
        <v>4753.1966635526896</v>
      </c>
      <c r="E77" s="3">
        <f>VLOOKUP(B77,CO2_region!$J$2:$K$215,2,FALSE)</f>
        <v>0</v>
      </c>
      <c r="F77" s="3">
        <f>VLOOKUP(B77,CO2_region!$G$2:$H$190,2,FALSE)</f>
        <v>3459.97195163076</v>
      </c>
      <c r="G77" s="3">
        <f>VLOOKUP(B77,CO2_region!$A$2:$B$246,2,FALSE)</f>
        <v>4753.1966635526896</v>
      </c>
      <c r="K77" s="3" t="e">
        <f>VLOOKUP(B77,CO2_region_P!$D$2:$E$142,2,FALSE)</f>
        <v>#N/A</v>
      </c>
      <c r="L77" s="3">
        <f>VLOOKUP(B77,CO2_region_P!$A$2:$B$246,2,FALSE)</f>
        <v>2940.6869999999999</v>
      </c>
      <c r="M77" s="3">
        <f>VLOOKUP(B77,CO2_region_P!$J$2:$K$215,2,FALSE)</f>
        <v>0</v>
      </c>
      <c r="N77" s="3">
        <f>VLOOKUP(B77,CO2_region_P!$G$2:$H$190,2,FALSE)</f>
        <v>2940.6869999999999</v>
      </c>
      <c r="O77" s="3">
        <f>VLOOKUP(B77,CO2_region_P!$A$2:$B$246,2,FALSE)</f>
        <v>2940.6869999999999</v>
      </c>
    </row>
    <row r="78" spans="1:15">
      <c r="A78" s="3">
        <v>77</v>
      </c>
      <c r="B78" t="s">
        <v>144</v>
      </c>
      <c r="C78" s="3" t="e">
        <f>VLOOKUP(B78,CO2_region!$D$2:$E$142,2,FALSE)</f>
        <v>#N/A</v>
      </c>
      <c r="D78" s="3">
        <f>VLOOKUP(B78,CO2_region!$A$2:$B$246,2,FALSE)</f>
        <v>14966.712404604699</v>
      </c>
      <c r="E78" s="3" t="e">
        <f>VLOOKUP(B78,CO2_region!$J$2:$K$215,2,FALSE)</f>
        <v>#N/A</v>
      </c>
      <c r="F78" s="3" t="e">
        <f>VLOOKUP(B78,CO2_region!$G$2:$H$190,2,FALSE)</f>
        <v>#N/A</v>
      </c>
      <c r="G78" s="3">
        <f>VLOOKUP(B78,CO2_region!$A$2:$B$246,2,FALSE)</f>
        <v>14966.712404604699</v>
      </c>
      <c r="K78" s="3" t="e">
        <f>VLOOKUP(B78,CO2_region_P!$D$2:$E$142,2,FALSE)</f>
        <v>#N/A</v>
      </c>
      <c r="L78" s="3">
        <f>VLOOKUP(B78,CO2_region_P!$A$2:$B$246,2,FALSE)</f>
        <v>8192.1475220704797</v>
      </c>
      <c r="M78" s="3" t="e">
        <f>VLOOKUP(B78,CO2_region_P!$J$2:$K$215,2,FALSE)</f>
        <v>#N/A</v>
      </c>
      <c r="N78" s="3" t="e">
        <f>VLOOKUP(B78,CO2_region_P!$G$2:$H$190,2,FALSE)</f>
        <v>#N/A</v>
      </c>
      <c r="O78" s="3">
        <f>VLOOKUP(B78,CO2_region_P!$A$2:$B$246,2,FALSE)</f>
        <v>8192.1475220704797</v>
      </c>
    </row>
    <row r="79" spans="1:15">
      <c r="A79" s="3">
        <v>78</v>
      </c>
      <c r="B79" t="s">
        <v>146</v>
      </c>
      <c r="C79" s="3">
        <f>VLOOKUP(B79,CO2_region!$D$2:$E$142,2,FALSE)</f>
        <v>443455.43884084601</v>
      </c>
      <c r="D79" s="3">
        <f>VLOOKUP(B79,CO2_region!$A$2:$B$246,2,FALSE)</f>
        <v>459183.44912170502</v>
      </c>
      <c r="E79" s="3">
        <f>VLOOKUP(B79,CO2_region!$J$2:$K$215,2,FALSE)</f>
        <v>449832.29100000003</v>
      </c>
      <c r="F79" s="3">
        <f>VLOOKUP(B79,CO2_region!$G$2:$H$190,2,FALSE)</f>
        <v>446335.05927048298</v>
      </c>
      <c r="G79" s="3">
        <f>VLOOKUP(B79,CO2_region!$A$2:$B$246,2,FALSE)</f>
        <v>459183.44912170502</v>
      </c>
      <c r="K79" s="3">
        <f>VLOOKUP(B79,CO2_region_P!$D$2:$E$142,2,FALSE)</f>
        <v>449832.29100000003</v>
      </c>
      <c r="L79" s="3">
        <f>VLOOKUP(B79,CO2_region_P!$A$2:$B$246,2,FALSE)</f>
        <v>449832.29100000003</v>
      </c>
      <c r="M79" s="3">
        <f>VLOOKUP(B79,CO2_region_P!$J$2:$K$215,2,FALSE)</f>
        <v>449832.29100000003</v>
      </c>
      <c r="N79" s="3">
        <f>VLOOKUP(B79,CO2_region_P!$G$2:$H$190,2,FALSE)</f>
        <v>449832.29100000003</v>
      </c>
      <c r="O79" s="3">
        <f>VLOOKUP(B79,CO2_region_P!$A$2:$B$246,2,FALSE)</f>
        <v>449832.29100000003</v>
      </c>
    </row>
    <row r="80" spans="1:15">
      <c r="A80" s="3">
        <v>79</v>
      </c>
      <c r="B80" t="s">
        <v>147</v>
      </c>
      <c r="C80" s="3" t="e">
        <f>VLOOKUP(B80,CO2_region!$D$2:$E$142,2,FALSE)</f>
        <v>#N/A</v>
      </c>
      <c r="D80" s="3">
        <f>VLOOKUP(B80,CO2_region!$A$2:$B$246,2,FALSE)</f>
        <v>146927.23267344001</v>
      </c>
      <c r="E80" s="3">
        <f>VLOOKUP(B80,CO2_region!$J$2:$K$215,2,FALSE)</f>
        <v>123552.694</v>
      </c>
      <c r="F80" s="3">
        <f>VLOOKUP(B80,CO2_region!$G$2:$H$190,2,FALSE)</f>
        <v>135653.63969643999</v>
      </c>
      <c r="G80" s="3">
        <f>VLOOKUP(B80,CO2_region!$A$2:$B$246,2,FALSE)</f>
        <v>146927.23267344001</v>
      </c>
      <c r="K80" s="3" t="e">
        <f>VLOOKUP(B80,CO2_region_P!$D$2:$E$142,2,FALSE)</f>
        <v>#N/A</v>
      </c>
      <c r="L80" s="3">
        <f>VLOOKUP(B80,CO2_region_P!$A$2:$B$246,2,FALSE)</f>
        <v>123552.694</v>
      </c>
      <c r="M80" s="3">
        <f>VLOOKUP(B80,CO2_region_P!$J$2:$K$215,2,FALSE)</f>
        <v>123552.694</v>
      </c>
      <c r="N80" s="3">
        <f>VLOOKUP(B80,CO2_region_P!$G$2:$H$190,2,FALSE)</f>
        <v>123552.694</v>
      </c>
      <c r="O80" s="3">
        <f>VLOOKUP(B80,CO2_region_P!$A$2:$B$246,2,FALSE)</f>
        <v>123552.694</v>
      </c>
    </row>
    <row r="81" spans="1:15">
      <c r="A81" s="3">
        <v>80</v>
      </c>
      <c r="B81" t="s">
        <v>151</v>
      </c>
      <c r="C81" s="3">
        <f>VLOOKUP(B81,CO2_region!$D$2:$E$142,2,FALSE)</f>
        <v>7296.7566785694898</v>
      </c>
      <c r="D81" s="3">
        <f>VLOOKUP(B81,CO2_region!$A$2:$B$246,2,FALSE)</f>
        <v>5651.3812596371799</v>
      </c>
      <c r="E81" s="3">
        <f>VLOOKUP(B81,CO2_region!$J$2:$K$215,2,FALSE)</f>
        <v>6731.5420000000004</v>
      </c>
      <c r="F81" s="3">
        <f>VLOOKUP(B81,CO2_region!$G$2:$H$190,2,FALSE)</f>
        <v>8316.1616911015808</v>
      </c>
      <c r="G81" s="3">
        <f>VLOOKUP(B81,CO2_region!$A$2:$B$246,2,FALSE)</f>
        <v>5651.3812596371799</v>
      </c>
      <c r="K81" s="3">
        <f>VLOOKUP(B81,CO2_region_P!$D$2:$E$142,2,FALSE)</f>
        <v>6731.5420000000004</v>
      </c>
      <c r="L81" s="3">
        <f>VLOOKUP(B81,CO2_region_P!$A$2:$B$246,2,FALSE)</f>
        <v>5029.2039999999997</v>
      </c>
      <c r="M81" s="3">
        <f>VLOOKUP(B81,CO2_region_P!$J$2:$K$215,2,FALSE)</f>
        <v>6731.5420000000004</v>
      </c>
      <c r="N81" s="3">
        <f>VLOOKUP(B81,CO2_region_P!$G$2:$H$190,2,FALSE)</f>
        <v>6731.5420000000004</v>
      </c>
      <c r="O81" s="3">
        <f>VLOOKUP(B81,CO2_region_P!$A$2:$B$246,2,FALSE)</f>
        <v>5029.2039999999997</v>
      </c>
    </row>
    <row r="82" spans="1:15">
      <c r="A82" s="3">
        <v>81</v>
      </c>
      <c r="B82" t="s">
        <v>152</v>
      </c>
      <c r="C82" s="3">
        <f>VLOOKUP(B82,CO2_region!$D$2:$E$142,2,FALSE)</f>
        <v>29879.331368335999</v>
      </c>
      <c r="D82" s="3">
        <f>VLOOKUP(B82,CO2_region!$A$2:$B$246,2,FALSE)</f>
        <v>31331.354427169801</v>
      </c>
      <c r="E82" s="3">
        <f>VLOOKUP(B82,CO2_region!$J$2:$K$215,2,FALSE)</f>
        <v>22215.409</v>
      </c>
      <c r="F82" s="3">
        <f>VLOOKUP(B82,CO2_region!$G$2:$H$190,2,FALSE)</f>
        <v>23903.774469658001</v>
      </c>
      <c r="G82" s="3">
        <f>VLOOKUP(B82,CO2_region!$A$2:$B$246,2,FALSE)</f>
        <v>31331.354427169801</v>
      </c>
      <c r="K82" s="3">
        <f>VLOOKUP(B82,CO2_region_P!$D$2:$E$142,2,FALSE)</f>
        <v>22215.409</v>
      </c>
      <c r="L82" s="3">
        <f>VLOOKUP(B82,CO2_region_P!$A$2:$B$246,2,FALSE)</f>
        <v>22215.409</v>
      </c>
      <c r="M82" s="3">
        <f>VLOOKUP(B82,CO2_region_P!$J$2:$K$215,2,FALSE)</f>
        <v>22215.409</v>
      </c>
      <c r="N82" s="3">
        <f>VLOOKUP(B82,CO2_region_P!$G$2:$H$190,2,FALSE)</f>
        <v>22215.409</v>
      </c>
      <c r="O82" s="3">
        <f>VLOOKUP(B82,CO2_region_P!$A$2:$B$246,2,FALSE)</f>
        <v>22215.409</v>
      </c>
    </row>
    <row r="83" spans="1:15">
      <c r="A83" s="3">
        <v>82</v>
      </c>
      <c r="B83" t="s">
        <v>155</v>
      </c>
      <c r="C83" s="3">
        <f>VLOOKUP(B83,CO2_region!$D$2:$E$142,2,FALSE)</f>
        <v>24330.8278362294</v>
      </c>
      <c r="D83" s="3">
        <f>VLOOKUP(B83,CO2_region!$A$2:$B$246,2,FALSE)</f>
        <v>18929.1266948343</v>
      </c>
      <c r="E83" s="3">
        <f>VLOOKUP(B83,CO2_region!$J$2:$K$215,2,FALSE)</f>
        <v>13477.138999999999</v>
      </c>
      <c r="F83" s="3">
        <f>VLOOKUP(B83,CO2_region!$G$2:$H$190,2,FALSE)</f>
        <v>24094.177516367799</v>
      </c>
      <c r="G83" s="3">
        <f>VLOOKUP(B83,CO2_region!$A$2:$B$246,2,FALSE)</f>
        <v>18929.1266948343</v>
      </c>
      <c r="K83" s="3">
        <f>VLOOKUP(B83,CO2_region_P!$D$2:$E$142,2,FALSE)</f>
        <v>13477.138999999999</v>
      </c>
      <c r="L83" s="3">
        <f>VLOOKUP(B83,CO2_region_P!$A$2:$B$246,2,FALSE)</f>
        <v>13477.138999999999</v>
      </c>
      <c r="M83" s="3">
        <f>VLOOKUP(B83,CO2_region_P!$J$2:$K$215,2,FALSE)</f>
        <v>13477.138999999999</v>
      </c>
      <c r="N83" s="3">
        <f>VLOOKUP(B83,CO2_region_P!$G$2:$H$190,2,FALSE)</f>
        <v>13477.138999999999</v>
      </c>
      <c r="O83" s="3">
        <f>VLOOKUP(B83,CO2_region_P!$A$2:$B$246,2,FALSE)</f>
        <v>13477.138999999999</v>
      </c>
    </row>
    <row r="84" spans="1:15">
      <c r="A84" s="3">
        <v>83</v>
      </c>
      <c r="B84" t="s">
        <v>156</v>
      </c>
      <c r="C84" s="3">
        <f>VLOOKUP(B84,CO2_region!$D$2:$E$142,2,FALSE)</f>
        <v>14167.554297344799</v>
      </c>
      <c r="D84" s="3">
        <f>VLOOKUP(B84,CO2_region!$A$2:$B$246,2,FALSE)</f>
        <v>9251.7191463912804</v>
      </c>
      <c r="E84" s="3">
        <f>VLOOKUP(B84,CO2_region!$J$2:$K$215,2,FALSE)</f>
        <v>7950.78</v>
      </c>
      <c r="F84" s="3">
        <f>VLOOKUP(B84,CO2_region!$G$2:$H$190,2,FALSE)</f>
        <v>7851.4417971488301</v>
      </c>
      <c r="G84" s="3">
        <f>VLOOKUP(B84,CO2_region!$A$2:$B$246,2,FALSE)</f>
        <v>9251.7191463912804</v>
      </c>
      <c r="K84" s="3">
        <f>VLOOKUP(B84,CO2_region_P!$D$2:$E$142,2,FALSE)</f>
        <v>7950.78</v>
      </c>
      <c r="L84" s="3">
        <f>VLOOKUP(B84,CO2_region_P!$A$2:$B$246,2,FALSE)</f>
        <v>7950.78</v>
      </c>
      <c r="M84" s="3">
        <f>VLOOKUP(B84,CO2_region_P!$J$2:$K$215,2,FALSE)</f>
        <v>7950.78</v>
      </c>
      <c r="N84" s="3">
        <f>VLOOKUP(B84,CO2_region_P!$G$2:$H$190,2,FALSE)</f>
        <v>7950.78</v>
      </c>
      <c r="O84" s="3">
        <f>VLOOKUP(B84,CO2_region_P!$A$2:$B$246,2,FALSE)</f>
        <v>7950.78</v>
      </c>
    </row>
    <row r="85" spans="1:15">
      <c r="A85" s="3">
        <v>84</v>
      </c>
      <c r="B85" t="s">
        <v>158</v>
      </c>
      <c r="C85" s="3" t="e">
        <f>VLOOKUP(B85,CO2_region!$D$2:$E$142,2,FALSE)</f>
        <v>#N/A</v>
      </c>
      <c r="D85" s="3">
        <f>VLOOKUP(B85,CO2_region!$A$2:$B$246,2,FALSE)</f>
        <v>45.629575594618203</v>
      </c>
      <c r="E85" s="3">
        <f>VLOOKUP(B85,CO2_region!$J$2:$K$215,2,FALSE)</f>
        <v>24.255139374005999</v>
      </c>
      <c r="F85" s="3" t="e">
        <f>VLOOKUP(B85,CO2_region!$G$2:$H$190,2,FALSE)</f>
        <v>#N/A</v>
      </c>
      <c r="G85" s="3">
        <f>VLOOKUP(B85,CO2_region!$A$2:$B$246,2,FALSE)</f>
        <v>45.629575594618203</v>
      </c>
      <c r="K85" s="3" t="e">
        <f>VLOOKUP(B85,CO2_region_P!$D$2:$E$142,2,FALSE)</f>
        <v>#N/A</v>
      </c>
      <c r="L85" s="3">
        <f>VLOOKUP(B85,CO2_region_P!$A$2:$B$246,2,FALSE)</f>
        <v>26.257356055905699</v>
      </c>
      <c r="M85" s="3">
        <f>VLOOKUP(B85,CO2_region_P!$J$2:$K$215,2,FALSE)</f>
        <v>24.255139374005999</v>
      </c>
      <c r="N85" s="3" t="e">
        <f>VLOOKUP(B85,CO2_region_P!$G$2:$H$190,2,FALSE)</f>
        <v>#N/A</v>
      </c>
      <c r="O85" s="3">
        <f>VLOOKUP(B85,CO2_region_P!$A$2:$B$246,2,FALSE)</f>
        <v>26.257356055905699</v>
      </c>
    </row>
    <row r="86" spans="1:15">
      <c r="A86" s="3">
        <v>85</v>
      </c>
      <c r="B86" t="s">
        <v>159</v>
      </c>
      <c r="C86" s="3" t="e">
        <f>VLOOKUP(B86,CO2_region!$D$2:$E$142,2,FALSE)</f>
        <v>#N/A</v>
      </c>
      <c r="D86" s="3">
        <f>VLOOKUP(B86,CO2_region!$A$2:$B$246,2,FALSE)</f>
        <v>139.04044740710799</v>
      </c>
      <c r="E86" s="3">
        <f>VLOOKUP(B86,CO2_region!$J$2:$K$215,2,FALSE)</f>
        <v>8.6200918907547397</v>
      </c>
      <c r="F86" s="3" t="e">
        <f>VLOOKUP(B86,CO2_region!$G$2:$H$190,2,FALSE)</f>
        <v>#N/A</v>
      </c>
      <c r="G86" s="3">
        <f>VLOOKUP(B86,CO2_region!$A$2:$B$246,2,FALSE)</f>
        <v>139.04044740710799</v>
      </c>
      <c r="K86" s="3" t="e">
        <f>VLOOKUP(B86,CO2_region_P!$D$2:$E$142,2,FALSE)</f>
        <v>#N/A</v>
      </c>
      <c r="L86" s="3">
        <f>VLOOKUP(B86,CO2_region_P!$A$2:$B$246,2,FALSE)</f>
        <v>13.976485692635499</v>
      </c>
      <c r="M86" s="3">
        <f>VLOOKUP(B86,CO2_region_P!$J$2:$K$215,2,FALSE)</f>
        <v>8.6200918907547397</v>
      </c>
      <c r="N86" s="3" t="e">
        <f>VLOOKUP(B86,CO2_region_P!$G$2:$H$190,2,FALSE)</f>
        <v>#N/A</v>
      </c>
      <c r="O86" s="3">
        <f>VLOOKUP(B86,CO2_region_P!$A$2:$B$246,2,FALSE)</f>
        <v>13.976485692635499</v>
      </c>
    </row>
    <row r="87" spans="1:15">
      <c r="A87" s="3">
        <v>86</v>
      </c>
      <c r="B87" t="s">
        <v>161</v>
      </c>
      <c r="C87" s="3">
        <f>VLOOKUP(B87,CO2_region!$D$2:$E$142,2,FALSE)</f>
        <v>98135.569744921493</v>
      </c>
      <c r="D87" s="3">
        <f>VLOOKUP(B87,CO2_region!$A$2:$B$246,2,FALSE)</f>
        <v>108855.73712285999</v>
      </c>
      <c r="E87" s="3">
        <f>VLOOKUP(B87,CO2_region!$J$2:$K$215,2,FALSE)</f>
        <v>85526.516000000003</v>
      </c>
      <c r="F87" s="3">
        <f>VLOOKUP(B87,CO2_region!$G$2:$H$190,2,FALSE)</f>
        <v>100252.613187373</v>
      </c>
      <c r="G87" s="3">
        <f>VLOOKUP(B87,CO2_region!$A$2:$B$246,2,FALSE)</f>
        <v>108855.73712285999</v>
      </c>
      <c r="K87" s="3">
        <f>VLOOKUP(B87,CO2_region_P!$D$2:$E$142,2,FALSE)</f>
        <v>85526.516000000003</v>
      </c>
      <c r="L87" s="3">
        <f>VLOOKUP(B87,CO2_region_P!$A$2:$B$246,2,FALSE)</f>
        <v>85526.516000000003</v>
      </c>
      <c r="M87" s="3">
        <f>VLOOKUP(B87,CO2_region_P!$J$2:$K$215,2,FALSE)</f>
        <v>85526.516000000003</v>
      </c>
      <c r="N87" s="3">
        <f>VLOOKUP(B87,CO2_region_P!$G$2:$H$190,2,FALSE)</f>
        <v>85526.516000000003</v>
      </c>
      <c r="O87" s="3">
        <f>VLOOKUP(B87,CO2_region_P!$A$2:$B$246,2,FALSE)</f>
        <v>85526.516000000003</v>
      </c>
    </row>
    <row r="88" spans="1:15">
      <c r="A88" s="3">
        <v>87</v>
      </c>
      <c r="B88" t="s">
        <v>162</v>
      </c>
      <c r="C88" s="3">
        <f>VLOOKUP(B88,CO2_region!$D$2:$E$142,2,FALSE)</f>
        <v>9184.5287605354097</v>
      </c>
      <c r="D88" s="3">
        <f>VLOOKUP(B88,CO2_region!$A$2:$B$246,2,FALSE)</f>
        <v>7829.9840859618698</v>
      </c>
      <c r="E88" s="3">
        <f>VLOOKUP(B88,CO2_region!$J$2:$K$215,2,FALSE)</f>
        <v>7689.8339999999998</v>
      </c>
      <c r="F88" s="3">
        <f>VLOOKUP(B88,CO2_region!$G$2:$H$190,2,FALSE)</f>
        <v>6802.7370643148897</v>
      </c>
      <c r="G88" s="3">
        <f>VLOOKUP(B88,CO2_region!$A$2:$B$246,2,FALSE)</f>
        <v>7829.9840859618698</v>
      </c>
      <c r="K88" s="3">
        <f>VLOOKUP(B88,CO2_region_P!$D$2:$E$142,2,FALSE)</f>
        <v>7689.8339999999998</v>
      </c>
      <c r="L88" s="3">
        <f>VLOOKUP(B88,CO2_region_P!$A$2:$B$246,2,FALSE)</f>
        <v>7689.8339999999998</v>
      </c>
      <c r="M88" s="3">
        <f>VLOOKUP(B88,CO2_region_P!$J$2:$K$215,2,FALSE)</f>
        <v>7689.8339999999998</v>
      </c>
      <c r="N88" s="3">
        <f>VLOOKUP(B88,CO2_region_P!$G$2:$H$190,2,FALSE)</f>
        <v>7689.8339999999998</v>
      </c>
      <c r="O88" s="3">
        <f>VLOOKUP(B88,CO2_region_P!$A$2:$B$246,2,FALSE)</f>
        <v>7689.8339999999998</v>
      </c>
    </row>
    <row r="89" spans="1:15">
      <c r="A89" s="3">
        <v>88</v>
      </c>
      <c r="B89" t="s">
        <v>163</v>
      </c>
      <c r="C89" s="3" t="e">
        <f>VLOOKUP(B89,CO2_region!$D$2:$E$142,2,FALSE)</f>
        <v>#N/A</v>
      </c>
      <c r="D89" s="3">
        <f>VLOOKUP(B89,CO2_region!$A$2:$B$246,2,FALSE)</f>
        <v>22548.323176477199</v>
      </c>
      <c r="E89" s="3">
        <f>VLOOKUP(B89,CO2_region!$J$2:$K$215,2,FALSE)</f>
        <v>23905.823</v>
      </c>
      <c r="F89" s="3">
        <f>VLOOKUP(B89,CO2_region!$G$2:$H$190,2,FALSE)</f>
        <v>31702.958217947998</v>
      </c>
      <c r="G89" s="3">
        <f>VLOOKUP(B89,CO2_region!$A$2:$B$246,2,FALSE)</f>
        <v>22548.323176477199</v>
      </c>
      <c r="K89" s="3" t="e">
        <f>VLOOKUP(B89,CO2_region_P!$D$2:$E$142,2,FALSE)</f>
        <v>#N/A</v>
      </c>
      <c r="L89" s="3">
        <f>VLOOKUP(B89,CO2_region_P!$A$2:$B$246,2,FALSE)</f>
        <v>23905.823</v>
      </c>
      <c r="M89" s="3">
        <f>VLOOKUP(B89,CO2_region_P!$J$2:$K$215,2,FALSE)</f>
        <v>23905.823</v>
      </c>
      <c r="N89" s="3">
        <f>VLOOKUP(B89,CO2_region_P!$G$2:$H$190,2,FALSE)</f>
        <v>23905.823</v>
      </c>
      <c r="O89" s="3">
        <f>VLOOKUP(B89,CO2_region_P!$A$2:$B$246,2,FALSE)</f>
        <v>23905.823</v>
      </c>
    </row>
    <row r="90" spans="1:15">
      <c r="A90" s="3">
        <v>89</v>
      </c>
      <c r="B90" t="s">
        <v>164</v>
      </c>
      <c r="C90" s="3" t="e">
        <f>VLOOKUP(B90,CO2_region!$D$2:$E$142,2,FALSE)</f>
        <v>#N/A</v>
      </c>
      <c r="D90" s="3">
        <f>VLOOKUP(B90,CO2_region!$A$2:$B$246,2,FALSE)</f>
        <v>729.89538291898305</v>
      </c>
      <c r="E90" s="3">
        <f>VLOOKUP(B90,CO2_region!$J$2:$K$215,2,FALSE)</f>
        <v>191.00056032606901</v>
      </c>
      <c r="F90" s="3">
        <f>VLOOKUP(B90,CO2_region!$G$2:$H$190,2,FALSE)</f>
        <v>703.368245079757</v>
      </c>
      <c r="G90" s="3">
        <f>VLOOKUP(B90,CO2_region!$A$2:$B$246,2,FALSE)</f>
        <v>729.89538291898305</v>
      </c>
      <c r="K90" s="3" t="e">
        <f>VLOOKUP(B90,CO2_region_P!$D$2:$E$142,2,FALSE)</f>
        <v>#N/A</v>
      </c>
      <c r="L90" s="3">
        <f>VLOOKUP(B90,CO2_region_P!$A$2:$B$246,2,FALSE)</f>
        <v>996.13812251911099</v>
      </c>
      <c r="M90" s="3">
        <f>VLOOKUP(B90,CO2_region_P!$J$2:$K$215,2,FALSE)</f>
        <v>191.00056032606901</v>
      </c>
      <c r="N90" s="3">
        <f>VLOOKUP(B90,CO2_region_P!$G$2:$H$190,2,FALSE)</f>
        <v>1036.99775370097</v>
      </c>
      <c r="O90" s="3">
        <f>VLOOKUP(B90,CO2_region_P!$A$2:$B$246,2,FALSE)</f>
        <v>996.13812251911099</v>
      </c>
    </row>
    <row r="91" spans="1:15">
      <c r="A91" s="3">
        <v>90</v>
      </c>
      <c r="B91" t="s">
        <v>165</v>
      </c>
      <c r="C91" s="3" t="e">
        <f>VLOOKUP(B91,CO2_region!$D$2:$E$142,2,FALSE)</f>
        <v>#N/A</v>
      </c>
      <c r="D91" s="3">
        <f>VLOOKUP(B91,CO2_region!$A$2:$B$246,2,FALSE)</f>
        <v>51167.467546357599</v>
      </c>
      <c r="E91" s="3">
        <f>VLOOKUP(B91,CO2_region!$J$2:$K$215,2,FALSE)</f>
        <v>44105.182999999997</v>
      </c>
      <c r="F91" s="3">
        <f>VLOOKUP(B91,CO2_region!$G$2:$H$190,2,FALSE)</f>
        <v>22869.040571427999</v>
      </c>
      <c r="G91" s="3">
        <f>VLOOKUP(B91,CO2_region!$A$2:$B$246,2,FALSE)</f>
        <v>51167.467546357599</v>
      </c>
      <c r="K91" s="3" t="e">
        <f>VLOOKUP(B91,CO2_region_P!$D$2:$E$142,2,FALSE)</f>
        <v>#N/A</v>
      </c>
      <c r="L91" s="3">
        <f>VLOOKUP(B91,CO2_region_P!$A$2:$B$246,2,FALSE)</f>
        <v>44105.182999999997</v>
      </c>
      <c r="M91" s="3">
        <f>VLOOKUP(B91,CO2_region_P!$J$2:$K$215,2,FALSE)</f>
        <v>44105.182999999997</v>
      </c>
      <c r="N91" s="3">
        <f>VLOOKUP(B91,CO2_region_P!$G$2:$H$190,2,FALSE)</f>
        <v>44105.182999999997</v>
      </c>
      <c r="O91" s="3">
        <f>VLOOKUP(B91,CO2_region_P!$A$2:$B$246,2,FALSE)</f>
        <v>44105.182999999997</v>
      </c>
    </row>
    <row r="92" spans="1:15">
      <c r="A92" s="3">
        <v>91</v>
      </c>
      <c r="B92" t="s">
        <v>166</v>
      </c>
      <c r="C92" s="3" t="e">
        <f>VLOOKUP(B92,CO2_region!$D$2:$E$142,2,FALSE)</f>
        <v>#N/A</v>
      </c>
      <c r="D92" s="3">
        <f>VLOOKUP(B92,CO2_region!$A$2:$B$246,2,FALSE)</f>
        <v>426.43232719683601</v>
      </c>
      <c r="E92" s="3">
        <f>VLOOKUP(B92,CO2_region!$J$2:$K$215,2,FALSE)</f>
        <v>654.76302441616599</v>
      </c>
      <c r="F92" s="3" t="e">
        <f>VLOOKUP(B92,CO2_region!$G$2:$H$190,2,FALSE)</f>
        <v>#N/A</v>
      </c>
      <c r="G92" s="3">
        <f>VLOOKUP(B92,CO2_region!$A$2:$B$246,2,FALSE)</f>
        <v>426.43232719683601</v>
      </c>
      <c r="K92" s="3" t="e">
        <f>VLOOKUP(B92,CO2_region_P!$D$2:$E$142,2,FALSE)</f>
        <v>#N/A</v>
      </c>
      <c r="L92" s="3">
        <f>VLOOKUP(B92,CO2_region_P!$A$2:$B$246,2,FALSE)</f>
        <v>71.194253887459197</v>
      </c>
      <c r="M92" s="3">
        <f>VLOOKUP(B92,CO2_region_P!$J$2:$K$215,2,FALSE)</f>
        <v>654.76302441616599</v>
      </c>
      <c r="N92" s="3" t="e">
        <f>VLOOKUP(B92,CO2_region_P!$G$2:$H$190,2,FALSE)</f>
        <v>#N/A</v>
      </c>
      <c r="O92" s="3">
        <f>VLOOKUP(B92,CO2_region_P!$A$2:$B$246,2,FALSE)</f>
        <v>71.194253887459197</v>
      </c>
    </row>
    <row r="93" spans="1:15">
      <c r="A93" s="3">
        <v>92</v>
      </c>
      <c r="B93" t="s">
        <v>167</v>
      </c>
      <c r="C93" s="3">
        <f>VLOOKUP(B93,CO2_region!$D$2:$E$142,2,FALSE)</f>
        <v>33843.394633179298</v>
      </c>
      <c r="D93" s="3">
        <f>VLOOKUP(B93,CO2_region!$A$2:$B$246,2,FALSE)</f>
        <v>19920.720802527299</v>
      </c>
      <c r="E93" s="3">
        <f>VLOOKUP(B93,CO2_region!$J$2:$K$215,2,FALSE)</f>
        <v>18963.407999999999</v>
      </c>
      <c r="F93" s="3">
        <f>VLOOKUP(B93,CO2_region!$G$2:$H$190,2,FALSE)</f>
        <v>23324.834958167001</v>
      </c>
      <c r="G93" s="3">
        <f>VLOOKUP(B93,CO2_region!$A$2:$B$246,2,FALSE)</f>
        <v>19920.720802527299</v>
      </c>
      <c r="K93" s="3">
        <f>VLOOKUP(B93,CO2_region_P!$D$2:$E$142,2,FALSE)</f>
        <v>18963.407999999999</v>
      </c>
      <c r="L93" s="3">
        <f>VLOOKUP(B93,CO2_region_P!$A$2:$B$246,2,FALSE)</f>
        <v>12191.983</v>
      </c>
      <c r="M93" s="3">
        <f>VLOOKUP(B93,CO2_region_P!$J$2:$K$215,2,FALSE)</f>
        <v>18963.407999999999</v>
      </c>
      <c r="N93" s="3">
        <f>VLOOKUP(B93,CO2_region_P!$G$2:$H$190,2,FALSE)</f>
        <v>18963.407999999999</v>
      </c>
      <c r="O93" s="3">
        <f>VLOOKUP(B93,CO2_region_P!$A$2:$B$246,2,FALSE)</f>
        <v>12191.983</v>
      </c>
    </row>
    <row r="94" spans="1:15">
      <c r="A94" s="3">
        <v>93</v>
      </c>
      <c r="B94" t="s">
        <v>168</v>
      </c>
      <c r="C94" s="3" t="e">
        <f>VLOOKUP(B94,CO2_region!$D$2:$E$142,2,FALSE)</f>
        <v>#N/A</v>
      </c>
      <c r="D94" s="3">
        <f>VLOOKUP(B94,CO2_region!$A$2:$B$246,2,FALSE)</f>
        <v>4320.3577154492395</v>
      </c>
      <c r="E94" s="3">
        <f>VLOOKUP(B94,CO2_region!$J$2:$K$215,2,FALSE)</f>
        <v>503.082258286117</v>
      </c>
      <c r="F94" s="3">
        <f>VLOOKUP(B94,CO2_region!$G$2:$H$190,2,FALSE)</f>
        <v>2564.4607688808401</v>
      </c>
      <c r="G94" s="3">
        <f>VLOOKUP(B94,CO2_region!$A$2:$B$246,2,FALSE)</f>
        <v>4320.3577154492395</v>
      </c>
      <c r="K94" s="3" t="e">
        <f>VLOOKUP(B94,CO2_region_P!$D$2:$E$142,2,FALSE)</f>
        <v>#N/A</v>
      </c>
      <c r="L94" s="3">
        <f>VLOOKUP(B94,CO2_region_P!$A$2:$B$246,2,FALSE)</f>
        <v>605.90208594589706</v>
      </c>
      <c r="M94" s="3">
        <f>VLOOKUP(B94,CO2_region_P!$J$2:$K$215,2,FALSE)</f>
        <v>503.082258286117</v>
      </c>
      <c r="N94" s="3">
        <f>VLOOKUP(B94,CO2_region_P!$G$2:$H$190,2,FALSE)</f>
        <v>1378.8278446388899</v>
      </c>
      <c r="O94" s="3">
        <f>VLOOKUP(B94,CO2_region_P!$A$2:$B$246,2,FALSE)</f>
        <v>605.90208594589706</v>
      </c>
    </row>
    <row r="95" spans="1:15">
      <c r="A95" s="3">
        <v>94</v>
      </c>
      <c r="B95" t="s">
        <v>172</v>
      </c>
      <c r="C95" s="3" t="e">
        <f>VLOOKUP(B95,CO2_region!$D$2:$E$142,2,FALSE)</f>
        <v>#N/A</v>
      </c>
      <c r="D95" s="3">
        <f>VLOOKUP(B95,CO2_region!$A$2:$B$246,2,FALSE)</f>
        <v>12199.085379845401</v>
      </c>
      <c r="E95" s="3">
        <f>VLOOKUP(B95,CO2_region!$J$2:$K$215,2,FALSE)</f>
        <v>159.349415157659</v>
      </c>
      <c r="F95" s="3">
        <f>VLOOKUP(B95,CO2_region!$G$2:$H$190,2,FALSE)</f>
        <v>8617.5505010982106</v>
      </c>
      <c r="G95" s="3">
        <f>VLOOKUP(B95,CO2_region!$A$2:$B$246,2,FALSE)</f>
        <v>12199.085379845401</v>
      </c>
      <c r="K95" s="3" t="e">
        <f>VLOOKUP(B95,CO2_region_P!$D$2:$E$142,2,FALSE)</f>
        <v>#N/A</v>
      </c>
      <c r="L95" s="3">
        <f>VLOOKUP(B95,CO2_region_P!$A$2:$B$246,2,FALSE)</f>
        <v>566.74996616710598</v>
      </c>
      <c r="M95" s="3">
        <f>VLOOKUP(B95,CO2_region_P!$J$2:$K$215,2,FALSE)</f>
        <v>159.349415157659</v>
      </c>
      <c r="N95" s="3">
        <f>VLOOKUP(B95,CO2_region_P!$G$2:$H$190,2,FALSE)</f>
        <v>8179.4899138975397</v>
      </c>
      <c r="O95" s="3">
        <f>VLOOKUP(B95,CO2_region_P!$A$2:$B$246,2,FALSE)</f>
        <v>566.74996616710598</v>
      </c>
    </row>
    <row r="96" spans="1:15">
      <c r="A96" s="3">
        <v>95</v>
      </c>
      <c r="B96" t="s">
        <v>174</v>
      </c>
      <c r="C96" s="3" t="e">
        <f>VLOOKUP(B96,CO2_region!$D$2:$E$142,2,FALSE)</f>
        <v>#N/A</v>
      </c>
      <c r="D96" s="3">
        <f>VLOOKUP(B96,CO2_region!$A$2:$B$246,2,FALSE)</f>
        <v>437.34205587726899</v>
      </c>
      <c r="E96" s="3">
        <f>VLOOKUP(B96,CO2_region!$J$2:$K$215,2,FALSE)</f>
        <v>3.9314846959363301</v>
      </c>
      <c r="F96" s="3">
        <f>VLOOKUP(B96,CO2_region!$G$2:$H$190,2,FALSE)</f>
        <v>1308.3605831984901</v>
      </c>
      <c r="G96" s="3">
        <f>VLOOKUP(B96,CO2_region!$A$2:$B$246,2,FALSE)</f>
        <v>437.34205587726899</v>
      </c>
      <c r="K96" s="3" t="e">
        <f>VLOOKUP(B96,CO2_region_P!$D$2:$E$142,2,FALSE)</f>
        <v>#N/A</v>
      </c>
      <c r="L96" s="3">
        <f>VLOOKUP(B96,CO2_region_P!$A$2:$B$246,2,FALSE)</f>
        <v>519.52142010064995</v>
      </c>
      <c r="M96" s="3">
        <f>VLOOKUP(B96,CO2_region_P!$J$2:$K$215,2,FALSE)</f>
        <v>3.9314846959363301</v>
      </c>
      <c r="N96" s="3">
        <f>VLOOKUP(B96,CO2_region_P!$G$2:$H$190,2,FALSE)</f>
        <v>1089.9295698932401</v>
      </c>
      <c r="O96" s="3">
        <f>VLOOKUP(B96,CO2_region_P!$A$2:$B$246,2,FALSE)</f>
        <v>519.52142010064995</v>
      </c>
    </row>
    <row r="97" spans="1:15">
      <c r="A97" s="3">
        <v>96</v>
      </c>
      <c r="B97" t="s">
        <v>175</v>
      </c>
      <c r="C97" s="3" t="e">
        <f>VLOOKUP(B97,CO2_region!$D$2:$E$142,2,FALSE)</f>
        <v>#N/A</v>
      </c>
      <c r="D97" s="3">
        <f>VLOOKUP(B97,CO2_region!$A$2:$B$246,2,FALSE)</f>
        <v>6263.1276150453205</v>
      </c>
      <c r="E97" s="3">
        <f>VLOOKUP(B97,CO2_region!$J$2:$K$215,2,FALSE)</f>
        <v>6766.2539999999999</v>
      </c>
      <c r="F97" s="3">
        <f>VLOOKUP(B97,CO2_region!$G$2:$H$190,2,FALSE)</f>
        <v>245.198535330255</v>
      </c>
      <c r="G97" s="3">
        <f>VLOOKUP(B97,CO2_region!$A$2:$B$246,2,FALSE)</f>
        <v>6263.1276150453205</v>
      </c>
      <c r="K97" s="3" t="e">
        <f>VLOOKUP(B97,CO2_region_P!$D$2:$E$142,2,FALSE)</f>
        <v>#N/A</v>
      </c>
      <c r="L97" s="3">
        <f>VLOOKUP(B97,CO2_region_P!$A$2:$B$246,2,FALSE)</f>
        <v>6766.2539999999999</v>
      </c>
      <c r="M97" s="3">
        <f>VLOOKUP(B97,CO2_region_P!$J$2:$K$215,2,FALSE)</f>
        <v>6766.2539999999999</v>
      </c>
      <c r="N97" s="3">
        <f>VLOOKUP(B97,CO2_region_P!$G$2:$H$190,2,FALSE)</f>
        <v>6766.2539999999999</v>
      </c>
      <c r="O97" s="3">
        <f>VLOOKUP(B97,CO2_region_P!$A$2:$B$246,2,FALSE)</f>
        <v>6766.2539999999999</v>
      </c>
    </row>
    <row r="98" spans="1:15">
      <c r="A98" s="3">
        <v>97</v>
      </c>
      <c r="B98" t="s">
        <v>176</v>
      </c>
      <c r="C98" s="3">
        <f>VLOOKUP(B98,CO2_region!$D$2:$E$142,2,FALSE)</f>
        <v>3739.0378216569102</v>
      </c>
      <c r="D98" s="3">
        <f>VLOOKUP(B98,CO2_region!$A$2:$B$246,2,FALSE)</f>
        <v>3329.4900506430499</v>
      </c>
      <c r="E98" s="3">
        <f>VLOOKUP(B98,CO2_region!$J$2:$K$215,2,FALSE)</f>
        <v>3128.4090000000001</v>
      </c>
      <c r="F98" s="3">
        <f>VLOOKUP(B98,CO2_region!$G$2:$H$190,2,FALSE)</f>
        <v>4561.85676142388</v>
      </c>
      <c r="G98" s="3">
        <f>VLOOKUP(B98,CO2_region!$A$2:$B$246,2,FALSE)</f>
        <v>3329.4900506430499</v>
      </c>
      <c r="K98" s="3">
        <f>VLOOKUP(B98,CO2_region_P!$D$2:$E$142,2,FALSE)</f>
        <v>3128.4090000000001</v>
      </c>
      <c r="L98" s="3">
        <f>VLOOKUP(B98,CO2_region_P!$A$2:$B$246,2,FALSE)</f>
        <v>3128.4090000000001</v>
      </c>
      <c r="M98" s="3">
        <f>VLOOKUP(B98,CO2_region_P!$J$2:$K$215,2,FALSE)</f>
        <v>3128.4090000000001</v>
      </c>
      <c r="N98" s="3">
        <f>VLOOKUP(B98,CO2_region_P!$G$2:$H$190,2,FALSE)</f>
        <v>3128.4090000000001</v>
      </c>
      <c r="O98" s="3">
        <f>VLOOKUP(B98,CO2_region_P!$A$2:$B$246,2,FALSE)</f>
        <v>3128.4090000000001</v>
      </c>
    </row>
    <row r="99" spans="1:15">
      <c r="A99" s="3">
        <v>98</v>
      </c>
      <c r="B99" t="s">
        <v>177</v>
      </c>
      <c r="C99" s="3" t="e">
        <f>VLOOKUP(B99,CO2_region!$D$2:$E$142,2,FALSE)</f>
        <v>#N/A</v>
      </c>
      <c r="D99" s="3">
        <f>VLOOKUP(B99,CO2_region!$A$2:$B$246,2,FALSE)</f>
        <v>1755.0337796214301</v>
      </c>
      <c r="E99" s="3">
        <f>VLOOKUP(B99,CO2_region!$J$2:$K$215,2,FALSE)</f>
        <v>41.039725095402297</v>
      </c>
      <c r="F99" s="3">
        <f>VLOOKUP(B99,CO2_region!$G$2:$H$190,2,FALSE)</f>
        <v>1557.5966077338701</v>
      </c>
      <c r="G99" s="3">
        <f>VLOOKUP(B99,CO2_region!$A$2:$B$246,2,FALSE)</f>
        <v>1755.0337796214301</v>
      </c>
      <c r="K99" s="3" t="e">
        <f>VLOOKUP(B99,CO2_region_P!$D$2:$E$142,2,FALSE)</f>
        <v>#N/A</v>
      </c>
      <c r="L99" s="3">
        <f>VLOOKUP(B99,CO2_region_P!$A$2:$B$246,2,FALSE)</f>
        <v>328.80769866998702</v>
      </c>
      <c r="M99" s="3">
        <f>VLOOKUP(B99,CO2_region_P!$J$2:$K$215,2,FALSE)</f>
        <v>41.039725095402297</v>
      </c>
      <c r="N99" s="3">
        <f>VLOOKUP(B99,CO2_region_P!$G$2:$H$190,2,FALSE)</f>
        <v>1111.39196311815</v>
      </c>
      <c r="O99" s="3">
        <f>VLOOKUP(B99,CO2_region_P!$A$2:$B$246,2,FALSE)</f>
        <v>328.80769866998702</v>
      </c>
    </row>
    <row r="100" spans="1:15">
      <c r="A100" s="3">
        <v>99</v>
      </c>
      <c r="B100" t="s">
        <v>179</v>
      </c>
      <c r="C100" s="3" t="e">
        <f>VLOOKUP(B100,CO2_region!$D$2:$E$142,2,FALSE)</f>
        <v>#N/A</v>
      </c>
      <c r="D100" s="3">
        <f>VLOOKUP(B100,CO2_region!$A$2:$B$246,2,FALSE)</f>
        <v>83.782447180503297</v>
      </c>
      <c r="E100" s="3">
        <f>VLOOKUP(B100,CO2_region!$J$2:$K$215,2,FALSE)</f>
        <v>27.611697579934201</v>
      </c>
      <c r="F100" s="3" t="e">
        <f>VLOOKUP(B100,CO2_region!$G$2:$H$190,2,FALSE)</f>
        <v>#N/A</v>
      </c>
      <c r="G100" s="3">
        <f>VLOOKUP(B100,CO2_region!$A$2:$B$246,2,FALSE)</f>
        <v>83.782447180503297</v>
      </c>
      <c r="K100" s="3" t="e">
        <f>VLOOKUP(B100,CO2_region_P!$D$2:$E$142,2,FALSE)</f>
        <v>#N/A</v>
      </c>
      <c r="L100" s="3">
        <f>VLOOKUP(B100,CO2_region_P!$A$2:$B$246,2,FALSE)</f>
        <v>11.756306995997299</v>
      </c>
      <c r="M100" s="3">
        <f>VLOOKUP(B100,CO2_region_P!$J$2:$K$215,2,FALSE)</f>
        <v>27.611697579934201</v>
      </c>
      <c r="N100" s="3" t="e">
        <f>VLOOKUP(B100,CO2_region_P!$G$2:$H$190,2,FALSE)</f>
        <v>#N/A</v>
      </c>
      <c r="O100" s="3">
        <f>VLOOKUP(B100,CO2_region_P!$A$2:$B$246,2,FALSE)</f>
        <v>11.756306995997299</v>
      </c>
    </row>
    <row r="101" spans="1:15">
      <c r="A101" s="3">
        <v>100</v>
      </c>
      <c r="B101" t="s">
        <v>902</v>
      </c>
      <c r="C101" s="3" t="e">
        <f>VLOOKUP(B101,CO2_region!$D$2:$E$142,2,FALSE)</f>
        <v>#N/A</v>
      </c>
      <c r="D101" s="3">
        <f>VLOOKUP(B101,CO2_region!$A$2:$B$246,2,FALSE)</f>
        <v>3897.4220652177401</v>
      </c>
      <c r="E101" s="3">
        <f>VLOOKUP(B101,CO2_region!$J$2:$K$215,2,FALSE)</f>
        <v>7098.3760000000002</v>
      </c>
      <c r="F101" s="3">
        <f>VLOOKUP(B101,CO2_region!$G$2:$H$190,2,FALSE)</f>
        <v>7666.4801301423904</v>
      </c>
      <c r="G101" s="3">
        <f>VLOOKUP(B101,CO2_region!$A$2:$B$246,2,FALSE)</f>
        <v>3897.4220652177401</v>
      </c>
      <c r="K101" s="3" t="e">
        <f>VLOOKUP(B101,CO2_region_P!$D$2:$E$142,2,FALSE)</f>
        <v>#N/A</v>
      </c>
      <c r="L101" s="3">
        <f>VLOOKUP(B101,CO2_region_P!$A$2:$B$246,2,FALSE)</f>
        <v>7098.3760000000002</v>
      </c>
      <c r="M101" s="3">
        <f>VLOOKUP(B101,CO2_region_P!$J$2:$K$215,2,FALSE)</f>
        <v>7098.3760000000002</v>
      </c>
      <c r="N101" s="3">
        <f>VLOOKUP(B101,CO2_region_P!$G$2:$H$190,2,FALSE)</f>
        <v>7098.3760000000002</v>
      </c>
      <c r="O101" s="3">
        <f>VLOOKUP(B101,CO2_region_P!$A$2:$B$246,2,FALSE)</f>
        <v>7098.3760000000002</v>
      </c>
    </row>
    <row r="102" spans="1:15">
      <c r="A102" s="3">
        <v>101</v>
      </c>
      <c r="B102" t="s">
        <v>181</v>
      </c>
      <c r="C102" s="3" t="e">
        <f>VLOOKUP(B102,CO2_region!$D$2:$E$142,2,FALSE)</f>
        <v>#N/A</v>
      </c>
      <c r="D102" s="3">
        <f>VLOOKUP(B102,CO2_region!$A$2:$B$246,2,FALSE)</f>
        <v>4834.1235776675803</v>
      </c>
      <c r="E102" s="3">
        <f>VLOOKUP(B102,CO2_region!$J$2:$K$215,2,FALSE)</f>
        <v>3287.4630000000002</v>
      </c>
      <c r="F102" s="3">
        <f>VLOOKUP(B102,CO2_region!$G$2:$H$190,2,FALSE)</f>
        <v>4357.8333140209697</v>
      </c>
      <c r="G102" s="3">
        <f>VLOOKUP(B102,CO2_region!$A$2:$B$246,2,FALSE)</f>
        <v>4834.1235776675803</v>
      </c>
      <c r="K102" s="3" t="e">
        <f>VLOOKUP(B102,CO2_region_P!$D$2:$E$142,2,FALSE)</f>
        <v>#N/A</v>
      </c>
      <c r="L102" s="3">
        <f>VLOOKUP(B102,CO2_region_P!$A$2:$B$246,2,FALSE)</f>
        <v>3287.4630000000002</v>
      </c>
      <c r="M102" s="3">
        <f>VLOOKUP(B102,CO2_region_P!$J$2:$K$215,2,FALSE)</f>
        <v>3287.4630000000002</v>
      </c>
      <c r="N102" s="3">
        <f>VLOOKUP(B102,CO2_region_P!$G$2:$H$190,2,FALSE)</f>
        <v>3287.4630000000002</v>
      </c>
      <c r="O102" s="3">
        <f>VLOOKUP(B102,CO2_region_P!$A$2:$B$246,2,FALSE)</f>
        <v>3287.4630000000002</v>
      </c>
    </row>
    <row r="103" spans="1:15">
      <c r="A103" s="3">
        <v>102</v>
      </c>
      <c r="B103" t="s">
        <v>183</v>
      </c>
      <c r="C103" s="3" t="e">
        <f>VLOOKUP(B103,CO2_region!$D$2:$E$142,2,FALSE)</f>
        <v>#N/A</v>
      </c>
      <c r="D103" s="3">
        <f>VLOOKUP(B103,CO2_region!$A$2:$B$246,2,FALSE)</f>
        <v>20967.8596347926</v>
      </c>
      <c r="E103" s="3">
        <f>VLOOKUP(B103,CO2_region!$J$2:$K$215,2,FALSE)</f>
        <v>18663.848000000002</v>
      </c>
      <c r="F103" s="3">
        <f>VLOOKUP(B103,CO2_region!$G$2:$H$190,2,FALSE)</f>
        <v>14538.525796538701</v>
      </c>
      <c r="G103" s="3">
        <f>VLOOKUP(B103,CO2_region!$A$2:$B$246,2,FALSE)</f>
        <v>20967.8596347926</v>
      </c>
      <c r="K103" s="3" t="e">
        <f>VLOOKUP(B103,CO2_region_P!$D$2:$E$142,2,FALSE)</f>
        <v>#N/A</v>
      </c>
      <c r="L103" s="3">
        <f>VLOOKUP(B103,CO2_region_P!$A$2:$B$246,2,FALSE)</f>
        <v>18663.848000000002</v>
      </c>
      <c r="M103" s="3">
        <f>VLOOKUP(B103,CO2_region_P!$J$2:$K$215,2,FALSE)</f>
        <v>18663.848000000002</v>
      </c>
      <c r="N103" s="3">
        <f>VLOOKUP(B103,CO2_region_P!$G$2:$H$190,2,FALSE)</f>
        <v>18663.848000000002</v>
      </c>
      <c r="O103" s="3">
        <f>VLOOKUP(B103,CO2_region_P!$A$2:$B$246,2,FALSE)</f>
        <v>18663.848000000002</v>
      </c>
    </row>
    <row r="104" spans="1:15">
      <c r="A104" s="3">
        <v>103</v>
      </c>
      <c r="B104" t="s">
        <v>184</v>
      </c>
      <c r="C104" s="3">
        <f>VLOOKUP(B104,CO2_region!$D$2:$E$142,2,FALSE)</f>
        <v>16583.277257125199</v>
      </c>
      <c r="D104" s="3">
        <f>VLOOKUP(B104,CO2_region!$A$2:$B$246,2,FALSE)</f>
        <v>11720.988144803499</v>
      </c>
      <c r="E104" s="3">
        <f>VLOOKUP(B104,CO2_region!$J$2:$K$215,2,FALSE)</f>
        <v>16002.656999999999</v>
      </c>
      <c r="F104" s="3">
        <f>VLOOKUP(B104,CO2_region!$G$2:$H$190,2,FALSE)</f>
        <v>10388.6663849537</v>
      </c>
      <c r="G104" s="3">
        <f>VLOOKUP(B104,CO2_region!$A$2:$B$246,2,FALSE)</f>
        <v>11720.988144803499</v>
      </c>
      <c r="K104" s="3">
        <f>VLOOKUP(B104,CO2_region_P!$D$2:$E$142,2,FALSE)</f>
        <v>16002.656999999999</v>
      </c>
      <c r="L104" s="3">
        <f>VLOOKUP(B104,CO2_region_P!$A$2:$B$246,2,FALSE)</f>
        <v>16002.656999999999</v>
      </c>
      <c r="M104" s="3">
        <f>VLOOKUP(B104,CO2_region_P!$J$2:$K$215,2,FALSE)</f>
        <v>16002.656999999999</v>
      </c>
      <c r="N104" s="3">
        <f>VLOOKUP(B104,CO2_region_P!$G$2:$H$190,2,FALSE)</f>
        <v>16002.656999999999</v>
      </c>
      <c r="O104" s="3">
        <f>VLOOKUP(B104,CO2_region_P!$A$2:$B$246,2,FALSE)</f>
        <v>16002.656999999999</v>
      </c>
    </row>
    <row r="105" spans="1:15">
      <c r="A105" s="3">
        <v>104</v>
      </c>
      <c r="B105" t="s">
        <v>185</v>
      </c>
      <c r="C105" s="3" t="e">
        <f>VLOOKUP(B105,CO2_region!$D$2:$E$142,2,FALSE)</f>
        <v>#N/A</v>
      </c>
      <c r="D105" s="3">
        <f>VLOOKUP(B105,CO2_region!$A$2:$B$246,2,FALSE)</f>
        <v>327.49985086162297</v>
      </c>
      <c r="E105" s="3" t="e">
        <f>VLOOKUP(B105,CO2_region!$J$2:$K$215,2,FALSE)</f>
        <v>#N/A</v>
      </c>
      <c r="F105" s="3" t="e">
        <f>VLOOKUP(B105,CO2_region!$G$2:$H$190,2,FALSE)</f>
        <v>#N/A</v>
      </c>
      <c r="G105" s="3">
        <f>VLOOKUP(B105,CO2_region!$A$2:$B$246,2,FALSE)</f>
        <v>327.49985086162297</v>
      </c>
      <c r="K105" s="3" t="e">
        <f>VLOOKUP(B105,CO2_region_P!$D$2:$E$142,2,FALSE)</f>
        <v>#N/A</v>
      </c>
      <c r="L105" s="3">
        <f>VLOOKUP(B105,CO2_region_P!$A$2:$B$246,2,FALSE)</f>
        <v>201.29061672925999</v>
      </c>
      <c r="M105" s="3" t="e">
        <f>VLOOKUP(B105,CO2_region_P!$J$2:$K$215,2,FALSE)</f>
        <v>#N/A</v>
      </c>
      <c r="N105" s="3" t="e">
        <f>VLOOKUP(B105,CO2_region_P!$G$2:$H$190,2,FALSE)</f>
        <v>#N/A</v>
      </c>
      <c r="O105" s="3">
        <f>VLOOKUP(B105,CO2_region_P!$A$2:$B$246,2,FALSE)</f>
        <v>201.29061672925999</v>
      </c>
    </row>
    <row r="106" spans="1:15">
      <c r="A106" s="3">
        <v>105</v>
      </c>
      <c r="B106" t="s">
        <v>186</v>
      </c>
      <c r="C106" s="3" t="e">
        <f>VLOOKUP(B106,CO2_region!$D$2:$E$142,2,FALSE)</f>
        <v>#N/A</v>
      </c>
      <c r="D106" s="3">
        <f>VLOOKUP(B106,CO2_region!$A$2:$B$246,2,FALSE)</f>
        <v>2231.6040175196099</v>
      </c>
      <c r="E106" s="3">
        <f>VLOOKUP(B106,CO2_region!$J$2:$K$215,2,FALSE)</f>
        <v>2341.4290000000001</v>
      </c>
      <c r="F106" s="3">
        <f>VLOOKUP(B106,CO2_region!$G$2:$H$190,2,FALSE)</f>
        <v>4293.9673206368298</v>
      </c>
      <c r="G106" s="3">
        <f>VLOOKUP(B106,CO2_region!$A$2:$B$246,2,FALSE)</f>
        <v>2231.6040175196099</v>
      </c>
      <c r="K106" s="3" t="e">
        <f>VLOOKUP(B106,CO2_region_P!$D$2:$E$142,2,FALSE)</f>
        <v>#N/A</v>
      </c>
      <c r="L106" s="3">
        <f>VLOOKUP(B106,CO2_region_P!$A$2:$B$246,2,FALSE)</f>
        <v>2341.4290000000001</v>
      </c>
      <c r="M106" s="3">
        <f>VLOOKUP(B106,CO2_region_P!$J$2:$K$215,2,FALSE)</f>
        <v>2341.4290000000001</v>
      </c>
      <c r="N106" s="3">
        <f>VLOOKUP(B106,CO2_region_P!$G$2:$H$190,2,FALSE)</f>
        <v>2341.4290000000001</v>
      </c>
      <c r="O106" s="3">
        <f>VLOOKUP(B106,CO2_region_P!$A$2:$B$246,2,FALSE)</f>
        <v>2341.4290000000001</v>
      </c>
    </row>
    <row r="107" spans="1:15">
      <c r="A107" s="3">
        <v>106</v>
      </c>
      <c r="B107" t="s">
        <v>187</v>
      </c>
      <c r="C107" s="3">
        <f>VLOOKUP(B107,CO2_region!$D$2:$E$142,2,FALSE)</f>
        <v>11414.2192895464</v>
      </c>
      <c r="D107" s="3">
        <f>VLOOKUP(B107,CO2_region!$A$2:$B$246,2,FALSE)</f>
        <v>11594.807753918099</v>
      </c>
      <c r="E107" s="3">
        <f>VLOOKUP(B107,CO2_region!$J$2:$K$215,2,FALSE)</f>
        <v>4927.4889999999996</v>
      </c>
      <c r="F107" s="3">
        <f>VLOOKUP(B107,CO2_region!$G$2:$H$190,2,FALSE)</f>
        <v>6372.3484220071296</v>
      </c>
      <c r="G107" s="3">
        <f>VLOOKUP(B107,CO2_region!$A$2:$B$246,2,FALSE)</f>
        <v>11594.807753918099</v>
      </c>
      <c r="K107" s="3">
        <f>VLOOKUP(B107,CO2_region_P!$D$2:$E$142,2,FALSE)</f>
        <v>4927.4889999999996</v>
      </c>
      <c r="L107" s="3">
        <f>VLOOKUP(B107,CO2_region_P!$A$2:$B$246,2,FALSE)</f>
        <v>4927.4889999999996</v>
      </c>
      <c r="M107" s="3">
        <f>VLOOKUP(B107,CO2_region_P!$J$2:$K$215,2,FALSE)</f>
        <v>4927.4889999999996</v>
      </c>
      <c r="N107" s="3">
        <f>VLOOKUP(B107,CO2_region_P!$G$2:$H$190,2,FALSE)</f>
        <v>4927.4889999999996</v>
      </c>
      <c r="O107" s="3">
        <f>VLOOKUP(B107,CO2_region_P!$A$2:$B$246,2,FALSE)</f>
        <v>4927.4889999999996</v>
      </c>
    </row>
    <row r="108" spans="1:15">
      <c r="A108" s="3">
        <v>107</v>
      </c>
      <c r="B108" t="s">
        <v>188</v>
      </c>
      <c r="C108" s="3" t="e">
        <f>VLOOKUP(B108,CO2_region!$D$2:$E$142,2,FALSE)</f>
        <v>#N/A</v>
      </c>
      <c r="D108" s="3">
        <f>VLOOKUP(B108,CO2_region!$A$2:$B$246,2,FALSE)</f>
        <v>2338.3775690933098</v>
      </c>
      <c r="E108" s="3">
        <f>VLOOKUP(B108,CO2_region!$J$2:$K$215,2,FALSE)</f>
        <v>1082.0975859253199</v>
      </c>
      <c r="F108" s="3">
        <f>VLOOKUP(B108,CO2_region!$G$2:$H$190,2,FALSE)</f>
        <v>2530.3390235013799</v>
      </c>
      <c r="G108" s="3">
        <f>VLOOKUP(B108,CO2_region!$A$2:$B$246,2,FALSE)</f>
        <v>2338.3775690933098</v>
      </c>
      <c r="K108" s="3" t="e">
        <f>VLOOKUP(B108,CO2_region_P!$D$2:$E$142,2,FALSE)</f>
        <v>#N/A</v>
      </c>
      <c r="L108" s="3">
        <f>VLOOKUP(B108,CO2_region_P!$A$2:$B$246,2,FALSE)</f>
        <v>2696.18683669235</v>
      </c>
      <c r="M108" s="3">
        <f>VLOOKUP(B108,CO2_region_P!$J$2:$K$215,2,FALSE)</f>
        <v>1082.0975859253199</v>
      </c>
      <c r="N108" s="3">
        <f>VLOOKUP(B108,CO2_region_P!$G$2:$H$190,2,FALSE)</f>
        <v>2473.64503621726</v>
      </c>
      <c r="O108" s="3">
        <f>VLOOKUP(B108,CO2_region_P!$A$2:$B$246,2,FALSE)</f>
        <v>2696.18683669235</v>
      </c>
    </row>
    <row r="109" spans="1:15">
      <c r="A109" s="3">
        <v>108</v>
      </c>
      <c r="B109" t="s">
        <v>189</v>
      </c>
      <c r="C109" s="3" t="e">
        <f>VLOOKUP(B109,CO2_region!$D$2:$E$142,2,FALSE)</f>
        <v>#N/A</v>
      </c>
      <c r="D109" s="3">
        <f>VLOOKUP(B109,CO2_region!$A$2:$B$246,2,FALSE)</f>
        <v>18.705413980869999</v>
      </c>
      <c r="E109" s="3">
        <f>VLOOKUP(B109,CO2_region!$J$2:$K$215,2,FALSE)</f>
        <v>0.715044905864196</v>
      </c>
      <c r="F109" s="3" t="e">
        <f>VLOOKUP(B109,CO2_region!$G$2:$H$190,2,FALSE)</f>
        <v>#N/A</v>
      </c>
      <c r="G109" s="3">
        <f>VLOOKUP(B109,CO2_region!$A$2:$B$246,2,FALSE)</f>
        <v>18.705413980869999</v>
      </c>
      <c r="K109" s="3" t="e">
        <f>VLOOKUP(B109,CO2_region_P!$D$2:$E$142,2,FALSE)</f>
        <v>#N/A</v>
      </c>
      <c r="L109" s="3">
        <f>VLOOKUP(B109,CO2_region_P!$A$2:$B$246,2,FALSE)</f>
        <v>2.1497294602869701</v>
      </c>
      <c r="M109" s="3">
        <f>VLOOKUP(B109,CO2_region_P!$J$2:$K$215,2,FALSE)</f>
        <v>0.715044905864195</v>
      </c>
      <c r="N109" s="3" t="e">
        <f>VLOOKUP(B109,CO2_region_P!$G$2:$H$190,2,FALSE)</f>
        <v>#N/A</v>
      </c>
      <c r="O109" s="3">
        <f>VLOOKUP(B109,CO2_region_P!$A$2:$B$246,2,FALSE)</f>
        <v>2.1497294602869701</v>
      </c>
    </row>
    <row r="110" spans="1:15">
      <c r="A110" s="3">
        <v>109</v>
      </c>
      <c r="B110" t="s">
        <v>190</v>
      </c>
      <c r="C110" s="3" t="e">
        <f>VLOOKUP(B110,CO2_region!$D$2:$E$142,2,FALSE)</f>
        <v>#N/A</v>
      </c>
      <c r="D110" s="3">
        <f>VLOOKUP(B110,CO2_region!$A$2:$B$246,2,FALSE)</f>
        <v>25.803256344924701</v>
      </c>
      <c r="E110" s="3" t="e">
        <f>VLOOKUP(B110,CO2_region!$J$2:$K$215,2,FALSE)</f>
        <v>#N/A</v>
      </c>
      <c r="F110" s="3" t="e">
        <f>VLOOKUP(B110,CO2_region!$G$2:$H$190,2,FALSE)</f>
        <v>#N/A</v>
      </c>
      <c r="G110" s="3">
        <f>VLOOKUP(B110,CO2_region!$A$2:$B$246,2,FALSE)</f>
        <v>25.803256344924701</v>
      </c>
      <c r="K110" s="3" t="e">
        <f>VLOOKUP(B110,CO2_region_P!$D$2:$E$142,2,FALSE)</f>
        <v>#N/A</v>
      </c>
      <c r="L110" s="3">
        <f>VLOOKUP(B110,CO2_region_P!$A$2:$B$246,2,FALSE)</f>
        <v>106.05716272954299</v>
      </c>
      <c r="M110" s="3" t="e">
        <f>VLOOKUP(B110,CO2_region_P!$J$2:$K$215,2,FALSE)</f>
        <v>#N/A</v>
      </c>
      <c r="N110" s="3" t="e">
        <f>VLOOKUP(B110,CO2_region_P!$G$2:$H$190,2,FALSE)</f>
        <v>#N/A</v>
      </c>
      <c r="O110" s="3">
        <f>VLOOKUP(B110,CO2_region_P!$A$2:$B$246,2,FALSE)</f>
        <v>106.05716272954299</v>
      </c>
    </row>
    <row r="111" spans="1:15">
      <c r="A111" s="3">
        <v>110</v>
      </c>
      <c r="B111" t="s">
        <v>191</v>
      </c>
      <c r="C111" s="3">
        <f>VLOOKUP(B111,CO2_region!$D$2:$E$142,2,FALSE)</f>
        <v>5854.7679206415496</v>
      </c>
      <c r="D111" s="3">
        <f>VLOOKUP(B111,CO2_region!$A$2:$B$246,2,FALSE)</f>
        <v>6067.0087310468298</v>
      </c>
      <c r="E111" s="3">
        <f>VLOOKUP(B111,CO2_region!$J$2:$K$215,2,FALSE)</f>
        <v>3814.9110000000001</v>
      </c>
      <c r="F111" s="3">
        <f>VLOOKUP(B111,CO2_region!$G$2:$H$190,2,FALSE)</f>
        <v>6239.5767644043699</v>
      </c>
      <c r="G111" s="3">
        <f>VLOOKUP(B111,CO2_region!$A$2:$B$246,2,FALSE)</f>
        <v>6067.0087310468298</v>
      </c>
      <c r="K111" s="3">
        <f>VLOOKUP(B111,CO2_region_P!$D$2:$E$142,2,FALSE)</f>
        <v>3814.9110000000001</v>
      </c>
      <c r="L111" s="3">
        <f>VLOOKUP(B111,CO2_region_P!$A$2:$B$246,2,FALSE)</f>
        <v>3814.9110000000001</v>
      </c>
      <c r="M111" s="3">
        <f>VLOOKUP(B111,CO2_region_P!$J$2:$K$215,2,FALSE)</f>
        <v>3814.9110000000001</v>
      </c>
      <c r="N111" s="3">
        <f>VLOOKUP(B111,CO2_region_P!$G$2:$H$190,2,FALSE)</f>
        <v>3814.9110000000001</v>
      </c>
      <c r="O111" s="3">
        <f>VLOOKUP(B111,CO2_region_P!$A$2:$B$246,2,FALSE)</f>
        <v>3814.9110000000001</v>
      </c>
    </row>
    <row r="112" spans="1:15">
      <c r="A112" s="3">
        <v>111</v>
      </c>
      <c r="B112" t="s">
        <v>192</v>
      </c>
      <c r="C112" s="3">
        <f>VLOOKUP(B112,CO2_region!$D$2:$E$142,2,FALSE)</f>
        <v>1621.9302980095199</v>
      </c>
      <c r="D112" s="3">
        <f>VLOOKUP(B112,CO2_region!$A$2:$B$246,2,FALSE)</f>
        <v>2209.1685566526198</v>
      </c>
      <c r="E112" s="3">
        <f>VLOOKUP(B112,CO2_region!$J$2:$K$215,2,FALSE)</f>
        <v>542.95082401893399</v>
      </c>
      <c r="F112" s="3">
        <f>VLOOKUP(B112,CO2_region!$G$2:$H$190,2,FALSE)</f>
        <v>2533.06847717456</v>
      </c>
      <c r="G112" s="3">
        <f>VLOOKUP(B112,CO2_region!$A$2:$B$246,2,FALSE)</f>
        <v>2209.1685566526198</v>
      </c>
      <c r="K112" s="3">
        <f>VLOOKUP(B112,CO2_region_P!$D$2:$E$142,2,FALSE)</f>
        <v>122.244684799368</v>
      </c>
      <c r="L112" s="3">
        <f>VLOOKUP(B112,CO2_region_P!$A$2:$B$246,2,FALSE)</f>
        <v>1354.8358914180801</v>
      </c>
      <c r="M112" s="3">
        <f>VLOOKUP(B112,CO2_region_P!$J$2:$K$215,2,FALSE)</f>
        <v>542.95082401893399</v>
      </c>
      <c r="N112" s="3">
        <f>VLOOKUP(B112,CO2_region_P!$G$2:$H$190,2,FALSE)</f>
        <v>1736.7836594862599</v>
      </c>
      <c r="O112" s="3">
        <f>VLOOKUP(B112,CO2_region_P!$A$2:$B$246,2,FALSE)</f>
        <v>1354.8358914180801</v>
      </c>
    </row>
    <row r="113" spans="1:15">
      <c r="A113" s="3">
        <v>112</v>
      </c>
      <c r="B113" t="s">
        <v>194</v>
      </c>
      <c r="C113" s="3" t="e">
        <f>VLOOKUP(B113,CO2_region!$D$2:$E$142,2,FALSE)</f>
        <v>#N/A</v>
      </c>
      <c r="D113" s="3">
        <f>VLOOKUP(B113,CO2_region!$A$2:$B$246,2,FALSE)</f>
        <v>55.093459482757503</v>
      </c>
      <c r="E113" s="3" t="e">
        <f>VLOOKUP(B113,CO2_region!$J$2:$K$215,2,FALSE)</f>
        <v>#N/A</v>
      </c>
      <c r="F113" s="3" t="e">
        <f>VLOOKUP(B113,CO2_region!$G$2:$H$190,2,FALSE)</f>
        <v>#N/A</v>
      </c>
      <c r="G113" s="3">
        <f>VLOOKUP(B113,CO2_region!$A$2:$B$246,2,FALSE)</f>
        <v>55.093459482757503</v>
      </c>
      <c r="K113" s="3" t="e">
        <f>VLOOKUP(B113,CO2_region_P!$D$2:$E$142,2,FALSE)</f>
        <v>#N/A</v>
      </c>
      <c r="L113" s="3">
        <f>VLOOKUP(B113,CO2_region_P!$A$2:$B$246,2,FALSE)</f>
        <v>264.85112112378403</v>
      </c>
      <c r="M113" s="3" t="e">
        <f>VLOOKUP(B113,CO2_region_P!$J$2:$K$215,2,FALSE)</f>
        <v>#N/A</v>
      </c>
      <c r="N113" s="3" t="e">
        <f>VLOOKUP(B113,CO2_region_P!$G$2:$H$190,2,FALSE)</f>
        <v>#N/A</v>
      </c>
      <c r="O113" s="3">
        <f>VLOOKUP(B113,CO2_region_P!$A$2:$B$246,2,FALSE)</f>
        <v>264.85112112378403</v>
      </c>
    </row>
    <row r="114" spans="1:15">
      <c r="A114" s="3">
        <v>113</v>
      </c>
      <c r="B114" t="s">
        <v>195</v>
      </c>
      <c r="C114" s="3">
        <f>VLOOKUP(B114,CO2_region!$D$2:$E$142,2,FALSE)</f>
        <v>10757.332299358</v>
      </c>
      <c r="D114" s="3">
        <f>VLOOKUP(B114,CO2_region!$A$2:$B$246,2,FALSE)</f>
        <v>13944.705356136001</v>
      </c>
      <c r="E114" s="3">
        <f>VLOOKUP(B114,CO2_region!$J$2:$K$215,2,FALSE)</f>
        <v>3899.4760000000001</v>
      </c>
      <c r="F114" s="3">
        <f>VLOOKUP(B114,CO2_region!$G$2:$H$190,2,FALSE)</f>
        <v>7087.2381542728599</v>
      </c>
      <c r="G114" s="3">
        <f>VLOOKUP(B114,CO2_region!$A$2:$B$246,2,FALSE)</f>
        <v>13944.705356136001</v>
      </c>
      <c r="K114" s="3">
        <f>VLOOKUP(B114,CO2_region_P!$D$2:$E$142,2,FALSE)</f>
        <v>3899.4760000000001</v>
      </c>
      <c r="L114" s="3">
        <f>VLOOKUP(B114,CO2_region_P!$A$2:$B$246,2,FALSE)</f>
        <v>3899.4760000000001</v>
      </c>
      <c r="M114" s="3">
        <f>VLOOKUP(B114,CO2_region_P!$J$2:$K$215,2,FALSE)</f>
        <v>3899.4760000000001</v>
      </c>
      <c r="N114" s="3">
        <f>VLOOKUP(B114,CO2_region_P!$G$2:$H$190,2,FALSE)</f>
        <v>3899.4760000000001</v>
      </c>
      <c r="O114" s="3">
        <f>VLOOKUP(B114,CO2_region_P!$A$2:$B$246,2,FALSE)</f>
        <v>3899.4760000000001</v>
      </c>
    </row>
    <row r="115" spans="1:15">
      <c r="A115" s="3">
        <v>114</v>
      </c>
      <c r="B115" t="s">
        <v>196</v>
      </c>
      <c r="C115" s="3" t="e">
        <f>VLOOKUP(B115,CO2_region!$D$2:$E$142,2,FALSE)</f>
        <v>#N/A</v>
      </c>
      <c r="D115" s="3">
        <f>VLOOKUP(B115,CO2_region!$A$2:$B$246,2,FALSE)</f>
        <v>3697.8252893843101</v>
      </c>
      <c r="E115" s="3">
        <f>VLOOKUP(B115,CO2_region!$J$2:$K$215,2,FALSE)</f>
        <v>443.02696110921403</v>
      </c>
      <c r="F115" s="3">
        <f>VLOOKUP(B115,CO2_region!$G$2:$H$190,2,FALSE)</f>
        <v>2592.39814053904</v>
      </c>
      <c r="G115" s="3">
        <f>VLOOKUP(B115,CO2_region!$A$2:$B$246,2,FALSE)</f>
        <v>3697.8252893843101</v>
      </c>
      <c r="K115" s="3" t="e">
        <f>VLOOKUP(B115,CO2_region_P!$D$2:$E$142,2,FALSE)</f>
        <v>#N/A</v>
      </c>
      <c r="L115" s="3">
        <f>VLOOKUP(B115,CO2_region_P!$A$2:$B$246,2,FALSE)</f>
        <v>3166.1381511517102</v>
      </c>
      <c r="M115" s="3">
        <f>VLOOKUP(B115,CO2_region_P!$J$2:$K$215,2,FALSE)</f>
        <v>443.02696110921403</v>
      </c>
      <c r="N115" s="3">
        <f>VLOOKUP(B115,CO2_region_P!$G$2:$H$190,2,FALSE)</f>
        <v>2449.8699846220302</v>
      </c>
      <c r="O115" s="3">
        <f>VLOOKUP(B115,CO2_region_P!$A$2:$B$246,2,FALSE)</f>
        <v>3166.1381511517102</v>
      </c>
    </row>
    <row r="116" spans="1:15">
      <c r="A116" s="3">
        <v>115</v>
      </c>
      <c r="B116" t="s">
        <v>197</v>
      </c>
      <c r="C116" s="3" t="e">
        <f>VLOOKUP(B116,CO2_region!$D$2:$E$142,2,FALSE)</f>
        <v>#N/A</v>
      </c>
      <c r="D116" s="3">
        <f>VLOOKUP(B116,CO2_region!$A$2:$B$246,2,FALSE)</f>
        <v>2814.81586398733</v>
      </c>
      <c r="E116" s="3">
        <f>VLOOKUP(B116,CO2_region!$J$2:$K$215,2,FALSE)</f>
        <v>1894.098</v>
      </c>
      <c r="F116" s="3">
        <f>VLOOKUP(B116,CO2_region!$G$2:$H$190,2,FALSE)</f>
        <v>2603.8035723061698</v>
      </c>
      <c r="G116" s="3">
        <f>VLOOKUP(B116,CO2_region!$A$2:$B$246,2,FALSE)</f>
        <v>2814.81586398733</v>
      </c>
      <c r="K116" s="3" t="e">
        <f>VLOOKUP(B116,CO2_region_P!$D$2:$E$142,2,FALSE)</f>
        <v>#N/A</v>
      </c>
      <c r="L116" s="3">
        <f>VLOOKUP(B116,CO2_region_P!$A$2:$B$246,2,FALSE)</f>
        <v>1894.098</v>
      </c>
      <c r="M116" s="3">
        <f>VLOOKUP(B116,CO2_region_P!$J$2:$K$215,2,FALSE)</f>
        <v>1894.098</v>
      </c>
      <c r="N116" s="3">
        <f>VLOOKUP(B116,CO2_region_P!$G$2:$H$190,2,FALSE)</f>
        <v>1894.098</v>
      </c>
      <c r="O116" s="3">
        <f>VLOOKUP(B116,CO2_region_P!$A$2:$B$246,2,FALSE)</f>
        <v>1894.098</v>
      </c>
    </row>
    <row r="117" spans="1:15">
      <c r="A117" s="3">
        <v>116</v>
      </c>
      <c r="B117" t="s">
        <v>198</v>
      </c>
      <c r="C117" s="3" t="e">
        <f>VLOOKUP(B117,CO2_region!$D$2:$E$142,2,FALSE)</f>
        <v>#N/A</v>
      </c>
      <c r="D117" s="3">
        <f>VLOOKUP(B117,CO2_region!$A$2:$B$246,2,FALSE)</f>
        <v>12.8691628089258</v>
      </c>
      <c r="E117" s="3" t="e">
        <f>VLOOKUP(B117,CO2_region!$J$2:$K$215,2,FALSE)</f>
        <v>#N/A</v>
      </c>
      <c r="F117" s="3" t="e">
        <f>VLOOKUP(B117,CO2_region!$G$2:$H$190,2,FALSE)</f>
        <v>#N/A</v>
      </c>
      <c r="G117" s="3">
        <f>VLOOKUP(B117,CO2_region!$A$2:$B$246,2,FALSE)</f>
        <v>12.8691628089258</v>
      </c>
      <c r="K117" s="3" t="e">
        <f>VLOOKUP(B117,CO2_region_P!$D$2:$E$142,2,FALSE)</f>
        <v>#N/A</v>
      </c>
      <c r="L117" s="3">
        <f>VLOOKUP(B117,CO2_region_P!$A$2:$B$246,2,FALSE)</f>
        <v>8.5613681158624502</v>
      </c>
      <c r="M117" s="3" t="e">
        <f>VLOOKUP(B117,CO2_region_P!$J$2:$K$215,2,FALSE)</f>
        <v>#N/A</v>
      </c>
      <c r="N117" s="3" t="e">
        <f>VLOOKUP(B117,CO2_region_P!$G$2:$H$190,2,FALSE)</f>
        <v>#N/A</v>
      </c>
      <c r="O117" s="3">
        <f>VLOOKUP(B117,CO2_region_P!$A$2:$B$246,2,FALSE)</f>
        <v>8.5613681158624502</v>
      </c>
    </row>
    <row r="118" spans="1:15">
      <c r="A118" s="3">
        <v>117</v>
      </c>
      <c r="B118" t="s">
        <v>199</v>
      </c>
      <c r="C118" s="3">
        <f>VLOOKUP(B118,CO2_region!$D$2:$E$142,2,FALSE)</f>
        <v>117303.52479624101</v>
      </c>
      <c r="D118" s="3">
        <f>VLOOKUP(B118,CO2_region!$A$2:$B$246,2,FALSE)</f>
        <v>110168.806777305</v>
      </c>
      <c r="E118" s="3">
        <f>VLOOKUP(B118,CO2_region!$J$2:$K$215,2,FALSE)</f>
        <v>80896.62</v>
      </c>
      <c r="F118" s="3">
        <f>VLOOKUP(B118,CO2_region!$G$2:$H$190,2,FALSE)</f>
        <v>84186.585576027806</v>
      </c>
      <c r="G118" s="3">
        <f>VLOOKUP(B118,CO2_region!$A$2:$B$246,2,FALSE)</f>
        <v>110168.806777305</v>
      </c>
      <c r="K118" s="3">
        <f>VLOOKUP(B118,CO2_region_P!$D$2:$E$142,2,FALSE)</f>
        <v>80896.62</v>
      </c>
      <c r="L118" s="3">
        <f>VLOOKUP(B118,CO2_region_P!$A$2:$B$246,2,FALSE)</f>
        <v>80896.62</v>
      </c>
      <c r="M118" s="3">
        <f>VLOOKUP(B118,CO2_region_P!$J$2:$K$215,2,FALSE)</f>
        <v>80896.62</v>
      </c>
      <c r="N118" s="3">
        <f>VLOOKUP(B118,CO2_region_P!$G$2:$H$190,2,FALSE)</f>
        <v>80896.62</v>
      </c>
      <c r="O118" s="3">
        <f>VLOOKUP(B118,CO2_region_P!$A$2:$B$246,2,FALSE)</f>
        <v>80896.62</v>
      </c>
    </row>
    <row r="119" spans="1:15">
      <c r="A119" s="3">
        <v>118</v>
      </c>
      <c r="B119" t="s">
        <v>200</v>
      </c>
      <c r="C119" s="3">
        <f>VLOOKUP(B119,CO2_region!$D$2:$E$142,2,FALSE)</f>
        <v>5414.1551901305202</v>
      </c>
      <c r="D119" s="3">
        <f>VLOOKUP(B119,CO2_region!$A$2:$B$246,2,FALSE)</f>
        <v>6996.2711538364101</v>
      </c>
      <c r="E119" s="3">
        <f>VLOOKUP(B119,CO2_region!$J$2:$K$215,2,FALSE)</f>
        <v>4860.1369999999997</v>
      </c>
      <c r="F119" s="3">
        <f>VLOOKUP(B119,CO2_region!$G$2:$H$190,2,FALSE)</f>
        <v>6228.92058734896</v>
      </c>
      <c r="G119" s="3">
        <f>VLOOKUP(B119,CO2_region!$A$2:$B$246,2,FALSE)</f>
        <v>6996.2711538364101</v>
      </c>
      <c r="K119" s="3">
        <f>VLOOKUP(B119,CO2_region_P!$D$2:$E$142,2,FALSE)</f>
        <v>4860.1369999999997</v>
      </c>
      <c r="L119" s="3">
        <f>VLOOKUP(B119,CO2_region_P!$A$2:$B$246,2,FALSE)</f>
        <v>4860.1369999999997</v>
      </c>
      <c r="M119" s="3">
        <f>VLOOKUP(B119,CO2_region_P!$J$2:$K$215,2,FALSE)</f>
        <v>4860.1369999999997</v>
      </c>
      <c r="N119" s="3">
        <f>VLOOKUP(B119,CO2_region_P!$G$2:$H$190,2,FALSE)</f>
        <v>4860.1369999999997</v>
      </c>
      <c r="O119" s="3">
        <f>VLOOKUP(B119,CO2_region_P!$A$2:$B$246,2,FALSE)</f>
        <v>4860.1369999999997</v>
      </c>
    </row>
    <row r="120" spans="1:15">
      <c r="A120" s="3">
        <v>119</v>
      </c>
      <c r="B120" t="s">
        <v>201</v>
      </c>
      <c r="C120" s="3" t="e">
        <f>VLOOKUP(B120,CO2_region!$D$2:$E$142,2,FALSE)</f>
        <v>#N/A</v>
      </c>
      <c r="D120" s="3">
        <f>VLOOKUP(B120,CO2_region!$A$2:$B$246,2,FALSE)</f>
        <v>22.695718913378599</v>
      </c>
      <c r="E120" s="3" t="e">
        <f>VLOOKUP(B120,CO2_region!$J$2:$K$215,2,FALSE)</f>
        <v>#N/A</v>
      </c>
      <c r="F120" s="3" t="e">
        <f>VLOOKUP(B120,CO2_region!$G$2:$H$190,2,FALSE)</f>
        <v>#N/A</v>
      </c>
      <c r="G120" s="3">
        <f>VLOOKUP(B120,CO2_region!$A$2:$B$246,2,FALSE)</f>
        <v>22.695718913378599</v>
      </c>
      <c r="K120" s="3" t="e">
        <f>VLOOKUP(B120,CO2_region_P!$D$2:$E$142,2,FALSE)</f>
        <v>#N/A</v>
      </c>
      <c r="L120" s="3">
        <f>VLOOKUP(B120,CO2_region_P!$A$2:$B$246,2,FALSE)</f>
        <v>13.6507782802581</v>
      </c>
      <c r="M120" s="3" t="e">
        <f>VLOOKUP(B120,CO2_region_P!$J$2:$K$215,2,FALSE)</f>
        <v>#N/A</v>
      </c>
      <c r="N120" s="3" t="e">
        <f>VLOOKUP(B120,CO2_region_P!$G$2:$H$190,2,FALSE)</f>
        <v>#N/A</v>
      </c>
      <c r="O120" s="3">
        <f>VLOOKUP(B120,CO2_region_P!$A$2:$B$246,2,FALSE)</f>
        <v>13.6507782802581</v>
      </c>
    </row>
    <row r="121" spans="1:15">
      <c r="A121" s="3">
        <v>120</v>
      </c>
      <c r="B121" t="s">
        <v>204</v>
      </c>
      <c r="C121" s="3">
        <f>VLOOKUP(B121,CO2_region!$D$2:$E$142,2,FALSE)</f>
        <v>14408.293967792701</v>
      </c>
      <c r="D121" s="3">
        <f>VLOOKUP(B121,CO2_region!$A$2:$B$246,2,FALSE)</f>
        <v>12438.5005590419</v>
      </c>
      <c r="E121" s="3">
        <f>VLOOKUP(B121,CO2_region!$J$2:$K$215,2,FALSE)</f>
        <v>5281.8760000000102</v>
      </c>
      <c r="F121" s="3">
        <f>VLOOKUP(B121,CO2_region!$G$2:$H$190,2,FALSE)</f>
        <v>8017.5644187425396</v>
      </c>
      <c r="G121" s="3">
        <f>VLOOKUP(B121,CO2_region!$A$2:$B$246,2,FALSE)</f>
        <v>12438.5005590419</v>
      </c>
      <c r="K121" s="3">
        <f>VLOOKUP(B121,CO2_region_P!$D$2:$E$142,2,FALSE)</f>
        <v>5281.8760000000002</v>
      </c>
      <c r="L121" s="3">
        <f>VLOOKUP(B121,CO2_region_P!$A$2:$B$246,2,FALSE)</f>
        <v>5281.8760000000002</v>
      </c>
      <c r="M121" s="3">
        <f>VLOOKUP(B121,CO2_region_P!$J$2:$K$215,2,FALSE)</f>
        <v>5281.8760000000002</v>
      </c>
      <c r="N121" s="3">
        <f>VLOOKUP(B121,CO2_region_P!$G$2:$H$190,2,FALSE)</f>
        <v>5281.8760000000002</v>
      </c>
      <c r="O121" s="3">
        <f>VLOOKUP(B121,CO2_region_P!$A$2:$B$246,2,FALSE)</f>
        <v>5281.8760000000002</v>
      </c>
    </row>
    <row r="122" spans="1:15">
      <c r="A122" s="3">
        <v>121</v>
      </c>
      <c r="B122" t="s">
        <v>205</v>
      </c>
      <c r="C122" s="3" t="e">
        <f>VLOOKUP(B122,CO2_region!$D$2:$E$142,2,FALSE)</f>
        <v>#N/A</v>
      </c>
      <c r="D122" s="3">
        <f>VLOOKUP(B122,CO2_region!$A$2:$B$246,2,FALSE)</f>
        <v>61.817488621257098</v>
      </c>
      <c r="E122" s="3">
        <f>VLOOKUP(B122,CO2_region!$J$2:$K$215,2,FALSE)</f>
        <v>127.307368484427</v>
      </c>
      <c r="F122" s="3" t="e">
        <f>VLOOKUP(B122,CO2_region!$G$2:$H$190,2,FALSE)</f>
        <v>#N/A</v>
      </c>
      <c r="G122" s="3">
        <f>VLOOKUP(B122,CO2_region!$A$2:$B$246,2,FALSE)</f>
        <v>61.817488621257098</v>
      </c>
      <c r="K122" s="3" t="e">
        <f>VLOOKUP(B122,CO2_region_P!$D$2:$E$142,2,FALSE)</f>
        <v>#N/A</v>
      </c>
      <c r="L122" s="3">
        <f>VLOOKUP(B122,CO2_region_P!$A$2:$B$246,2,FALSE)</f>
        <v>54.447724883152098</v>
      </c>
      <c r="M122" s="3">
        <f>VLOOKUP(B122,CO2_region_P!$J$2:$K$215,2,FALSE)</f>
        <v>127.307368484427</v>
      </c>
      <c r="N122" s="3" t="e">
        <f>VLOOKUP(B122,CO2_region_P!$G$2:$H$190,2,FALSE)</f>
        <v>#N/A</v>
      </c>
      <c r="O122" s="3">
        <f>VLOOKUP(B122,CO2_region_P!$A$2:$B$246,2,FALSE)</f>
        <v>54.447724883152098</v>
      </c>
    </row>
    <row r="123" spans="1:15">
      <c r="A123" s="3">
        <v>122</v>
      </c>
      <c r="B123" t="s">
        <v>207</v>
      </c>
      <c r="C123" s="3">
        <f>VLOOKUP(B123,CO2_region!$D$2:$E$142,2,FALSE)</f>
        <v>66495.2046746868</v>
      </c>
      <c r="D123" s="3">
        <f>VLOOKUP(B123,CO2_region!$A$2:$B$246,2,FALSE)</f>
        <v>60195.988283032901</v>
      </c>
      <c r="E123" s="3">
        <f>VLOOKUP(B123,CO2_region!$J$2:$K$215,2,FALSE)</f>
        <v>63405.311999999998</v>
      </c>
      <c r="F123" s="3">
        <f>VLOOKUP(B123,CO2_region!$G$2:$H$190,2,FALSE)</f>
        <v>36314.263559384999</v>
      </c>
      <c r="G123" s="3">
        <f>VLOOKUP(B123,CO2_region!$A$2:$B$246,2,FALSE)</f>
        <v>60195.988283032901</v>
      </c>
      <c r="K123" s="3">
        <f>VLOOKUP(B123,CO2_region_P!$D$2:$E$142,2,FALSE)</f>
        <v>63405.311999999998</v>
      </c>
      <c r="L123" s="3">
        <f>VLOOKUP(B123,CO2_region_P!$A$2:$B$246,2,FALSE)</f>
        <v>63405.311999999998</v>
      </c>
      <c r="M123" s="3">
        <f>VLOOKUP(B123,CO2_region_P!$J$2:$K$215,2,FALSE)</f>
        <v>63405.311999999998</v>
      </c>
      <c r="N123" s="3">
        <f>VLOOKUP(B123,CO2_region_P!$G$2:$H$190,2,FALSE)</f>
        <v>63405.311999999998</v>
      </c>
      <c r="O123" s="3">
        <f>VLOOKUP(B123,CO2_region_P!$A$2:$B$246,2,FALSE)</f>
        <v>63405.311999999998</v>
      </c>
    </row>
    <row r="124" spans="1:15">
      <c r="A124" s="3">
        <v>123</v>
      </c>
      <c r="B124" t="s">
        <v>208</v>
      </c>
      <c r="C124" s="3">
        <f>VLOOKUP(B124,CO2_region!$D$2:$E$142,2,FALSE)</f>
        <v>158017.767726235</v>
      </c>
      <c r="D124" s="3">
        <f>VLOOKUP(B124,CO2_region!$A$2:$B$246,2,FALSE)</f>
        <v>111659.411176455</v>
      </c>
      <c r="E124" s="3">
        <f>VLOOKUP(B124,CO2_region!$J$2:$K$215,2,FALSE)</f>
        <v>135056.98000000001</v>
      </c>
      <c r="F124" s="3">
        <f>VLOOKUP(B124,CO2_region!$G$2:$H$190,2,FALSE)</f>
        <v>122536.868944224</v>
      </c>
      <c r="G124" s="3">
        <f>VLOOKUP(B124,CO2_region!$A$2:$B$246,2,FALSE)</f>
        <v>111659.411176455</v>
      </c>
      <c r="K124" s="3">
        <f>VLOOKUP(B124,CO2_region_P!$D$2:$E$142,2,FALSE)</f>
        <v>135056.98000000001</v>
      </c>
      <c r="L124" s="3">
        <f>VLOOKUP(B124,CO2_region_P!$A$2:$B$246,2,FALSE)</f>
        <v>90909.297000000006</v>
      </c>
      <c r="M124" s="3">
        <f>VLOOKUP(B124,CO2_region_P!$J$2:$K$215,2,FALSE)</f>
        <v>135056.98000000001</v>
      </c>
      <c r="N124" s="3">
        <f>VLOOKUP(B124,CO2_region_P!$G$2:$H$190,2,FALSE)</f>
        <v>135056.98000000001</v>
      </c>
      <c r="O124" s="3">
        <f>VLOOKUP(B124,CO2_region_P!$A$2:$B$246,2,FALSE)</f>
        <v>90909.297000000006</v>
      </c>
    </row>
    <row r="125" spans="1:15">
      <c r="A125" s="3">
        <v>124</v>
      </c>
      <c r="B125" t="s">
        <v>209</v>
      </c>
      <c r="C125" s="3">
        <f>VLOOKUP(B125,CO2_region!$D$2:$E$142,2,FALSE)</f>
        <v>18795.354035940702</v>
      </c>
      <c r="D125" s="3">
        <f>VLOOKUP(B125,CO2_region!$A$2:$B$246,2,FALSE)</f>
        <v>16145.523318252101</v>
      </c>
      <c r="E125" s="3">
        <f>VLOOKUP(B125,CO2_region!$J$2:$K$215,2,FALSE)</f>
        <v>9488.0619999999999</v>
      </c>
      <c r="F125" s="3">
        <f>VLOOKUP(B125,CO2_region!$G$2:$H$190,2,FALSE)</f>
        <v>12443.444183568299</v>
      </c>
      <c r="G125" s="3">
        <f>VLOOKUP(B125,CO2_region!$A$2:$B$246,2,FALSE)</f>
        <v>16145.523318252101</v>
      </c>
      <c r="K125" s="3">
        <f>VLOOKUP(B125,CO2_region_P!$D$2:$E$142,2,FALSE)</f>
        <v>9488.0619999999999</v>
      </c>
      <c r="L125" s="3">
        <f>VLOOKUP(B125,CO2_region_P!$A$2:$B$246,2,FALSE)</f>
        <v>9488.0619999999999</v>
      </c>
      <c r="M125" s="3">
        <f>VLOOKUP(B125,CO2_region_P!$J$2:$K$215,2,FALSE)</f>
        <v>9488.0619999999999</v>
      </c>
      <c r="N125" s="3">
        <f>VLOOKUP(B125,CO2_region_P!$G$2:$H$190,2,FALSE)</f>
        <v>9488.0619999999999</v>
      </c>
      <c r="O125" s="3">
        <f>VLOOKUP(B125,CO2_region_P!$A$2:$B$246,2,FALSE)</f>
        <v>9488.0619999999999</v>
      </c>
    </row>
    <row r="126" spans="1:15">
      <c r="A126" s="3">
        <v>125</v>
      </c>
      <c r="B126" t="s">
        <v>211</v>
      </c>
      <c r="C126" s="3" t="e">
        <f>VLOOKUP(B126,CO2_region!$D$2:$E$142,2,FALSE)</f>
        <v>#N/A</v>
      </c>
      <c r="D126" s="3">
        <f>VLOOKUP(B126,CO2_region!$A$2:$B$246,2,FALSE)</f>
        <v>0.70471688316135095</v>
      </c>
      <c r="E126" s="3" t="e">
        <f>VLOOKUP(B126,CO2_region!$J$2:$K$215,2,FALSE)</f>
        <v>#N/A</v>
      </c>
      <c r="F126" s="3" t="e">
        <f>VLOOKUP(B126,CO2_region!$G$2:$H$190,2,FALSE)</f>
        <v>#N/A</v>
      </c>
      <c r="G126" s="3">
        <f>VLOOKUP(B126,CO2_region!$A$2:$B$246,2,FALSE)</f>
        <v>0.70471688316135095</v>
      </c>
      <c r="K126" s="3" t="e">
        <f>VLOOKUP(B126,CO2_region_P!$D$2:$E$142,2,FALSE)</f>
        <v>#N/A</v>
      </c>
      <c r="L126" s="3">
        <f>VLOOKUP(B126,CO2_region_P!$A$2:$B$246,2,FALSE)</f>
        <v>0.63005599160792702</v>
      </c>
      <c r="M126" s="3" t="e">
        <f>VLOOKUP(B126,CO2_region_P!$J$2:$K$215,2,FALSE)</f>
        <v>#N/A</v>
      </c>
      <c r="N126" s="3" t="e">
        <f>VLOOKUP(B126,CO2_region_P!$G$2:$H$190,2,FALSE)</f>
        <v>#N/A</v>
      </c>
      <c r="O126" s="3">
        <f>VLOOKUP(B126,CO2_region_P!$A$2:$B$246,2,FALSE)</f>
        <v>0.63005599160792702</v>
      </c>
    </row>
    <row r="127" spans="1:15">
      <c r="A127" s="3">
        <v>126</v>
      </c>
      <c r="B127" t="s">
        <v>213</v>
      </c>
      <c r="C127" s="3" t="e">
        <f>VLOOKUP(B127,CO2_region!$D$2:$E$142,2,FALSE)</f>
        <v>#N/A</v>
      </c>
      <c r="D127" s="3">
        <f>VLOOKUP(B127,CO2_region!$A$2:$B$246,2,FALSE)</f>
        <v>126.82111754885101</v>
      </c>
      <c r="E127" s="3">
        <f>VLOOKUP(B127,CO2_region!$J$2:$K$215,2,FALSE)</f>
        <v>40.010354089560202</v>
      </c>
      <c r="F127" s="3" t="e">
        <f>VLOOKUP(B127,CO2_region!$G$2:$H$190,2,FALSE)</f>
        <v>#N/A</v>
      </c>
      <c r="G127" s="3">
        <f>VLOOKUP(B127,CO2_region!$A$2:$B$246,2,FALSE)</f>
        <v>126.82111754885101</v>
      </c>
      <c r="K127" s="3" t="e">
        <f>VLOOKUP(B127,CO2_region_P!$D$2:$E$142,2,FALSE)</f>
        <v>#N/A</v>
      </c>
      <c r="L127" s="3">
        <f>VLOOKUP(B127,CO2_region_P!$A$2:$B$246,2,FALSE)</f>
        <v>48.134279885696401</v>
      </c>
      <c r="M127" s="3">
        <f>VLOOKUP(B127,CO2_region_P!$J$2:$K$215,2,FALSE)</f>
        <v>40.010354089560202</v>
      </c>
      <c r="N127" s="3" t="e">
        <f>VLOOKUP(B127,CO2_region_P!$G$2:$H$190,2,FALSE)</f>
        <v>#N/A</v>
      </c>
      <c r="O127" s="3">
        <f>VLOOKUP(B127,CO2_region_P!$A$2:$B$246,2,FALSE)</f>
        <v>48.134279885696401</v>
      </c>
    </row>
    <row r="128" spans="1:15">
      <c r="A128" s="3">
        <v>127</v>
      </c>
      <c r="B128" t="s">
        <v>214</v>
      </c>
      <c r="C128" s="3" t="e">
        <f>VLOOKUP(B128,CO2_region!$D$2:$E$142,2,FALSE)</f>
        <v>#N/A</v>
      </c>
      <c r="D128" s="3">
        <f>VLOOKUP(B128,CO2_region!$A$2:$B$246,2,FALSE)</f>
        <v>2588.8119860945999</v>
      </c>
      <c r="E128" s="3">
        <f>VLOOKUP(B128,CO2_region!$J$2:$K$215,2,FALSE)</f>
        <v>6261.2148002650401</v>
      </c>
      <c r="F128" s="3">
        <f>VLOOKUP(B128,CO2_region!$G$2:$H$190,2,FALSE)</f>
        <v>6057.1470911013503</v>
      </c>
      <c r="G128" s="3">
        <f>VLOOKUP(B128,CO2_region!$A$2:$B$246,2,FALSE)</f>
        <v>2588.8119860945999</v>
      </c>
      <c r="K128" s="3" t="e">
        <f>VLOOKUP(B128,CO2_region_P!$D$2:$E$142,2,FALSE)</f>
        <v>#N/A</v>
      </c>
      <c r="L128" s="3">
        <f>VLOOKUP(B128,CO2_region_P!$A$2:$B$246,2,FALSE)</f>
        <v>4980.2308461862003</v>
      </c>
      <c r="M128" s="3">
        <f>VLOOKUP(B128,CO2_region_P!$J$2:$K$215,2,FALSE)</f>
        <v>6261.2148002650401</v>
      </c>
      <c r="N128" s="3">
        <f>VLOOKUP(B128,CO2_region_P!$G$2:$H$190,2,FALSE)</f>
        <v>6442.1743685252104</v>
      </c>
      <c r="O128" s="3">
        <f>VLOOKUP(B128,CO2_region_P!$A$2:$B$246,2,FALSE)</f>
        <v>4980.2308461862003</v>
      </c>
    </row>
    <row r="129" spans="1:15">
      <c r="A129" s="3">
        <v>128</v>
      </c>
      <c r="B129" t="s">
        <v>216</v>
      </c>
      <c r="C129" s="3">
        <f>VLOOKUP(B129,CO2_region!$D$2:$E$142,2,FALSE)</f>
        <v>9089.2677861106204</v>
      </c>
      <c r="D129" s="3">
        <f>VLOOKUP(B129,CO2_region!$A$2:$B$246,2,FALSE)</f>
        <v>33785.754108536297</v>
      </c>
      <c r="E129" s="3">
        <f>VLOOKUP(B129,CO2_region!$J$2:$K$215,2,FALSE)</f>
        <v>5727.4373473075102</v>
      </c>
      <c r="F129" s="3" t="e">
        <f>VLOOKUP(B129,CO2_region!$G$2:$H$190,2,FALSE)</f>
        <v>#N/A</v>
      </c>
      <c r="G129" s="3">
        <f>VLOOKUP(B129,CO2_region!$A$2:$B$246,2,FALSE)</f>
        <v>33785.754108536297</v>
      </c>
      <c r="K129" s="3">
        <f>VLOOKUP(B129,CO2_region_P!$D$2:$E$142,2,FALSE)</f>
        <v>2473.2176767556598</v>
      </c>
      <c r="L129" s="3">
        <f>VLOOKUP(B129,CO2_region_P!$A$2:$B$246,2,FALSE)</f>
        <v>24475.112769686901</v>
      </c>
      <c r="M129" s="3">
        <f>VLOOKUP(B129,CO2_region_P!$J$2:$K$215,2,FALSE)</f>
        <v>5727.4373473075102</v>
      </c>
      <c r="N129" s="3" t="e">
        <f>VLOOKUP(B129,CO2_region_P!$G$2:$H$190,2,FALSE)</f>
        <v>#N/A</v>
      </c>
      <c r="O129" s="3">
        <f>VLOOKUP(B129,CO2_region_P!$A$2:$B$246,2,FALSE)</f>
        <v>24475.112769686901</v>
      </c>
    </row>
    <row r="130" spans="1:15">
      <c r="A130" s="3">
        <v>129</v>
      </c>
      <c r="B130" t="s">
        <v>217</v>
      </c>
      <c r="C130" s="3" t="e">
        <f>VLOOKUP(B130,CO2_region!$D$2:$E$142,2,FALSE)</f>
        <v>#N/A</v>
      </c>
      <c r="D130" s="3">
        <f>VLOOKUP(B130,CO2_region!$A$2:$B$246,2,FALSE)</f>
        <v>21403.023251458701</v>
      </c>
      <c r="E130" s="3">
        <f>VLOOKUP(B130,CO2_region!$J$2:$K$215,2,FALSE)</f>
        <v>22425.833999999999</v>
      </c>
      <c r="F130" s="3">
        <f>VLOOKUP(B130,CO2_region!$G$2:$H$190,2,FALSE)</f>
        <v>223250.43550234599</v>
      </c>
      <c r="G130" s="3">
        <f>VLOOKUP(B130,CO2_region!$A$2:$B$246,2,FALSE)</f>
        <v>21403.023251458701</v>
      </c>
      <c r="K130" s="3" t="e">
        <f>VLOOKUP(B130,CO2_region_P!$D$2:$E$142,2,FALSE)</f>
        <v>#N/A</v>
      </c>
      <c r="L130" s="3">
        <f>VLOOKUP(B130,CO2_region_P!$A$2:$B$246,2,FALSE)</f>
        <v>22425.833999999999</v>
      </c>
      <c r="M130" s="3">
        <f>VLOOKUP(B130,CO2_region_P!$J$2:$K$215,2,FALSE)</f>
        <v>22425.833999999999</v>
      </c>
      <c r="N130" s="3">
        <f>VLOOKUP(B130,CO2_region_P!$G$2:$H$190,2,FALSE)</f>
        <v>9541.3050000000003</v>
      </c>
      <c r="O130" s="3">
        <f>VLOOKUP(B130,CO2_region_P!$A$2:$B$246,2,FALSE)</f>
        <v>22425.833999999999</v>
      </c>
    </row>
    <row r="131" spans="1:15">
      <c r="A131" s="3">
        <v>130</v>
      </c>
      <c r="B131" t="s">
        <v>219</v>
      </c>
      <c r="C131" s="3">
        <f>VLOOKUP(B131,CO2_region!$D$2:$E$142,2,FALSE)</f>
        <v>9594.9644150456097</v>
      </c>
      <c r="D131" s="3">
        <f>VLOOKUP(B131,CO2_region!$A$2:$B$246,2,FALSE)</f>
        <v>11038.582086083799</v>
      </c>
      <c r="E131" s="3">
        <f>VLOOKUP(B131,CO2_region!$J$2:$K$215,2,FALSE)</f>
        <v>5803.5950000000003</v>
      </c>
      <c r="F131" s="3">
        <f>VLOOKUP(B131,CO2_region!$G$2:$H$190,2,FALSE)</f>
        <v>11892.7642789079</v>
      </c>
      <c r="G131" s="3">
        <f>VLOOKUP(B131,CO2_region!$A$2:$B$246,2,FALSE)</f>
        <v>11038.582086083799</v>
      </c>
      <c r="K131" s="3">
        <f>VLOOKUP(B131,CO2_region_P!$D$2:$E$142,2,FALSE)</f>
        <v>5803.5950000000003</v>
      </c>
      <c r="L131" s="3">
        <f>VLOOKUP(B131,CO2_region_P!$A$2:$B$246,2,FALSE)</f>
        <v>5803.5950000000003</v>
      </c>
      <c r="M131" s="3">
        <f>VLOOKUP(B131,CO2_region_P!$J$2:$K$215,2,FALSE)</f>
        <v>5803.5950000000003</v>
      </c>
      <c r="N131" s="3">
        <f>VLOOKUP(B131,CO2_region_P!$G$2:$H$190,2,FALSE)</f>
        <v>5803.5950000000003</v>
      </c>
      <c r="O131" s="3">
        <f>VLOOKUP(B131,CO2_region_P!$A$2:$B$246,2,FALSE)</f>
        <v>5803.5950000000003</v>
      </c>
    </row>
    <row r="132" spans="1:15">
      <c r="A132" s="3">
        <v>131</v>
      </c>
      <c r="B132" t="s">
        <v>220</v>
      </c>
      <c r="C132" s="3" t="e">
        <f>VLOOKUP(B132,CO2_region!$D$2:$E$142,2,FALSE)</f>
        <v>#N/A</v>
      </c>
      <c r="D132" s="3">
        <f>VLOOKUP(B132,CO2_region!$A$2:$B$246,2,FALSE)</f>
        <v>7030.8900550133403</v>
      </c>
      <c r="E132" s="3" t="e">
        <f>VLOOKUP(B132,CO2_region!$J$2:$K$215,2,FALSE)</f>
        <v>#N/A</v>
      </c>
      <c r="F132" s="3" t="e">
        <f>VLOOKUP(B132,CO2_region!$G$2:$H$190,2,FALSE)</f>
        <v>#N/A</v>
      </c>
      <c r="G132" s="3">
        <f>VLOOKUP(B132,CO2_region!$A$2:$B$246,2,FALSE)</f>
        <v>7030.8900550133403</v>
      </c>
      <c r="K132" s="3" t="e">
        <f>VLOOKUP(B132,CO2_region_P!$D$2:$E$142,2,FALSE)</f>
        <v>#N/A</v>
      </c>
      <c r="L132" s="3">
        <f>VLOOKUP(B132,CO2_region_P!$A$2:$B$246,2,FALSE)</f>
        <v>1607.52343641277</v>
      </c>
      <c r="M132" s="3" t="e">
        <f>VLOOKUP(B132,CO2_region_P!$J$2:$K$215,2,FALSE)</f>
        <v>#N/A</v>
      </c>
      <c r="N132" s="3" t="e">
        <f>VLOOKUP(B132,CO2_region_P!$G$2:$H$190,2,FALSE)</f>
        <v>#N/A</v>
      </c>
      <c r="O132" s="3">
        <f>VLOOKUP(B132,CO2_region_P!$A$2:$B$246,2,FALSE)</f>
        <v>1607.52343641277</v>
      </c>
    </row>
    <row r="133" spans="1:15">
      <c r="A133" s="3">
        <v>132</v>
      </c>
      <c r="B133" t="s">
        <v>221</v>
      </c>
      <c r="C133" s="3" t="e">
        <f>VLOOKUP(B133,CO2_region!$D$2:$E$142,2,FALSE)</f>
        <v>#N/A</v>
      </c>
      <c r="D133" s="3">
        <f>VLOOKUP(B133,CO2_region!$A$2:$B$246,2,FALSE)</f>
        <v>1387.3329324896999</v>
      </c>
      <c r="E133" s="3">
        <f>VLOOKUP(B133,CO2_region!$J$2:$K$215,2,FALSE)</f>
        <v>346.79490066655899</v>
      </c>
      <c r="F133" s="3">
        <f>VLOOKUP(B133,CO2_region!$G$2:$H$190,2,FALSE)</f>
        <v>3542.18793044732</v>
      </c>
      <c r="G133" s="3">
        <f>VLOOKUP(B133,CO2_region!$A$2:$B$246,2,FALSE)</f>
        <v>1387.3329324896999</v>
      </c>
      <c r="K133" s="3" t="e">
        <f>VLOOKUP(B133,CO2_region_P!$D$2:$E$142,2,FALSE)</f>
        <v>#N/A</v>
      </c>
      <c r="L133" s="3">
        <f>VLOOKUP(B133,CO2_region_P!$A$2:$B$246,2,FALSE)</f>
        <v>1177.21962723251</v>
      </c>
      <c r="M133" s="3">
        <f>VLOOKUP(B133,CO2_region_P!$J$2:$K$215,2,FALSE)</f>
        <v>346.79490066655899</v>
      </c>
      <c r="N133" s="3">
        <f>VLOOKUP(B133,CO2_region_P!$G$2:$H$190,2,FALSE)</f>
        <v>2756.6792933926199</v>
      </c>
      <c r="O133" s="3">
        <f>VLOOKUP(B133,CO2_region_P!$A$2:$B$246,2,FALSE)</f>
        <v>1177.21962723251</v>
      </c>
    </row>
    <row r="134" spans="1:15">
      <c r="A134" s="3">
        <v>133</v>
      </c>
      <c r="B134" t="s">
        <v>222</v>
      </c>
      <c r="C134" s="3">
        <f>VLOOKUP(B134,CO2_region!$D$2:$E$142,2,FALSE)</f>
        <v>73147.2706051524</v>
      </c>
      <c r="D134" s="3">
        <f>VLOOKUP(B134,CO2_region!$A$2:$B$246,2,FALSE)</f>
        <v>39236.520348627702</v>
      </c>
      <c r="E134" s="3">
        <f>VLOOKUP(B134,CO2_region!$J$2:$K$215,2,FALSE)</f>
        <v>79524.729000000007</v>
      </c>
      <c r="F134" s="3">
        <f>VLOOKUP(B134,CO2_region!$G$2:$H$190,2,FALSE)</f>
        <v>53476.347321519002</v>
      </c>
      <c r="G134" s="3">
        <f>VLOOKUP(B134,CO2_region!$A$2:$B$246,2,FALSE)</f>
        <v>39236.520348627702</v>
      </c>
      <c r="K134" s="3">
        <f>VLOOKUP(B134,CO2_region_P!$D$2:$E$142,2,FALSE)</f>
        <v>79524.729000000007</v>
      </c>
      <c r="L134" s="3">
        <f>VLOOKUP(B134,CO2_region_P!$A$2:$B$246,2,FALSE)</f>
        <v>59337.917999999998</v>
      </c>
      <c r="M134" s="3">
        <f>VLOOKUP(B134,CO2_region_P!$J$2:$K$215,2,FALSE)</f>
        <v>79524.729000000007</v>
      </c>
      <c r="N134" s="3">
        <f>VLOOKUP(B134,CO2_region_P!$G$2:$H$190,2,FALSE)</f>
        <v>79524.729000000007</v>
      </c>
      <c r="O134" s="3">
        <f>VLOOKUP(B134,CO2_region_P!$A$2:$B$246,2,FALSE)</f>
        <v>59337.917999999998</v>
      </c>
    </row>
    <row r="135" spans="1:15">
      <c r="A135" s="3">
        <v>134</v>
      </c>
      <c r="B135" t="s">
        <v>223</v>
      </c>
      <c r="C135" s="3" t="e">
        <f>VLOOKUP(B135,CO2_region!$D$2:$E$142,2,FALSE)</f>
        <v>#N/A</v>
      </c>
      <c r="D135" s="3">
        <f>VLOOKUP(B135,CO2_region!$A$2:$B$246,2,FALSE)</f>
        <v>55.234362239919399</v>
      </c>
      <c r="E135" s="3" t="e">
        <f>VLOOKUP(B135,CO2_region!$J$2:$K$215,2,FALSE)</f>
        <v>#N/A</v>
      </c>
      <c r="F135" s="3" t="e">
        <f>VLOOKUP(B135,CO2_region!$G$2:$H$190,2,FALSE)</f>
        <v>#N/A</v>
      </c>
      <c r="G135" s="3">
        <f>VLOOKUP(B135,CO2_region!$A$2:$B$246,2,FALSE)</f>
        <v>55.234362239919399</v>
      </c>
      <c r="K135" s="3" t="e">
        <f>VLOOKUP(B135,CO2_region_P!$D$2:$E$142,2,FALSE)</f>
        <v>#N/A</v>
      </c>
      <c r="L135" s="3">
        <f>VLOOKUP(B135,CO2_region_P!$A$2:$B$246,2,FALSE)</f>
        <v>264.81607797382497</v>
      </c>
      <c r="M135" s="3" t="e">
        <f>VLOOKUP(B135,CO2_region_P!$J$2:$K$215,2,FALSE)</f>
        <v>#N/A</v>
      </c>
      <c r="N135" s="3" t="e">
        <f>VLOOKUP(B135,CO2_region_P!$G$2:$H$190,2,FALSE)</f>
        <v>#N/A</v>
      </c>
      <c r="O135" s="3">
        <f>VLOOKUP(B135,CO2_region_P!$A$2:$B$246,2,FALSE)</f>
        <v>264.81607797382497</v>
      </c>
    </row>
    <row r="136" spans="1:15">
      <c r="A136" s="3">
        <v>135</v>
      </c>
      <c r="B136" t="s">
        <v>226</v>
      </c>
      <c r="C136" s="3">
        <f>VLOOKUP(B136,CO2_region!$D$2:$E$142,2,FALSE)</f>
        <v>1110.00122320533</v>
      </c>
      <c r="D136" s="3">
        <f>VLOOKUP(B136,CO2_region!$A$2:$B$246,2,FALSE)</f>
        <v>2012.7174965843301</v>
      </c>
      <c r="E136" s="3">
        <f>VLOOKUP(B136,CO2_region!$J$2:$K$215,2,FALSE)</f>
        <v>880.74082738657603</v>
      </c>
      <c r="F136" s="3">
        <f>VLOOKUP(B136,CO2_region!$G$2:$H$190,2,FALSE)</f>
        <v>2839.7527169564801</v>
      </c>
      <c r="G136" s="3">
        <f>VLOOKUP(B136,CO2_region!$A$2:$B$246,2,FALSE)</f>
        <v>2012.7174965843301</v>
      </c>
      <c r="K136" s="3">
        <f>VLOOKUP(B136,CO2_region_P!$D$2:$E$142,2,FALSE)</f>
        <v>127.70905592817201</v>
      </c>
      <c r="L136" s="3">
        <f>VLOOKUP(B136,CO2_region_P!$A$2:$B$246,2,FALSE)</f>
        <v>5.7464376183518197E-4</v>
      </c>
      <c r="M136" s="3">
        <f>VLOOKUP(B136,CO2_region_P!$J$2:$K$215,2,FALSE)</f>
        <v>880.74082738657603</v>
      </c>
      <c r="N136" s="3">
        <f>VLOOKUP(B136,CO2_region_P!$G$2:$H$190,2,FALSE)</f>
        <v>1972.51080768269</v>
      </c>
      <c r="O136" s="3">
        <f>VLOOKUP(B136,CO2_region_P!$A$2:$B$246,2,FALSE)</f>
        <v>5.7464376183518197E-4</v>
      </c>
    </row>
    <row r="137" spans="1:15">
      <c r="A137" s="3">
        <v>136</v>
      </c>
      <c r="B137" t="s">
        <v>228</v>
      </c>
      <c r="C137" s="3" t="e">
        <f>VLOOKUP(B137,CO2_region!$D$2:$E$142,2,FALSE)</f>
        <v>#N/A</v>
      </c>
      <c r="D137" s="3">
        <f>VLOOKUP(B137,CO2_region!$A$2:$B$246,2,FALSE)</f>
        <v>23579.494709879302</v>
      </c>
      <c r="E137" s="3">
        <f>VLOOKUP(B137,CO2_region!$J$2:$K$215,2,FALSE)</f>
        <v>0</v>
      </c>
      <c r="F137" s="3">
        <f>VLOOKUP(B137,CO2_region!$G$2:$H$190,2,FALSE)</f>
        <v>15205.394832759301</v>
      </c>
      <c r="G137" s="3">
        <f>VLOOKUP(B137,CO2_region!$A$2:$B$246,2,FALSE)</f>
        <v>23579.494709879302</v>
      </c>
      <c r="K137" s="3" t="e">
        <f>VLOOKUP(B137,CO2_region_P!$D$2:$E$142,2,FALSE)</f>
        <v>#N/A</v>
      </c>
      <c r="L137" s="3">
        <f>VLOOKUP(B137,CO2_region_P!$A$2:$B$246,2,FALSE)</f>
        <v>16014.031000000001</v>
      </c>
      <c r="M137" s="3">
        <f>VLOOKUP(B137,CO2_region_P!$J$2:$K$215,2,FALSE)</f>
        <v>0</v>
      </c>
      <c r="N137" s="3">
        <f>VLOOKUP(B137,CO2_region_P!$G$2:$H$190,2,FALSE)</f>
        <v>16014.031000000001</v>
      </c>
      <c r="O137" s="3">
        <f>VLOOKUP(B137,CO2_region_P!$A$2:$B$246,2,FALSE)</f>
        <v>16014.031000000001</v>
      </c>
    </row>
    <row r="138" spans="1:15">
      <c r="A138" s="3">
        <v>137</v>
      </c>
      <c r="B138" t="s">
        <v>229</v>
      </c>
      <c r="C138" s="3" t="e">
        <f>VLOOKUP(B138,CO2_region!$D$2:$E$142,2,FALSE)</f>
        <v>#N/A</v>
      </c>
      <c r="D138" s="3">
        <f>VLOOKUP(B138,CO2_region!$A$2:$B$246,2,FALSE)</f>
        <v>302.25076349186003</v>
      </c>
      <c r="E138" s="3" t="e">
        <f>VLOOKUP(B138,CO2_region!$J$2:$K$215,2,FALSE)</f>
        <v>#N/A</v>
      </c>
      <c r="F138" s="3" t="e">
        <f>VLOOKUP(B138,CO2_region!$G$2:$H$190,2,FALSE)</f>
        <v>#N/A</v>
      </c>
      <c r="G138" s="3">
        <f>VLOOKUP(B138,CO2_region!$A$2:$B$246,2,FALSE)</f>
        <v>302.25076349186003</v>
      </c>
      <c r="K138" s="3" t="e">
        <f>VLOOKUP(B138,CO2_region_P!$D$2:$E$142,2,FALSE)</f>
        <v>#N/A</v>
      </c>
      <c r="L138" s="3">
        <f>VLOOKUP(B138,CO2_region_P!$A$2:$B$246,2,FALSE)</f>
        <v>282.76653380741101</v>
      </c>
      <c r="M138" s="3" t="e">
        <f>VLOOKUP(B138,CO2_region_P!$J$2:$K$215,2,FALSE)</f>
        <v>#N/A</v>
      </c>
      <c r="N138" s="3" t="e">
        <f>VLOOKUP(B138,CO2_region_P!$G$2:$H$190,2,FALSE)</f>
        <v>#N/A</v>
      </c>
      <c r="O138" s="3">
        <f>VLOOKUP(B138,CO2_region_P!$A$2:$B$246,2,FALSE)</f>
        <v>282.76653380741101</v>
      </c>
    </row>
    <row r="139" spans="1:15">
      <c r="A139" s="3">
        <v>138</v>
      </c>
      <c r="B139" t="s">
        <v>230</v>
      </c>
      <c r="C139" s="3">
        <f>VLOOKUP(B139,CO2_region!$D$2:$E$142,2,FALSE)</f>
        <v>9856.2519272807604</v>
      </c>
      <c r="D139" s="3">
        <f>VLOOKUP(B139,CO2_region!$A$2:$B$246,2,FALSE)</f>
        <v>8783.2583102116605</v>
      </c>
      <c r="E139" s="3">
        <f>VLOOKUP(B139,CO2_region!$J$2:$K$215,2,FALSE)</f>
        <v>7159.4939999999997</v>
      </c>
      <c r="F139" s="3">
        <f>VLOOKUP(B139,CO2_region!$G$2:$H$190,2,FALSE)</f>
        <v>8791.1916145842406</v>
      </c>
      <c r="G139" s="3">
        <f>VLOOKUP(B139,CO2_region!$A$2:$B$246,2,FALSE)</f>
        <v>8783.2583102116605</v>
      </c>
      <c r="K139" s="3">
        <f>VLOOKUP(B139,CO2_region_P!$D$2:$E$142,2,FALSE)</f>
        <v>7159.4939999999997</v>
      </c>
      <c r="L139" s="3">
        <f>VLOOKUP(B139,CO2_region_P!$A$2:$B$246,2,FALSE)</f>
        <v>7159.4939999999997</v>
      </c>
      <c r="M139" s="3">
        <f>VLOOKUP(B139,CO2_region_P!$J$2:$K$215,2,FALSE)</f>
        <v>7159.4939999999997</v>
      </c>
      <c r="N139" s="3">
        <f>VLOOKUP(B139,CO2_region_P!$G$2:$H$190,2,FALSE)</f>
        <v>7159.4939999999997</v>
      </c>
      <c r="O139" s="3">
        <f>VLOOKUP(B139,CO2_region_P!$A$2:$B$246,2,FALSE)</f>
        <v>7159.4939999999997</v>
      </c>
    </row>
    <row r="140" spans="1:15">
      <c r="A140" s="3">
        <v>139</v>
      </c>
      <c r="B140" t="s">
        <v>231</v>
      </c>
      <c r="C140" s="3" t="e">
        <f>VLOOKUP(B140,CO2_region!$D$2:$E$142,2,FALSE)</f>
        <v>#N/A</v>
      </c>
      <c r="D140" s="3">
        <f>VLOOKUP(B140,CO2_region!$A$2:$B$246,2,FALSE)</f>
        <v>47719.179904629003</v>
      </c>
      <c r="E140" s="3">
        <f>VLOOKUP(B140,CO2_region!$J$2:$K$215,2,FALSE)</f>
        <v>43084.404000000002</v>
      </c>
      <c r="F140" s="3">
        <f>VLOOKUP(B140,CO2_region!$G$2:$H$190,2,FALSE)</f>
        <v>53967.5239751142</v>
      </c>
      <c r="G140" s="3">
        <f>VLOOKUP(B140,CO2_region!$A$2:$B$246,2,FALSE)</f>
        <v>47719.179904629003</v>
      </c>
      <c r="K140" s="3" t="e">
        <f>VLOOKUP(B140,CO2_region_P!$D$2:$E$142,2,FALSE)</f>
        <v>#N/A</v>
      </c>
      <c r="L140" s="3">
        <f>VLOOKUP(B140,CO2_region_P!$A$2:$B$246,2,FALSE)</f>
        <v>43084.404000000002</v>
      </c>
      <c r="M140" s="3">
        <f>VLOOKUP(B140,CO2_region_P!$J$2:$K$215,2,FALSE)</f>
        <v>43084.404000000002</v>
      </c>
      <c r="N140" s="3">
        <f>VLOOKUP(B140,CO2_region_P!$G$2:$H$190,2,FALSE)</f>
        <v>43084.404000000002</v>
      </c>
      <c r="O140" s="3">
        <f>VLOOKUP(B140,CO2_region_P!$A$2:$B$246,2,FALSE)</f>
        <v>43084.404000000002</v>
      </c>
    </row>
    <row r="141" spans="1:15">
      <c r="A141" s="3">
        <v>140</v>
      </c>
      <c r="B141" t="s">
        <v>233</v>
      </c>
      <c r="C141" s="3" t="e">
        <f>VLOOKUP(B141,CO2_region!$D$2:$E$142,2,FALSE)</f>
        <v>#N/A</v>
      </c>
      <c r="D141" s="3">
        <f>VLOOKUP(B141,CO2_region!$A$2:$B$246,2,FALSE)</f>
        <v>1.2357694738712199</v>
      </c>
      <c r="E141" s="3" t="e">
        <f>VLOOKUP(B141,CO2_region!$J$2:$K$215,2,FALSE)</f>
        <v>#N/A</v>
      </c>
      <c r="F141" s="3" t="e">
        <f>VLOOKUP(B141,CO2_region!$G$2:$H$190,2,FALSE)</f>
        <v>#N/A</v>
      </c>
      <c r="G141" s="3">
        <f>VLOOKUP(B141,CO2_region!$A$2:$B$246,2,FALSE)</f>
        <v>1.2357694738712199</v>
      </c>
      <c r="K141" s="3" t="e">
        <f>VLOOKUP(B141,CO2_region_P!$D$2:$E$142,2,FALSE)</f>
        <v>#N/A</v>
      </c>
      <c r="L141" s="3">
        <f>VLOOKUP(B141,CO2_region_P!$A$2:$B$246,2,FALSE)</f>
        <v>4.0388404015769996</v>
      </c>
      <c r="M141" s="3" t="e">
        <f>VLOOKUP(B141,CO2_region_P!$J$2:$K$215,2,FALSE)</f>
        <v>#N/A</v>
      </c>
      <c r="N141" s="3" t="e">
        <f>VLOOKUP(B141,CO2_region_P!$G$2:$H$190,2,FALSE)</f>
        <v>#N/A</v>
      </c>
      <c r="O141" s="3">
        <f>VLOOKUP(B141,CO2_region_P!$A$2:$B$246,2,FALSE)</f>
        <v>4.0388404015769996</v>
      </c>
    </row>
    <row r="142" spans="1:15">
      <c r="A142" s="3">
        <v>141</v>
      </c>
      <c r="B142" t="s">
        <v>234</v>
      </c>
      <c r="C142" s="3" t="e">
        <f>VLOOKUP(B142,CO2_region!$D$2:$E$142,2,FALSE)</f>
        <v>#N/A</v>
      </c>
      <c r="D142" s="3">
        <f>VLOOKUP(B142,CO2_region!$A$2:$B$246,2,FALSE)</f>
        <v>192.639443398487</v>
      </c>
      <c r="E142" s="3" t="e">
        <f>VLOOKUP(B142,CO2_region!$J$2:$K$215,2,FALSE)</f>
        <v>#N/A</v>
      </c>
      <c r="F142" s="3" t="e">
        <f>VLOOKUP(B142,CO2_region!$G$2:$H$190,2,FALSE)</f>
        <v>#N/A</v>
      </c>
      <c r="G142" s="3">
        <f>VLOOKUP(B142,CO2_region!$A$2:$B$246,2,FALSE)</f>
        <v>192.639443398487</v>
      </c>
      <c r="K142" s="3" t="e">
        <f>VLOOKUP(B142,CO2_region_P!$D$2:$E$142,2,FALSE)</f>
        <v>#N/A</v>
      </c>
      <c r="L142" s="3">
        <f>VLOOKUP(B142,CO2_region_P!$A$2:$B$246,2,FALSE)</f>
        <v>384.78738203359899</v>
      </c>
      <c r="M142" s="3" t="e">
        <f>VLOOKUP(B142,CO2_region_P!$J$2:$K$215,2,FALSE)</f>
        <v>#N/A</v>
      </c>
      <c r="N142" s="3" t="e">
        <f>VLOOKUP(B142,CO2_region_P!$G$2:$H$190,2,FALSE)</f>
        <v>#N/A</v>
      </c>
      <c r="O142" s="3">
        <f>VLOOKUP(B142,CO2_region_P!$A$2:$B$246,2,FALSE)</f>
        <v>384.78738203359899</v>
      </c>
    </row>
    <row r="143" spans="1:15">
      <c r="A143" s="3">
        <v>142</v>
      </c>
      <c r="B143" t="s">
        <v>235</v>
      </c>
      <c r="C143" s="3" t="e">
        <f>VLOOKUP(B143,CO2_region!$D$2:$E$142,2,FALSE)</f>
        <v>#N/A</v>
      </c>
      <c r="D143" s="3">
        <f>VLOOKUP(B143,CO2_region!$A$2:$B$246,2,FALSE)</f>
        <v>252.17166352809099</v>
      </c>
      <c r="E143" s="3">
        <f>VLOOKUP(B143,CO2_region!$J$2:$K$215,2,FALSE)</f>
        <v>198.90074724682299</v>
      </c>
      <c r="F143" s="3" t="e">
        <f>VLOOKUP(B143,CO2_region!$G$2:$H$190,2,FALSE)</f>
        <v>#N/A</v>
      </c>
      <c r="G143" s="3">
        <f>VLOOKUP(B143,CO2_region!$A$2:$B$246,2,FALSE)</f>
        <v>252.17166352809099</v>
      </c>
      <c r="K143" s="3" t="e">
        <f>VLOOKUP(B143,CO2_region_P!$D$2:$E$142,2,FALSE)</f>
        <v>#N/A</v>
      </c>
      <c r="L143" s="3">
        <f>VLOOKUP(B143,CO2_region_P!$A$2:$B$246,2,FALSE)</f>
        <v>268.50656935279102</v>
      </c>
      <c r="M143" s="3">
        <f>VLOOKUP(B143,CO2_region_P!$J$2:$K$215,2,FALSE)</f>
        <v>198.90074724682299</v>
      </c>
      <c r="N143" s="3" t="e">
        <f>VLOOKUP(B143,CO2_region_P!$G$2:$H$190,2,FALSE)</f>
        <v>#N/A</v>
      </c>
      <c r="O143" s="3">
        <f>VLOOKUP(B143,CO2_region_P!$A$2:$B$246,2,FALSE)</f>
        <v>268.50656935279102</v>
      </c>
    </row>
    <row r="144" spans="1:15">
      <c r="A144" s="3">
        <v>143</v>
      </c>
      <c r="B144" t="s">
        <v>236</v>
      </c>
      <c r="C144" s="3" t="e">
        <f>VLOOKUP(B144,CO2_region!$D$2:$E$142,2,FALSE)</f>
        <v>#N/A</v>
      </c>
      <c r="D144" s="3">
        <f>VLOOKUP(B144,CO2_region!$A$2:$B$246,2,FALSE)</f>
        <v>1374.5184837802899</v>
      </c>
      <c r="E144" s="3">
        <f>VLOOKUP(B144,CO2_region!$J$2:$K$215,2,FALSE)</f>
        <v>984.67646705993695</v>
      </c>
      <c r="F144" s="3">
        <f>VLOOKUP(B144,CO2_region!$G$2:$H$190,2,FALSE)</f>
        <v>2047.90617508123</v>
      </c>
      <c r="G144" s="3">
        <f>VLOOKUP(B144,CO2_region!$A$2:$B$246,2,FALSE)</f>
        <v>1374.5184837802899</v>
      </c>
      <c r="K144" s="3" t="e">
        <f>VLOOKUP(B144,CO2_region_P!$D$2:$E$142,2,FALSE)</f>
        <v>#N/A</v>
      </c>
      <c r="L144" s="3">
        <f>VLOOKUP(B144,CO2_region_P!$A$2:$B$246,2,FALSE)</f>
        <v>739.70704175926301</v>
      </c>
      <c r="M144" s="3">
        <f>VLOOKUP(B144,CO2_region_P!$J$2:$K$215,2,FALSE)</f>
        <v>984.67646705993695</v>
      </c>
      <c r="N144" s="3">
        <f>VLOOKUP(B144,CO2_region_P!$G$2:$H$190,2,FALSE)</f>
        <v>1997.8692062684199</v>
      </c>
      <c r="O144" s="3">
        <f>VLOOKUP(B144,CO2_region_P!$A$2:$B$246,2,FALSE)</f>
        <v>739.70704175926301</v>
      </c>
    </row>
    <row r="145" spans="1:15">
      <c r="A145" s="3">
        <v>144</v>
      </c>
      <c r="B145" t="s">
        <v>237</v>
      </c>
      <c r="C145" s="3">
        <f>VLOOKUP(B145,CO2_region!$D$2:$E$142,2,FALSE)</f>
        <v>8786.2523778813593</v>
      </c>
      <c r="D145" s="3">
        <f>VLOOKUP(B145,CO2_region!$A$2:$B$246,2,FALSE)</f>
        <v>8048.0891185377704</v>
      </c>
      <c r="E145" s="3">
        <f>VLOOKUP(B145,CO2_region!$J$2:$K$215,2,FALSE)</f>
        <v>6010.9139999999998</v>
      </c>
      <c r="F145" s="3">
        <f>VLOOKUP(B145,CO2_region!$G$2:$H$190,2,FALSE)</f>
        <v>9505.4092822339098</v>
      </c>
      <c r="G145" s="3">
        <f>VLOOKUP(B145,CO2_region!$A$2:$B$246,2,FALSE)</f>
        <v>8048.0891185377704</v>
      </c>
      <c r="K145" s="3">
        <f>VLOOKUP(B145,CO2_region_P!$D$2:$E$142,2,FALSE)</f>
        <v>6010.9139999999998</v>
      </c>
      <c r="L145" s="3">
        <f>VLOOKUP(B145,CO2_region_P!$A$2:$B$246,2,FALSE)</f>
        <v>6010.9139999999998</v>
      </c>
      <c r="M145" s="3">
        <f>VLOOKUP(B145,CO2_region_P!$J$2:$K$215,2,FALSE)</f>
        <v>6010.9139999999998</v>
      </c>
      <c r="N145" s="3">
        <f>VLOOKUP(B145,CO2_region_P!$G$2:$H$190,2,FALSE)</f>
        <v>6010.9139999999998</v>
      </c>
      <c r="O145" s="3">
        <f>VLOOKUP(B145,CO2_region_P!$A$2:$B$246,2,FALSE)</f>
        <v>6010.9139999999998</v>
      </c>
    </row>
    <row r="146" spans="1:15">
      <c r="A146" s="3">
        <v>145</v>
      </c>
      <c r="B146" t="s">
        <v>238</v>
      </c>
      <c r="C146" s="3" t="e">
        <f>VLOOKUP(B146,CO2_region!$D$2:$E$142,2,FALSE)</f>
        <v>#N/A</v>
      </c>
      <c r="D146" s="3">
        <f>VLOOKUP(B146,CO2_region!$A$2:$B$246,2,FALSE)</f>
        <v>1494.03519140208</v>
      </c>
      <c r="E146" s="3">
        <f>VLOOKUP(B146,CO2_region!$J$2:$K$215,2,FALSE)</f>
        <v>581.20995580111901</v>
      </c>
      <c r="F146" s="3">
        <f>VLOOKUP(B146,CO2_region!$G$2:$H$190,2,FALSE)</f>
        <v>2728.8723177346201</v>
      </c>
      <c r="G146" s="3">
        <f>VLOOKUP(B146,CO2_region!$A$2:$B$246,2,FALSE)</f>
        <v>1494.03519140208</v>
      </c>
      <c r="K146" s="3" t="e">
        <f>VLOOKUP(B146,CO2_region_P!$D$2:$E$142,2,FALSE)</f>
        <v>#N/A</v>
      </c>
      <c r="L146" s="3">
        <f>VLOOKUP(B146,CO2_region_P!$A$2:$B$246,2,FALSE)</f>
        <v>906.11130525165402</v>
      </c>
      <c r="M146" s="3">
        <f>VLOOKUP(B146,CO2_region_P!$J$2:$K$215,2,FALSE)</f>
        <v>581.20995580111901</v>
      </c>
      <c r="N146" s="3">
        <f>VLOOKUP(B146,CO2_region_P!$G$2:$H$190,2,FALSE)</f>
        <v>1203.59421975388</v>
      </c>
      <c r="O146" s="3">
        <f>VLOOKUP(B146,CO2_region_P!$A$2:$B$246,2,FALSE)</f>
        <v>906.11130525165402</v>
      </c>
    </row>
    <row r="147" spans="1:15">
      <c r="A147" s="3">
        <v>146</v>
      </c>
      <c r="B147" t="s">
        <v>239</v>
      </c>
      <c r="C147" s="3" t="e">
        <f>VLOOKUP(B147,CO2_region!$D$2:$E$142,2,FALSE)</f>
        <v>#N/A</v>
      </c>
      <c r="D147" s="3">
        <f>VLOOKUP(B147,CO2_region!$A$2:$B$246,2,FALSE)</f>
        <v>2737.7712624742799</v>
      </c>
      <c r="E147" s="3">
        <f>VLOOKUP(B147,CO2_region!$J$2:$K$215,2,FALSE)</f>
        <v>107.899649501558</v>
      </c>
      <c r="F147" s="3">
        <f>VLOOKUP(B147,CO2_region!$G$2:$H$190,2,FALSE)</f>
        <v>816.79061276884897</v>
      </c>
      <c r="G147" s="3">
        <f>VLOOKUP(B147,CO2_region!$A$2:$B$246,2,FALSE)</f>
        <v>2737.7712624742799</v>
      </c>
      <c r="K147" s="3" t="e">
        <f>VLOOKUP(B147,CO2_region_P!$D$2:$E$142,2,FALSE)</f>
        <v>#N/A</v>
      </c>
      <c r="L147" s="3">
        <f>VLOOKUP(B147,CO2_region_P!$A$2:$B$246,2,FALSE)</f>
        <v>1527.4925624401501</v>
      </c>
      <c r="M147" s="3">
        <f>VLOOKUP(B147,CO2_region_P!$J$2:$K$215,2,FALSE)</f>
        <v>107.899649501558</v>
      </c>
      <c r="N147" s="3">
        <f>VLOOKUP(B147,CO2_region_P!$G$2:$H$190,2,FALSE)</f>
        <v>808.63452797992898</v>
      </c>
      <c r="O147" s="3">
        <f>VLOOKUP(B147,CO2_region_P!$A$2:$B$246,2,FALSE)</f>
        <v>1527.4925624401501</v>
      </c>
    </row>
    <row r="148" spans="1:15">
      <c r="A148" s="3">
        <v>147</v>
      </c>
      <c r="B148" t="s">
        <v>240</v>
      </c>
      <c r="C148" s="3" t="e">
        <f>VLOOKUP(B148,CO2_region!$D$2:$E$142,2,FALSE)</f>
        <v>#N/A</v>
      </c>
      <c r="D148" s="3">
        <f>VLOOKUP(B148,CO2_region!$A$2:$B$246,2,FALSE)</f>
        <v>26.252170033013201</v>
      </c>
      <c r="E148" s="3" t="e">
        <f>VLOOKUP(B148,CO2_region!$J$2:$K$215,2,FALSE)</f>
        <v>#N/A</v>
      </c>
      <c r="F148" s="3" t="e">
        <f>VLOOKUP(B148,CO2_region!$G$2:$H$190,2,FALSE)</f>
        <v>#N/A</v>
      </c>
      <c r="G148" s="3">
        <f>VLOOKUP(B148,CO2_region!$A$2:$B$246,2,FALSE)</f>
        <v>26.252170033013201</v>
      </c>
      <c r="K148" s="3" t="e">
        <f>VLOOKUP(B148,CO2_region_P!$D$2:$E$142,2,FALSE)</f>
        <v>#N/A</v>
      </c>
      <c r="L148" s="3">
        <f>VLOOKUP(B148,CO2_region_P!$A$2:$B$246,2,FALSE)</f>
        <v>5.74555642547781</v>
      </c>
      <c r="M148" s="3" t="e">
        <f>VLOOKUP(B148,CO2_region_P!$J$2:$K$215,2,FALSE)</f>
        <v>#N/A</v>
      </c>
      <c r="N148" s="3" t="e">
        <f>VLOOKUP(B148,CO2_region_P!$G$2:$H$190,2,FALSE)</f>
        <v>#N/A</v>
      </c>
      <c r="O148" s="3">
        <f>VLOOKUP(B148,CO2_region_P!$A$2:$B$246,2,FALSE)</f>
        <v>5.74555642547781</v>
      </c>
    </row>
    <row r="149" spans="1:15">
      <c r="A149" s="3">
        <v>148</v>
      </c>
      <c r="B149" t="s">
        <v>241</v>
      </c>
      <c r="C149" s="3" t="e">
        <f>VLOOKUP(B149,CO2_region!$D$2:$E$142,2,FALSE)</f>
        <v>#N/A</v>
      </c>
      <c r="D149" s="3">
        <f>VLOOKUP(B149,CO2_region!$A$2:$B$246,2,FALSE)</f>
        <v>2912.6024918571402</v>
      </c>
      <c r="E149" s="3">
        <f>VLOOKUP(B149,CO2_region!$J$2:$K$215,2,FALSE)</f>
        <v>0</v>
      </c>
      <c r="F149" s="3">
        <f>VLOOKUP(B149,CO2_region!$G$2:$H$190,2,FALSE)</f>
        <v>2033.4922657105999</v>
      </c>
      <c r="G149" s="3">
        <f>VLOOKUP(B149,CO2_region!$A$2:$B$246,2,FALSE)</f>
        <v>2912.6024918571402</v>
      </c>
      <c r="K149" s="3" t="e">
        <f>VLOOKUP(B149,CO2_region_P!$D$2:$E$142,2,FALSE)</f>
        <v>#N/A</v>
      </c>
      <c r="L149" s="3">
        <f>VLOOKUP(B149,CO2_region_P!$A$2:$B$246,2,FALSE)</f>
        <v>1951.04</v>
      </c>
      <c r="M149" s="3">
        <f>VLOOKUP(B149,CO2_region_P!$J$2:$K$215,2,FALSE)</f>
        <v>0</v>
      </c>
      <c r="N149" s="3">
        <f>VLOOKUP(B149,CO2_region_P!$G$2:$H$190,2,FALSE)</f>
        <v>1951.04</v>
      </c>
      <c r="O149" s="3">
        <f>VLOOKUP(B149,CO2_region_P!$A$2:$B$246,2,FALSE)</f>
        <v>1951.04</v>
      </c>
    </row>
    <row r="150" spans="1:15">
      <c r="A150" s="3">
        <v>149</v>
      </c>
      <c r="B150" t="s">
        <v>242</v>
      </c>
      <c r="C150" s="3" t="e">
        <f>VLOOKUP(B150,CO2_region!$D$2:$E$142,2,FALSE)</f>
        <v>#N/A</v>
      </c>
      <c r="D150" s="3">
        <f>VLOOKUP(B150,CO2_region!$A$2:$B$246,2,FALSE)</f>
        <v>93.091260529072898</v>
      </c>
      <c r="E150" s="3">
        <f>VLOOKUP(B150,CO2_region!$J$2:$K$215,2,FALSE)</f>
        <v>28.26662467073</v>
      </c>
      <c r="F150" s="3">
        <f>VLOOKUP(B150,CO2_region!$G$2:$H$190,2,FALSE)</f>
        <v>225.716302886633</v>
      </c>
      <c r="G150" s="3">
        <f>VLOOKUP(B150,CO2_region!$A$2:$B$246,2,FALSE)</f>
        <v>93.091260529072898</v>
      </c>
      <c r="K150" s="3" t="e">
        <f>VLOOKUP(B150,CO2_region_P!$D$2:$E$142,2,FALSE)</f>
        <v>#N/A</v>
      </c>
      <c r="L150" s="3">
        <f>VLOOKUP(B150,CO2_region_P!$A$2:$B$246,2,FALSE)</f>
        <v>36.468668377732499</v>
      </c>
      <c r="M150" s="3">
        <f>VLOOKUP(B150,CO2_region_P!$J$2:$K$215,2,FALSE)</f>
        <v>28.26662467073</v>
      </c>
      <c r="N150" s="3">
        <f>VLOOKUP(B150,CO2_region_P!$G$2:$H$190,2,FALSE)</f>
        <v>156.17232423250701</v>
      </c>
      <c r="O150" s="3">
        <f>VLOOKUP(B150,CO2_region_P!$A$2:$B$246,2,FALSE)</f>
        <v>36.468668377732499</v>
      </c>
    </row>
    <row r="151" spans="1:15">
      <c r="A151" s="3">
        <v>150</v>
      </c>
      <c r="B151" t="s">
        <v>243</v>
      </c>
      <c r="C151" s="3" t="e">
        <f>VLOOKUP(B151,CO2_region!$D$2:$E$142,2,FALSE)</f>
        <v>#N/A</v>
      </c>
      <c r="D151" s="3">
        <f>VLOOKUP(B151,CO2_region!$A$2:$B$246,2,FALSE)</f>
        <v>2923.8527366881399</v>
      </c>
      <c r="E151" s="3">
        <f>VLOOKUP(B151,CO2_region!$J$2:$K$215,2,FALSE)</f>
        <v>2639.7750000000001</v>
      </c>
      <c r="F151" s="3">
        <f>VLOOKUP(B151,CO2_region!$G$2:$H$190,2,FALSE)</f>
        <v>2395.24892561978</v>
      </c>
      <c r="G151" s="3">
        <f>VLOOKUP(B151,CO2_region!$A$2:$B$246,2,FALSE)</f>
        <v>2923.8527366881399</v>
      </c>
      <c r="K151" s="3" t="e">
        <f>VLOOKUP(B151,CO2_region_P!$D$2:$E$142,2,FALSE)</f>
        <v>#N/A</v>
      </c>
      <c r="L151" s="3">
        <f>VLOOKUP(B151,CO2_region_P!$A$2:$B$246,2,FALSE)</f>
        <v>2639.7750000000001</v>
      </c>
      <c r="M151" s="3">
        <f>VLOOKUP(B151,CO2_region_P!$J$2:$K$215,2,FALSE)</f>
        <v>2639.7750000000001</v>
      </c>
      <c r="N151" s="3">
        <f>VLOOKUP(B151,CO2_region_P!$G$2:$H$190,2,FALSE)</f>
        <v>2639.7750000000001</v>
      </c>
      <c r="O151" s="3">
        <f>VLOOKUP(B151,CO2_region_P!$A$2:$B$246,2,FALSE)</f>
        <v>2639.7750000000001</v>
      </c>
    </row>
    <row r="152" spans="1:15">
      <c r="A152" s="3">
        <v>151</v>
      </c>
      <c r="B152" t="s">
        <v>247</v>
      </c>
      <c r="C152" s="3" t="e">
        <f>VLOOKUP(B152,CO2_region!$D$2:$E$142,2,FALSE)</f>
        <v>#N/A</v>
      </c>
      <c r="D152" s="3">
        <f>VLOOKUP(B152,CO2_region!$A$2:$B$246,2,FALSE)</f>
        <v>2138.2186077841402</v>
      </c>
      <c r="E152" s="3">
        <f>VLOOKUP(B152,CO2_region!$J$2:$K$215,2,FALSE)</f>
        <v>388.93078532670899</v>
      </c>
      <c r="F152" s="3">
        <f>VLOOKUP(B152,CO2_region!$G$2:$H$190,2,FALSE)</f>
        <v>3244.7423749488798</v>
      </c>
      <c r="G152" s="3">
        <f>VLOOKUP(B152,CO2_region!$A$2:$B$246,2,FALSE)</f>
        <v>2138.2186077841402</v>
      </c>
      <c r="K152" s="3" t="e">
        <f>VLOOKUP(B152,CO2_region_P!$D$2:$E$142,2,FALSE)</f>
        <v>#N/A</v>
      </c>
      <c r="L152" s="3">
        <f>VLOOKUP(B152,CO2_region_P!$A$2:$B$246,2,FALSE)</f>
        <v>1410.61894394213</v>
      </c>
      <c r="M152" s="3">
        <f>VLOOKUP(B152,CO2_region_P!$J$2:$K$215,2,FALSE)</f>
        <v>388.93078532670899</v>
      </c>
      <c r="N152" s="3">
        <f>VLOOKUP(B152,CO2_region_P!$G$2:$H$190,2,FALSE)</f>
        <v>1105.56881594216</v>
      </c>
      <c r="O152" s="3">
        <f>VLOOKUP(B152,CO2_region_P!$A$2:$B$246,2,FALSE)</f>
        <v>1410.61894394213</v>
      </c>
    </row>
    <row r="153" spans="1:15">
      <c r="A153" s="3">
        <v>152</v>
      </c>
      <c r="B153" t="s">
        <v>248</v>
      </c>
      <c r="C153" s="3" t="e">
        <f>VLOOKUP(B153,CO2_region!$D$2:$E$142,2,FALSE)</f>
        <v>#N/A</v>
      </c>
      <c r="D153" s="3">
        <f>VLOOKUP(B153,CO2_region!$A$2:$B$246,2,FALSE)</f>
        <v>600.28114901116999</v>
      </c>
      <c r="E153" s="3">
        <f>VLOOKUP(B153,CO2_region!$J$2:$K$215,2,FALSE)</f>
        <v>5410.61227012986</v>
      </c>
      <c r="F153" s="3" t="e">
        <f>VLOOKUP(B153,CO2_region!$G$2:$H$190,2,FALSE)</f>
        <v>#N/A</v>
      </c>
      <c r="G153" s="3">
        <f>VLOOKUP(B153,CO2_region!$A$2:$B$246,2,FALSE)</f>
        <v>600.28114901116999</v>
      </c>
      <c r="K153" s="3" t="e">
        <f>VLOOKUP(B153,CO2_region_P!$D$2:$E$142,2,FALSE)</f>
        <v>#N/A</v>
      </c>
      <c r="L153" s="3">
        <f>VLOOKUP(B153,CO2_region_P!$A$2:$B$246,2,FALSE)</f>
        <v>102.885785976546</v>
      </c>
      <c r="M153" s="3">
        <f>VLOOKUP(B153,CO2_region_P!$J$2:$K$215,2,FALSE)</f>
        <v>5410.61227012986</v>
      </c>
      <c r="N153" s="3" t="e">
        <f>VLOOKUP(B153,CO2_region_P!$G$2:$H$190,2,FALSE)</f>
        <v>#N/A</v>
      </c>
      <c r="O153" s="3">
        <f>VLOOKUP(B153,CO2_region_P!$A$2:$B$246,2,FALSE)</f>
        <v>102.885785976546</v>
      </c>
    </row>
    <row r="154" spans="1:15">
      <c r="A154" s="3">
        <v>153</v>
      </c>
      <c r="B154" t="s">
        <v>249</v>
      </c>
      <c r="C154" s="3" t="e">
        <f>VLOOKUP(B154,CO2_region!$D$2:$E$142,2,FALSE)</f>
        <v>#N/A</v>
      </c>
      <c r="D154" s="3">
        <f>VLOOKUP(B154,CO2_region!$A$2:$B$246,2,FALSE)</f>
        <v>851.66461830574997</v>
      </c>
      <c r="E154" s="3">
        <f>VLOOKUP(B154,CO2_region!$J$2:$K$215,2,FALSE)</f>
        <v>288.28419824001202</v>
      </c>
      <c r="F154" s="3">
        <f>VLOOKUP(B154,CO2_region!$G$2:$H$190,2,FALSE)</f>
        <v>974.92603008035996</v>
      </c>
      <c r="G154" s="3">
        <f>VLOOKUP(B154,CO2_region!$A$2:$B$246,2,FALSE)</f>
        <v>851.66461830574997</v>
      </c>
      <c r="K154" s="3" t="e">
        <f>VLOOKUP(B154,CO2_region_P!$D$2:$E$142,2,FALSE)</f>
        <v>#N/A</v>
      </c>
      <c r="L154" s="3">
        <f>VLOOKUP(B154,CO2_region_P!$A$2:$B$246,2,FALSE)</f>
        <v>907.299743056382</v>
      </c>
      <c r="M154" s="3">
        <f>VLOOKUP(B154,CO2_region_P!$J$2:$K$215,2,FALSE)</f>
        <v>288.28419824001202</v>
      </c>
      <c r="N154" s="3">
        <f>VLOOKUP(B154,CO2_region_P!$G$2:$H$190,2,FALSE)</f>
        <v>543.714185656052</v>
      </c>
      <c r="O154" s="3">
        <f>VLOOKUP(B154,CO2_region_P!$A$2:$B$246,2,FALSE)</f>
        <v>907.299743056382</v>
      </c>
    </row>
    <row r="155" spans="1:15">
      <c r="A155" s="3">
        <v>154</v>
      </c>
      <c r="B155" t="s">
        <v>250</v>
      </c>
      <c r="C155" s="3" t="e">
        <f>VLOOKUP(B155,CO2_region!$D$2:$E$142,2,FALSE)</f>
        <v>#N/A</v>
      </c>
      <c r="D155" s="3">
        <f>VLOOKUP(B155,CO2_region!$A$2:$B$246,2,FALSE)</f>
        <v>24948.616916018102</v>
      </c>
      <c r="E155" s="3">
        <f>VLOOKUP(B155,CO2_region!$J$2:$K$215,2,FALSE)</f>
        <v>21637.893</v>
      </c>
      <c r="F155" s="3">
        <f>VLOOKUP(B155,CO2_region!$G$2:$H$190,2,FALSE)</f>
        <v>21236.220984842199</v>
      </c>
      <c r="G155" s="3">
        <f>VLOOKUP(B155,CO2_region!$A$2:$B$246,2,FALSE)</f>
        <v>24948.616916018102</v>
      </c>
      <c r="K155" s="3" t="e">
        <f>VLOOKUP(B155,CO2_region_P!$D$2:$E$142,2,FALSE)</f>
        <v>#N/A</v>
      </c>
      <c r="L155" s="3">
        <f>VLOOKUP(B155,CO2_region_P!$A$2:$B$246,2,FALSE)</f>
        <v>21637.893</v>
      </c>
      <c r="M155" s="3">
        <f>VLOOKUP(B155,CO2_region_P!$J$2:$K$215,2,FALSE)</f>
        <v>21637.893</v>
      </c>
      <c r="N155" s="3">
        <f>VLOOKUP(B155,CO2_region_P!$G$2:$H$190,2,FALSE)</f>
        <v>21637.893</v>
      </c>
      <c r="O155" s="3">
        <f>VLOOKUP(B155,CO2_region_P!$A$2:$B$246,2,FALSE)</f>
        <v>21637.893</v>
      </c>
    </row>
    <row r="156" spans="1:15">
      <c r="A156" s="3">
        <v>155</v>
      </c>
      <c r="B156" t="s">
        <v>251</v>
      </c>
      <c r="C156" s="3" t="e">
        <f>VLOOKUP(B156,CO2_region!$D$2:$E$142,2,FALSE)</f>
        <v>#N/A</v>
      </c>
      <c r="D156" s="3">
        <f>VLOOKUP(B156,CO2_region!$A$2:$B$246,2,FALSE)</f>
        <v>244.17836171037899</v>
      </c>
      <c r="E156" s="3">
        <f>VLOOKUP(B156,CO2_region!$J$2:$K$215,2,FALSE)</f>
        <v>3.4731629728453002</v>
      </c>
      <c r="F156" s="3" t="e">
        <f>VLOOKUP(B156,CO2_region!$G$2:$H$190,2,FALSE)</f>
        <v>#N/A</v>
      </c>
      <c r="G156" s="3">
        <f>VLOOKUP(B156,CO2_region!$A$2:$B$246,2,FALSE)</f>
        <v>244.17836171037899</v>
      </c>
      <c r="K156" s="3" t="e">
        <f>VLOOKUP(B156,CO2_region_P!$D$2:$E$142,2,FALSE)</f>
        <v>#N/A</v>
      </c>
      <c r="L156" s="3">
        <f>VLOOKUP(B156,CO2_region_P!$A$2:$B$246,2,FALSE)</f>
        <v>18.5063339597801</v>
      </c>
      <c r="M156" s="3">
        <f>VLOOKUP(B156,CO2_region_P!$J$2:$K$215,2,FALSE)</f>
        <v>3.4731629728453002</v>
      </c>
      <c r="N156" s="3" t="e">
        <f>VLOOKUP(B156,CO2_region_P!$G$2:$H$190,2,FALSE)</f>
        <v>#N/A</v>
      </c>
      <c r="O156" s="3">
        <f>VLOOKUP(B156,CO2_region_P!$A$2:$B$246,2,FALSE)</f>
        <v>18.5063339597801</v>
      </c>
    </row>
    <row r="157" spans="1:15">
      <c r="A157" s="3">
        <v>156</v>
      </c>
      <c r="B157" t="s">
        <v>252</v>
      </c>
      <c r="C157" s="3" t="e">
        <f>VLOOKUP(B157,CO2_region!$D$2:$E$142,2,FALSE)</f>
        <v>#N/A</v>
      </c>
      <c r="D157" s="3">
        <f>VLOOKUP(B157,CO2_region!$A$2:$B$246,2,FALSE)</f>
        <v>5505.9971094892899</v>
      </c>
      <c r="E157" s="3">
        <f>VLOOKUP(B157,CO2_region!$J$2:$K$215,2,FALSE)</f>
        <v>2960.58759142088</v>
      </c>
      <c r="F157" s="3">
        <f>VLOOKUP(B157,CO2_region!$G$2:$H$190,2,FALSE)</f>
        <v>1263.43374998794</v>
      </c>
      <c r="G157" s="3">
        <f>VLOOKUP(B157,CO2_region!$A$2:$B$246,2,FALSE)</f>
        <v>5505.9971094892899</v>
      </c>
      <c r="K157" s="3" t="e">
        <f>VLOOKUP(B157,CO2_region_P!$D$2:$E$142,2,FALSE)</f>
        <v>#N/A</v>
      </c>
      <c r="L157" s="3">
        <f>VLOOKUP(B157,CO2_region_P!$A$2:$B$246,2,FALSE)</f>
        <v>5159.5300413775203</v>
      </c>
      <c r="M157" s="3">
        <f>VLOOKUP(B157,CO2_region_P!$J$2:$K$215,2,FALSE)</f>
        <v>2960.58759142088</v>
      </c>
      <c r="N157" s="3">
        <f>VLOOKUP(B157,CO2_region_P!$G$2:$H$190,2,FALSE)</f>
        <v>1159.1731055333601</v>
      </c>
      <c r="O157" s="3">
        <f>VLOOKUP(B157,CO2_region_P!$A$2:$B$246,2,FALSE)</f>
        <v>5159.5300413775203</v>
      </c>
    </row>
    <row r="158" spans="1:15">
      <c r="A158" s="3">
        <v>157</v>
      </c>
      <c r="B158" t="s">
        <v>253</v>
      </c>
      <c r="C158" s="3">
        <f>VLOOKUP(B158,CO2_region!$D$2:$E$142,2,FALSE)</f>
        <v>3655.2392838947999</v>
      </c>
      <c r="D158" s="3">
        <f>VLOOKUP(B158,CO2_region!$A$2:$B$246,2,FALSE)</f>
        <v>1026.7771670402301</v>
      </c>
      <c r="E158" s="3">
        <f>VLOOKUP(B158,CO2_region!$J$2:$K$215,2,FALSE)</f>
        <v>932.94200000000001</v>
      </c>
      <c r="F158" s="3">
        <f>VLOOKUP(B158,CO2_region!$G$2:$H$190,2,FALSE)</f>
        <v>1481.2619090721</v>
      </c>
      <c r="G158" s="3">
        <f>VLOOKUP(B158,CO2_region!$A$2:$B$246,2,FALSE)</f>
        <v>1026.7771670402301</v>
      </c>
      <c r="K158" s="3">
        <f>VLOOKUP(B158,CO2_region_P!$D$2:$E$142,2,FALSE)</f>
        <v>932.94200000000001</v>
      </c>
      <c r="L158" s="3">
        <f>VLOOKUP(B158,CO2_region_P!$A$2:$B$246,2,FALSE)</f>
        <v>932.94200000000001</v>
      </c>
      <c r="M158" s="3">
        <f>VLOOKUP(B158,CO2_region_P!$J$2:$K$215,2,FALSE)</f>
        <v>932.94200000000001</v>
      </c>
      <c r="N158" s="3">
        <f>VLOOKUP(B158,CO2_region_P!$G$2:$H$190,2,FALSE)</f>
        <v>932.94200000000001</v>
      </c>
      <c r="O158" s="3">
        <f>VLOOKUP(B158,CO2_region_P!$A$2:$B$246,2,FALSE)</f>
        <v>932.94200000000001</v>
      </c>
    </row>
    <row r="159" spans="1:15">
      <c r="A159" s="3">
        <v>158</v>
      </c>
      <c r="B159" t="s">
        <v>255</v>
      </c>
      <c r="C159" s="3">
        <f>VLOOKUP(B159,CO2_region!$D$2:$E$142,2,FALSE)</f>
        <v>8559.4715382421891</v>
      </c>
      <c r="D159" s="3">
        <f>VLOOKUP(B159,CO2_region!$A$2:$B$246,2,FALSE)</f>
        <v>6091.1299678681598</v>
      </c>
      <c r="E159" s="3">
        <f>VLOOKUP(B159,CO2_region!$J$2:$K$215,2,FALSE)</f>
        <v>4211.7950000000001</v>
      </c>
      <c r="F159" s="3">
        <f>VLOOKUP(B159,CO2_region!$G$2:$H$190,2,FALSE)</f>
        <v>6273.5147540359003</v>
      </c>
      <c r="G159" s="3">
        <f>VLOOKUP(B159,CO2_region!$A$2:$B$246,2,FALSE)</f>
        <v>6091.1299678681598</v>
      </c>
      <c r="K159" s="3">
        <f>VLOOKUP(B159,CO2_region_P!$D$2:$E$142,2,FALSE)</f>
        <v>4211.7950000000001</v>
      </c>
      <c r="L159" s="3">
        <f>VLOOKUP(B159,CO2_region_P!$A$2:$B$246,2,FALSE)</f>
        <v>4211.7950000000001</v>
      </c>
      <c r="M159" s="3">
        <f>VLOOKUP(B159,CO2_region_P!$J$2:$K$215,2,FALSE)</f>
        <v>4211.7950000000001</v>
      </c>
      <c r="N159" s="3">
        <f>VLOOKUP(B159,CO2_region_P!$G$2:$H$190,2,FALSE)</f>
        <v>4211.7950000000001</v>
      </c>
      <c r="O159" s="3">
        <f>VLOOKUP(B159,CO2_region_P!$A$2:$B$246,2,FALSE)</f>
        <v>4211.7950000000001</v>
      </c>
    </row>
    <row r="160" spans="1:15">
      <c r="A160" s="3">
        <v>159</v>
      </c>
      <c r="B160" t="s">
        <v>256</v>
      </c>
      <c r="C160" s="3" t="e">
        <f>VLOOKUP(B160,CO2_region!$D$2:$E$142,2,FALSE)</f>
        <v>#N/A</v>
      </c>
      <c r="D160" s="3">
        <f>VLOOKUP(B160,CO2_region!$A$2:$B$246,2,FALSE)</f>
        <v>5.8836660629485902</v>
      </c>
      <c r="E160" s="3" t="e">
        <f>VLOOKUP(B160,CO2_region!$J$2:$K$215,2,FALSE)</f>
        <v>#N/A</v>
      </c>
      <c r="F160" s="3" t="e">
        <f>VLOOKUP(B160,CO2_region!$G$2:$H$190,2,FALSE)</f>
        <v>#N/A</v>
      </c>
      <c r="G160" s="3">
        <f>VLOOKUP(B160,CO2_region!$A$2:$B$246,2,FALSE)</f>
        <v>5.8836660629485902</v>
      </c>
      <c r="K160" s="3" t="e">
        <f>VLOOKUP(B160,CO2_region_P!$D$2:$E$142,2,FALSE)</f>
        <v>#N/A</v>
      </c>
      <c r="L160" s="3">
        <f>VLOOKUP(B160,CO2_region_P!$A$2:$B$246,2,FALSE)</f>
        <v>3.5948553798559901</v>
      </c>
      <c r="M160" s="3" t="e">
        <f>VLOOKUP(B160,CO2_region_P!$J$2:$K$215,2,FALSE)</f>
        <v>#N/A</v>
      </c>
      <c r="N160" s="3" t="e">
        <f>VLOOKUP(B160,CO2_region_P!$G$2:$H$190,2,FALSE)</f>
        <v>#N/A</v>
      </c>
      <c r="O160" s="3">
        <f>VLOOKUP(B160,CO2_region_P!$A$2:$B$246,2,FALSE)</f>
        <v>3.5948553798559901</v>
      </c>
    </row>
    <row r="161" spans="1:15">
      <c r="A161" s="3">
        <v>160</v>
      </c>
      <c r="B161" t="s">
        <v>257</v>
      </c>
      <c r="C161" s="3" t="e">
        <f>VLOOKUP(B161,CO2_region!$D$2:$E$142,2,FALSE)</f>
        <v>#N/A</v>
      </c>
      <c r="D161" s="3">
        <f>VLOOKUP(B161,CO2_region!$A$2:$B$246,2,FALSE)</f>
        <v>69665.119676609407</v>
      </c>
      <c r="E161" s="3">
        <f>VLOOKUP(B161,CO2_region!$J$2:$K$215,2,FALSE)</f>
        <v>68640.827999999994</v>
      </c>
      <c r="F161" s="3">
        <f>VLOOKUP(B161,CO2_region!$G$2:$H$190,2,FALSE)</f>
        <v>57217.505189709802</v>
      </c>
      <c r="G161" s="3">
        <f>VLOOKUP(B161,CO2_region!$A$2:$B$246,2,FALSE)</f>
        <v>69665.119676609407</v>
      </c>
      <c r="K161" s="3" t="e">
        <f>VLOOKUP(B161,CO2_region_P!$D$2:$E$142,2,FALSE)</f>
        <v>#N/A</v>
      </c>
      <c r="L161" s="3">
        <f>VLOOKUP(B161,CO2_region_P!$A$2:$B$246,2,FALSE)</f>
        <v>68640.827999999994</v>
      </c>
      <c r="M161" s="3">
        <f>VLOOKUP(B161,CO2_region_P!$J$2:$K$215,2,FALSE)</f>
        <v>68640.827999999994</v>
      </c>
      <c r="N161" s="3">
        <f>VLOOKUP(B161,CO2_region_P!$G$2:$H$190,2,FALSE)</f>
        <v>68640.827999999994</v>
      </c>
      <c r="O161" s="3">
        <f>VLOOKUP(B161,CO2_region_P!$A$2:$B$246,2,FALSE)</f>
        <v>68640.827999999994</v>
      </c>
    </row>
    <row r="162" spans="1:15">
      <c r="A162" s="3">
        <v>161</v>
      </c>
      <c r="B162" t="s">
        <v>258</v>
      </c>
      <c r="C162" s="3" t="e">
        <f>VLOOKUP(B162,CO2_region!$D$2:$E$142,2,FALSE)</f>
        <v>#N/A</v>
      </c>
      <c r="D162" s="3">
        <f>VLOOKUP(B162,CO2_region!$A$2:$B$246,2,FALSE)</f>
        <v>775.04792292654599</v>
      </c>
      <c r="E162" s="3">
        <f>VLOOKUP(B162,CO2_region!$J$2:$K$215,2,FALSE)</f>
        <v>6417.4557706045398</v>
      </c>
      <c r="F162" s="3" t="e">
        <f>VLOOKUP(B162,CO2_region!$G$2:$H$190,2,FALSE)</f>
        <v>#N/A</v>
      </c>
      <c r="G162" s="3">
        <f>VLOOKUP(B162,CO2_region!$A$2:$B$246,2,FALSE)</f>
        <v>775.04792292654599</v>
      </c>
      <c r="K162" s="3" t="e">
        <f>VLOOKUP(B162,CO2_region_P!$D$2:$E$142,2,FALSE)</f>
        <v>#N/A</v>
      </c>
      <c r="L162" s="3">
        <f>VLOOKUP(B162,CO2_region_P!$A$2:$B$246,2,FALSE)</f>
        <v>164.12417696552399</v>
      </c>
      <c r="M162" s="3">
        <f>VLOOKUP(B162,CO2_region_P!$J$2:$K$215,2,FALSE)</f>
        <v>6417.4557706045398</v>
      </c>
      <c r="N162" s="3" t="e">
        <f>VLOOKUP(B162,CO2_region_P!$G$2:$H$190,2,FALSE)</f>
        <v>#N/A</v>
      </c>
      <c r="O162" s="3">
        <f>VLOOKUP(B162,CO2_region_P!$A$2:$B$246,2,FALSE)</f>
        <v>164.12417696552399</v>
      </c>
    </row>
    <row r="163" spans="1:15">
      <c r="A163" s="3">
        <v>162</v>
      </c>
      <c r="B163" t="s">
        <v>259</v>
      </c>
      <c r="C163" s="3" t="e">
        <f>VLOOKUP(B163,CO2_region!$D$2:$E$142,2,FALSE)</f>
        <v>#N/A</v>
      </c>
      <c r="D163" s="3">
        <f>VLOOKUP(B163,CO2_region!$A$2:$B$246,2,FALSE)</f>
        <v>121.422608518245</v>
      </c>
      <c r="E163" s="3">
        <f>VLOOKUP(B163,CO2_region!$J$2:$K$215,2,FALSE)</f>
        <v>56.665297367913801</v>
      </c>
      <c r="F163" s="3" t="e">
        <f>VLOOKUP(B163,CO2_region!$G$2:$H$190,2,FALSE)</f>
        <v>#N/A</v>
      </c>
      <c r="G163" s="3">
        <f>VLOOKUP(B163,CO2_region!$A$2:$B$246,2,FALSE)</f>
        <v>121.422608518245</v>
      </c>
      <c r="K163" s="3" t="e">
        <f>VLOOKUP(B163,CO2_region_P!$D$2:$E$142,2,FALSE)</f>
        <v>#N/A</v>
      </c>
      <c r="L163" s="3">
        <f>VLOOKUP(B163,CO2_region_P!$A$2:$B$246,2,FALSE)</f>
        <v>13.8749766605563</v>
      </c>
      <c r="M163" s="3">
        <f>VLOOKUP(B163,CO2_region_P!$J$2:$K$215,2,FALSE)</f>
        <v>56.665297367913801</v>
      </c>
      <c r="N163" s="3" t="e">
        <f>VLOOKUP(B163,CO2_region_P!$G$2:$H$190,2,FALSE)</f>
        <v>#N/A</v>
      </c>
      <c r="O163" s="3">
        <f>VLOOKUP(B163,CO2_region_P!$A$2:$B$246,2,FALSE)</f>
        <v>13.8749766605563</v>
      </c>
    </row>
    <row r="164" spans="1:15">
      <c r="A164" s="3">
        <v>163</v>
      </c>
      <c r="B164" t="s">
        <v>260</v>
      </c>
      <c r="C164" s="3">
        <f>VLOOKUP(B164,CO2_region!$D$2:$E$142,2,FALSE)</f>
        <v>14641.7926449353</v>
      </c>
      <c r="D164" s="3">
        <f>VLOOKUP(B164,CO2_region!$A$2:$B$246,2,FALSE)</f>
        <v>8460.6287000226403</v>
      </c>
      <c r="E164" s="3">
        <f>VLOOKUP(B164,CO2_region!$J$2:$K$215,2,FALSE)</f>
        <v>20178.547999999999</v>
      </c>
      <c r="F164" s="3">
        <f>VLOOKUP(B164,CO2_region!$G$2:$H$190,2,FALSE)</f>
        <v>9235.1395013394103</v>
      </c>
      <c r="G164" s="3">
        <f>VLOOKUP(B164,CO2_region!$A$2:$B$246,2,FALSE)</f>
        <v>8460.6287000226403</v>
      </c>
      <c r="K164" s="3">
        <f>VLOOKUP(B164,CO2_region_P!$D$2:$E$142,2,FALSE)</f>
        <v>20178.547999999999</v>
      </c>
      <c r="L164" s="3">
        <f>VLOOKUP(B164,CO2_region_P!$A$2:$B$246,2,FALSE)</f>
        <v>20178.547999999999</v>
      </c>
      <c r="M164" s="3">
        <f>VLOOKUP(B164,CO2_region_P!$J$2:$K$215,2,FALSE)</f>
        <v>20178.547999999999</v>
      </c>
      <c r="N164" s="3">
        <f>VLOOKUP(B164,CO2_region_P!$G$2:$H$190,2,FALSE)</f>
        <v>20178.547999999999</v>
      </c>
      <c r="O164" s="3">
        <f>VLOOKUP(B164,CO2_region_P!$A$2:$B$246,2,FALSE)</f>
        <v>20178.547999999999</v>
      </c>
    </row>
    <row r="165" spans="1:15">
      <c r="A165" s="3">
        <v>164</v>
      </c>
      <c r="B165" t="s">
        <v>263</v>
      </c>
      <c r="C165" s="3" t="e">
        <f>VLOOKUP(B165,CO2_region!$D$2:$E$142,2,FALSE)</f>
        <v>#N/A</v>
      </c>
      <c r="D165" s="3">
        <f>VLOOKUP(B165,CO2_region!$A$2:$B$246,2,FALSE)</f>
        <v>48.830256278575703</v>
      </c>
      <c r="E165" s="3">
        <f>VLOOKUP(B165,CO2_region!$J$2:$K$215,2,FALSE)</f>
        <v>10.8021598083432</v>
      </c>
      <c r="F165" s="3" t="e">
        <f>VLOOKUP(B165,CO2_region!$G$2:$H$190,2,FALSE)</f>
        <v>#N/A</v>
      </c>
      <c r="G165" s="3">
        <f>VLOOKUP(B165,CO2_region!$A$2:$B$246,2,FALSE)</f>
        <v>48.830256278575703</v>
      </c>
      <c r="K165" s="3" t="e">
        <f>VLOOKUP(B165,CO2_region_P!$D$2:$E$142,2,FALSE)</f>
        <v>#N/A</v>
      </c>
      <c r="L165" s="3">
        <f>VLOOKUP(B165,CO2_region_P!$A$2:$B$246,2,FALSE)</f>
        <v>3.43297580550048</v>
      </c>
      <c r="M165" s="3">
        <f>VLOOKUP(B165,CO2_region_P!$J$2:$K$215,2,FALSE)</f>
        <v>10.8021598083432</v>
      </c>
      <c r="N165" s="3" t="e">
        <f>VLOOKUP(B165,CO2_region_P!$G$2:$H$190,2,FALSE)</f>
        <v>#N/A</v>
      </c>
      <c r="O165" s="3">
        <f>VLOOKUP(B165,CO2_region_P!$A$2:$B$246,2,FALSE)</f>
        <v>3.43297580550048</v>
      </c>
    </row>
    <row r="166" spans="1:15">
      <c r="A166" s="3">
        <v>165</v>
      </c>
      <c r="B166" t="s">
        <v>264</v>
      </c>
      <c r="C166" s="3">
        <f>VLOOKUP(B166,CO2_region!$D$2:$E$142,2,FALSE)</f>
        <v>17280.2414039787</v>
      </c>
      <c r="D166" s="3">
        <f>VLOOKUP(B166,CO2_region!$A$2:$B$246,2,FALSE)</f>
        <v>13083.9220455945</v>
      </c>
      <c r="E166" s="3">
        <f>VLOOKUP(B166,CO2_region!$J$2:$K$215,2,FALSE)</f>
        <v>10188.620999999999</v>
      </c>
      <c r="F166" s="3">
        <f>VLOOKUP(B166,CO2_region!$G$2:$H$190,2,FALSE)</f>
        <v>13646.605084504299</v>
      </c>
      <c r="G166" s="3">
        <f>VLOOKUP(B166,CO2_region!$A$2:$B$246,2,FALSE)</f>
        <v>13083.9220455945</v>
      </c>
      <c r="K166" s="3">
        <f>VLOOKUP(B166,CO2_region_P!$D$2:$E$142,2,FALSE)</f>
        <v>10188.620999999999</v>
      </c>
      <c r="L166" s="3">
        <f>VLOOKUP(B166,CO2_region_P!$A$2:$B$246,2,FALSE)</f>
        <v>10188.620999999999</v>
      </c>
      <c r="M166" s="3">
        <f>VLOOKUP(B166,CO2_region_P!$J$2:$K$215,2,FALSE)</f>
        <v>10188.620999999999</v>
      </c>
      <c r="N166" s="3">
        <f>VLOOKUP(B166,CO2_region_P!$G$2:$H$190,2,FALSE)</f>
        <v>10188.620999999999</v>
      </c>
      <c r="O166" s="3">
        <f>VLOOKUP(B166,CO2_region_P!$A$2:$B$246,2,FALSE)</f>
        <v>10188.620999999999</v>
      </c>
    </row>
    <row r="167" spans="1:15">
      <c r="A167" s="3">
        <v>166</v>
      </c>
      <c r="B167" t="s">
        <v>265</v>
      </c>
      <c r="C167" s="3">
        <f>VLOOKUP(B167,CO2_region!$D$2:$E$142,2,FALSE)</f>
        <v>5374.9302733760096</v>
      </c>
      <c r="D167" s="3">
        <f>VLOOKUP(B167,CO2_region!$A$2:$B$246,2,FALSE)</f>
        <v>7928.2199285276201</v>
      </c>
      <c r="E167" s="3">
        <f>VLOOKUP(B167,CO2_region!$J$2:$K$215,2,FALSE)</f>
        <v>3787.817</v>
      </c>
      <c r="F167" s="3">
        <f>VLOOKUP(B167,CO2_region!$G$2:$H$190,2,FALSE)</f>
        <v>7755.19087694892</v>
      </c>
      <c r="G167" s="3">
        <f>VLOOKUP(B167,CO2_region!$A$2:$B$246,2,FALSE)</f>
        <v>7928.2199285276201</v>
      </c>
      <c r="K167" s="3">
        <f>VLOOKUP(B167,CO2_region_P!$D$2:$E$142,2,FALSE)</f>
        <v>3787.817</v>
      </c>
      <c r="L167" s="3">
        <f>VLOOKUP(B167,CO2_region_P!$A$2:$B$246,2,FALSE)</f>
        <v>3713.306</v>
      </c>
      <c r="M167" s="3">
        <f>VLOOKUP(B167,CO2_region_P!$J$2:$K$215,2,FALSE)</f>
        <v>3787.817</v>
      </c>
      <c r="N167" s="3">
        <f>VLOOKUP(B167,CO2_region_P!$G$2:$H$190,2,FALSE)</f>
        <v>3787.817</v>
      </c>
      <c r="O167" s="3">
        <f>VLOOKUP(B167,CO2_region_P!$A$2:$B$246,2,FALSE)</f>
        <v>3713.306</v>
      </c>
    </row>
    <row r="168" spans="1:15">
      <c r="A168" s="3">
        <v>167</v>
      </c>
      <c r="B168" t="s">
        <v>266</v>
      </c>
      <c r="C168" s="3">
        <f>VLOOKUP(B168,CO2_region!$D$2:$E$142,2,FALSE)</f>
        <v>95566.592133591897</v>
      </c>
      <c r="D168" s="3">
        <f>VLOOKUP(B168,CO2_region!$A$2:$B$246,2,FALSE)</f>
        <v>74210.217417187407</v>
      </c>
      <c r="E168" s="3">
        <f>VLOOKUP(B168,CO2_region!$J$2:$K$215,2,FALSE)</f>
        <v>164539.07399999999</v>
      </c>
      <c r="F168" s="3">
        <f>VLOOKUP(B168,CO2_region!$G$2:$H$190,2,FALSE)</f>
        <v>135646.70671388801</v>
      </c>
      <c r="G168" s="3">
        <f>VLOOKUP(B168,CO2_region!$A$2:$B$246,2,FALSE)</f>
        <v>74210.217417187407</v>
      </c>
      <c r="K168" s="3">
        <f>VLOOKUP(B168,CO2_region_P!$D$2:$E$142,2,FALSE)</f>
        <v>164539.07399999999</v>
      </c>
      <c r="L168" s="3">
        <f>VLOOKUP(B168,CO2_region_P!$A$2:$B$246,2,FALSE)</f>
        <v>164539.07399999999</v>
      </c>
      <c r="M168" s="3">
        <f>VLOOKUP(B168,CO2_region_P!$J$2:$K$215,2,FALSE)</f>
        <v>164539.07399999999</v>
      </c>
      <c r="N168" s="3">
        <f>VLOOKUP(B168,CO2_region_P!$G$2:$H$190,2,FALSE)</f>
        <v>164539.07399999999</v>
      </c>
      <c r="O168" s="3">
        <f>VLOOKUP(B168,CO2_region_P!$A$2:$B$246,2,FALSE)</f>
        <v>164539.07399999999</v>
      </c>
    </row>
    <row r="169" spans="1:15">
      <c r="A169" s="3">
        <v>168</v>
      </c>
      <c r="B169" t="s">
        <v>267</v>
      </c>
      <c r="C169" s="3" t="e">
        <f>VLOOKUP(B169,CO2_region!$D$2:$E$142,2,FALSE)</f>
        <v>#N/A</v>
      </c>
      <c r="D169" s="3">
        <f>VLOOKUP(B169,CO2_region!$A$2:$B$246,2,FALSE)</f>
        <v>30.563633177132498</v>
      </c>
      <c r="E169" s="3" t="e">
        <f>VLOOKUP(B169,CO2_region!$J$2:$K$215,2,FALSE)</f>
        <v>#N/A</v>
      </c>
      <c r="F169" s="3" t="e">
        <f>VLOOKUP(B169,CO2_region!$G$2:$H$190,2,FALSE)</f>
        <v>#N/A</v>
      </c>
      <c r="G169" s="3">
        <f>VLOOKUP(B169,CO2_region!$A$2:$B$246,2,FALSE)</f>
        <v>30.563633177132498</v>
      </c>
      <c r="K169" s="3" t="e">
        <f>VLOOKUP(B169,CO2_region_P!$D$2:$E$142,2,FALSE)</f>
        <v>#N/A</v>
      </c>
      <c r="L169" s="3">
        <f>VLOOKUP(B169,CO2_region_P!$A$2:$B$246,2,FALSE)</f>
        <v>17.532877394668301</v>
      </c>
      <c r="M169" s="3" t="e">
        <f>VLOOKUP(B169,CO2_region_P!$J$2:$K$215,2,FALSE)</f>
        <v>#N/A</v>
      </c>
      <c r="N169" s="3" t="e">
        <f>VLOOKUP(B169,CO2_region_P!$G$2:$H$190,2,FALSE)</f>
        <v>#N/A</v>
      </c>
      <c r="O169" s="3">
        <f>VLOOKUP(B169,CO2_region_P!$A$2:$B$246,2,FALSE)</f>
        <v>17.532877394668301</v>
      </c>
    </row>
    <row r="170" spans="1:15">
      <c r="A170" s="3">
        <v>169</v>
      </c>
      <c r="B170" t="s">
        <v>268</v>
      </c>
      <c r="C170" s="3">
        <f>VLOOKUP(B170,CO2_region!$D$2:$E$142,2,FALSE)</f>
        <v>11483.898788128599</v>
      </c>
      <c r="D170" s="3">
        <f>VLOOKUP(B170,CO2_region!$A$2:$B$246,2,FALSE)</f>
        <v>10079.9791298458</v>
      </c>
      <c r="E170" s="3">
        <f>VLOOKUP(B170,CO2_region!$J$2:$K$215,2,FALSE)</f>
        <v>5612.7830000000004</v>
      </c>
      <c r="F170" s="3">
        <f>VLOOKUP(B170,CO2_region!$G$2:$H$190,2,FALSE)</f>
        <v>10974.177855808</v>
      </c>
      <c r="G170" s="3">
        <f>VLOOKUP(B170,CO2_region!$A$2:$B$246,2,FALSE)</f>
        <v>10079.9791298458</v>
      </c>
      <c r="K170" s="3">
        <f>VLOOKUP(B170,CO2_region_P!$D$2:$E$142,2,FALSE)</f>
        <v>5612.7830000000004</v>
      </c>
      <c r="L170" s="3">
        <f>VLOOKUP(B170,CO2_region_P!$A$2:$B$246,2,FALSE)</f>
        <v>5612.7830000000004</v>
      </c>
      <c r="M170" s="3">
        <f>VLOOKUP(B170,CO2_region_P!$J$2:$K$215,2,FALSE)</f>
        <v>5612.7830000000004</v>
      </c>
      <c r="N170" s="3">
        <f>VLOOKUP(B170,CO2_region_P!$G$2:$H$190,2,FALSE)</f>
        <v>5612.7830000000004</v>
      </c>
      <c r="O170" s="3">
        <f>VLOOKUP(B170,CO2_region_P!$A$2:$B$246,2,FALSE)</f>
        <v>5612.7830000000004</v>
      </c>
    </row>
    <row r="171" spans="1:15">
      <c r="A171" s="3">
        <v>170</v>
      </c>
      <c r="B171" t="s">
        <v>270</v>
      </c>
      <c r="C171" s="3" t="e">
        <f>VLOOKUP(B171,CO2_region!$D$2:$E$142,2,FALSE)</f>
        <v>#N/A</v>
      </c>
      <c r="D171" s="3">
        <f>VLOOKUP(B171,CO2_region!$A$2:$B$246,2,FALSE)</f>
        <v>58504.608357149198</v>
      </c>
      <c r="E171" s="3">
        <f>VLOOKUP(B171,CO2_region!$J$2:$K$215,2,FALSE)</f>
        <v>72056.365999999995</v>
      </c>
      <c r="F171" s="3">
        <f>VLOOKUP(B171,CO2_region!$G$2:$H$190,2,FALSE)</f>
        <v>64027.282310222799</v>
      </c>
      <c r="G171" s="3">
        <f>VLOOKUP(B171,CO2_region!$A$2:$B$246,2,FALSE)</f>
        <v>58504.608357149198</v>
      </c>
      <c r="K171" s="3" t="e">
        <f>VLOOKUP(B171,CO2_region_P!$D$2:$E$142,2,FALSE)</f>
        <v>#N/A</v>
      </c>
      <c r="L171" s="3">
        <f>VLOOKUP(B171,CO2_region_P!$A$2:$B$246,2,FALSE)</f>
        <v>72056.365999999995</v>
      </c>
      <c r="M171" s="3">
        <f>VLOOKUP(B171,CO2_region_P!$J$2:$K$215,2,FALSE)</f>
        <v>72056.365999999995</v>
      </c>
      <c r="N171" s="3">
        <f>VLOOKUP(B171,CO2_region_P!$G$2:$H$190,2,FALSE)</f>
        <v>72056.365999999995</v>
      </c>
      <c r="O171" s="3">
        <f>VLOOKUP(B171,CO2_region_P!$A$2:$B$246,2,FALSE)</f>
        <v>72056.365999999995</v>
      </c>
    </row>
    <row r="172" spans="1:15">
      <c r="A172" s="3">
        <v>171</v>
      </c>
      <c r="B172" t="s">
        <v>271</v>
      </c>
      <c r="C172" s="3" t="e">
        <f>VLOOKUP(B172,CO2_region!$D$2:$E$142,2,FALSE)</f>
        <v>#N/A</v>
      </c>
      <c r="D172" s="3">
        <f>VLOOKUP(B172,CO2_region!$A$2:$B$246,2,FALSE)</f>
        <v>75.663111689501307</v>
      </c>
      <c r="E172" s="3" t="e">
        <f>VLOOKUP(B172,CO2_region!$J$2:$K$215,2,FALSE)</f>
        <v>#N/A</v>
      </c>
      <c r="F172" s="3" t="e">
        <f>VLOOKUP(B172,CO2_region!$G$2:$H$190,2,FALSE)</f>
        <v>#N/A</v>
      </c>
      <c r="G172" s="3">
        <f>VLOOKUP(B172,CO2_region!$A$2:$B$246,2,FALSE)</f>
        <v>75.663111689501307</v>
      </c>
      <c r="K172" s="3" t="e">
        <f>VLOOKUP(B172,CO2_region_P!$D$2:$E$142,2,FALSE)</f>
        <v>#N/A</v>
      </c>
      <c r="L172" s="3">
        <f>VLOOKUP(B172,CO2_region_P!$A$2:$B$246,2,FALSE)</f>
        <v>30.5429117625931</v>
      </c>
      <c r="M172" s="3" t="e">
        <f>VLOOKUP(B172,CO2_region_P!$J$2:$K$215,2,FALSE)</f>
        <v>#N/A</v>
      </c>
      <c r="N172" s="3" t="e">
        <f>VLOOKUP(B172,CO2_region_P!$G$2:$H$190,2,FALSE)</f>
        <v>#N/A</v>
      </c>
      <c r="O172" s="3">
        <f>VLOOKUP(B172,CO2_region_P!$A$2:$B$246,2,FALSE)</f>
        <v>30.5429117625931</v>
      </c>
    </row>
    <row r="173" spans="1:15">
      <c r="A173" s="3">
        <v>172</v>
      </c>
      <c r="B173" t="s">
        <v>272</v>
      </c>
      <c r="C173" s="3" t="e">
        <f>VLOOKUP(B173,CO2_region!$D$2:$E$142,2,FALSE)</f>
        <v>#N/A</v>
      </c>
      <c r="D173" s="3">
        <f>VLOOKUP(B173,CO2_region!$A$2:$B$246,2,FALSE)</f>
        <v>195.42681803012599</v>
      </c>
      <c r="E173" s="3">
        <f>VLOOKUP(B173,CO2_region!$J$2:$K$215,2,FALSE)</f>
        <v>5.11043484048834</v>
      </c>
      <c r="F173" s="3" t="e">
        <f>VLOOKUP(B173,CO2_region!$G$2:$H$190,2,FALSE)</f>
        <v>#N/A</v>
      </c>
      <c r="G173" s="3">
        <f>VLOOKUP(B173,CO2_region!$A$2:$B$246,2,FALSE)</f>
        <v>195.42681803012599</v>
      </c>
      <c r="K173" s="3" t="e">
        <f>VLOOKUP(B173,CO2_region_P!$D$2:$E$142,2,FALSE)</f>
        <v>#N/A</v>
      </c>
      <c r="L173" s="3">
        <f>VLOOKUP(B173,CO2_region_P!$A$2:$B$246,2,FALSE)</f>
        <v>49.177311549936</v>
      </c>
      <c r="M173" s="3">
        <f>VLOOKUP(B173,CO2_region_P!$J$2:$K$215,2,FALSE)</f>
        <v>5.11043484048834</v>
      </c>
      <c r="N173" s="3" t="e">
        <f>VLOOKUP(B173,CO2_region_P!$G$2:$H$190,2,FALSE)</f>
        <v>#N/A</v>
      </c>
      <c r="O173" s="3">
        <f>VLOOKUP(B173,CO2_region_P!$A$2:$B$246,2,FALSE)</f>
        <v>49.177311549936</v>
      </c>
    </row>
    <row r="174" spans="1:15">
      <c r="A174" s="3">
        <v>173</v>
      </c>
      <c r="B174" t="s">
        <v>273</v>
      </c>
      <c r="C174" s="3">
        <f>VLOOKUP(B174,CO2_region!$D$2:$E$142,2,FALSE)</f>
        <v>148557.129961331</v>
      </c>
      <c r="D174" s="3">
        <f>VLOOKUP(B174,CO2_region!$A$2:$B$246,2,FALSE)</f>
        <v>121781.899210035</v>
      </c>
      <c r="E174" s="3">
        <f>VLOOKUP(B174,CO2_region!$J$2:$K$215,2,FALSE)</f>
        <v>136339.10500000001</v>
      </c>
      <c r="F174" s="3">
        <f>VLOOKUP(B174,CO2_region!$G$2:$H$190,2,FALSE)</f>
        <v>133969.65572854699</v>
      </c>
      <c r="G174" s="3">
        <f>VLOOKUP(B174,CO2_region!$A$2:$B$246,2,FALSE)</f>
        <v>121781.899210035</v>
      </c>
      <c r="K174" s="3">
        <f>VLOOKUP(B174,CO2_region_P!$D$2:$E$142,2,FALSE)</f>
        <v>136339.10500000001</v>
      </c>
      <c r="L174" s="3">
        <f>VLOOKUP(B174,CO2_region_P!$A$2:$B$246,2,FALSE)</f>
        <v>136339.10500000001</v>
      </c>
      <c r="M174" s="3">
        <f>VLOOKUP(B174,CO2_region_P!$J$2:$K$215,2,FALSE)</f>
        <v>136339.10500000001</v>
      </c>
      <c r="N174" s="3">
        <f>VLOOKUP(B174,CO2_region_P!$G$2:$H$190,2,FALSE)</f>
        <v>136339.10500000001</v>
      </c>
      <c r="O174" s="3">
        <f>VLOOKUP(B174,CO2_region_P!$A$2:$B$246,2,FALSE)</f>
        <v>136339.10500000001</v>
      </c>
    </row>
    <row r="175" spans="1:15">
      <c r="A175" s="3">
        <v>174</v>
      </c>
      <c r="B175" t="s">
        <v>274</v>
      </c>
      <c r="C175" s="3" t="e">
        <f>VLOOKUP(B175,CO2_region!$D$2:$E$142,2,FALSE)</f>
        <v>#N/A</v>
      </c>
      <c r="D175" s="3">
        <f>VLOOKUP(B175,CO2_region!$A$2:$B$246,2,FALSE)</f>
        <v>1625.4379748443801</v>
      </c>
      <c r="E175" s="3">
        <f>VLOOKUP(B175,CO2_region!$J$2:$K$215,2,FALSE)</f>
        <v>6.9663160732534504</v>
      </c>
      <c r="F175" s="3">
        <f>VLOOKUP(B175,CO2_region!$G$2:$H$190,2,FALSE)</f>
        <v>653.70907208735298</v>
      </c>
      <c r="G175" s="3">
        <f>VLOOKUP(B175,CO2_region!$A$2:$B$246,2,FALSE)</f>
        <v>1625.4379748443801</v>
      </c>
      <c r="K175" s="3" t="e">
        <f>VLOOKUP(B175,CO2_region_P!$D$2:$E$142,2,FALSE)</f>
        <v>#N/A</v>
      </c>
      <c r="L175" s="3">
        <f>VLOOKUP(B175,CO2_region_P!$A$2:$B$246,2,FALSE)</f>
        <v>201.291777452736</v>
      </c>
      <c r="M175" s="3">
        <f>VLOOKUP(B175,CO2_region_P!$J$2:$K$215,2,FALSE)</f>
        <v>6.9663160732534504</v>
      </c>
      <c r="N175" s="3">
        <f>VLOOKUP(B175,CO2_region_P!$G$2:$H$190,2,FALSE)</f>
        <v>666.03019494984403</v>
      </c>
      <c r="O175" s="3">
        <f>VLOOKUP(B175,CO2_region_P!$A$2:$B$246,2,FALSE)</f>
        <v>201.291777452736</v>
      </c>
    </row>
    <row r="176" spans="1:15">
      <c r="A176" s="3">
        <v>175</v>
      </c>
      <c r="B176" t="s">
        <v>275</v>
      </c>
      <c r="C176" s="3" t="e">
        <f>VLOOKUP(B176,CO2_region!$D$2:$E$142,2,FALSE)</f>
        <v>#N/A</v>
      </c>
      <c r="D176" s="3">
        <f>VLOOKUP(B176,CO2_region!$A$2:$B$246,2,FALSE)</f>
        <v>169.12536460532601</v>
      </c>
      <c r="E176" s="3" t="e">
        <f>VLOOKUP(B176,CO2_region!$J$2:$K$215,2,FALSE)</f>
        <v>#N/A</v>
      </c>
      <c r="F176" s="3" t="e">
        <f>VLOOKUP(B176,CO2_region!$G$2:$H$190,2,FALSE)</f>
        <v>#N/A</v>
      </c>
      <c r="G176" s="3">
        <f>VLOOKUP(B176,CO2_region!$A$2:$B$246,2,FALSE)</f>
        <v>169.12536460532601</v>
      </c>
      <c r="K176" s="3" t="e">
        <f>VLOOKUP(B176,CO2_region_P!$D$2:$E$142,2,FALSE)</f>
        <v>#N/A</v>
      </c>
      <c r="L176" s="3">
        <f>VLOOKUP(B176,CO2_region_P!$A$2:$B$246,2,FALSE)</f>
        <v>328.255724657668</v>
      </c>
      <c r="M176" s="3" t="e">
        <f>VLOOKUP(B176,CO2_region_P!$J$2:$K$215,2,FALSE)</f>
        <v>#N/A</v>
      </c>
      <c r="N176" s="3" t="e">
        <f>VLOOKUP(B176,CO2_region_P!$G$2:$H$190,2,FALSE)</f>
        <v>#N/A</v>
      </c>
      <c r="O176" s="3">
        <f>VLOOKUP(B176,CO2_region_P!$A$2:$B$246,2,FALSE)</f>
        <v>328.255724657668</v>
      </c>
    </row>
    <row r="177" spans="1:15">
      <c r="A177" s="3">
        <v>176</v>
      </c>
      <c r="B177" t="s">
        <v>277</v>
      </c>
      <c r="C177" s="3" t="e">
        <f>VLOOKUP(B177,CO2_region!$D$2:$E$142,2,FALSE)</f>
        <v>#N/A</v>
      </c>
      <c r="D177" s="3">
        <f>VLOOKUP(B177,CO2_region!$A$2:$B$246,2,FALSE)</f>
        <v>123.68110238624701</v>
      </c>
      <c r="E177" s="3">
        <f>VLOOKUP(B177,CO2_region!$J$2:$K$215,2,FALSE)</f>
        <v>68.948886173143194</v>
      </c>
      <c r="F177" s="3">
        <f>VLOOKUP(B177,CO2_region!$G$2:$H$190,2,FALSE)</f>
        <v>741.77436496566202</v>
      </c>
      <c r="G177" s="3">
        <f>VLOOKUP(B177,CO2_region!$A$2:$B$246,2,FALSE)</f>
        <v>123.68110238624701</v>
      </c>
      <c r="K177" s="3" t="e">
        <f>VLOOKUP(B177,CO2_region_P!$D$2:$E$142,2,FALSE)</f>
        <v>#N/A</v>
      </c>
      <c r="L177" s="3">
        <f>VLOOKUP(B177,CO2_region_P!$A$2:$B$246,2,FALSE)</f>
        <v>104.646636541945</v>
      </c>
      <c r="M177" s="3">
        <f>VLOOKUP(B177,CO2_region_P!$J$2:$K$215,2,FALSE)</f>
        <v>68.948886173143194</v>
      </c>
      <c r="N177" s="3">
        <f>VLOOKUP(B177,CO2_region_P!$G$2:$H$190,2,FALSE)</f>
        <v>739.40256870456005</v>
      </c>
      <c r="O177" s="3">
        <f>VLOOKUP(B177,CO2_region_P!$A$2:$B$246,2,FALSE)</f>
        <v>104.646636541945</v>
      </c>
    </row>
    <row r="178" spans="1:15">
      <c r="A178" s="3">
        <v>177</v>
      </c>
      <c r="B178" t="s">
        <v>278</v>
      </c>
      <c r="C178" s="3" t="e">
        <f>VLOOKUP(B178,CO2_region!$D$2:$E$142,2,FALSE)</f>
        <v>#N/A</v>
      </c>
      <c r="D178" s="3">
        <f>VLOOKUP(B178,CO2_region!$A$2:$B$246,2,FALSE)</f>
        <v>25.8073960694277</v>
      </c>
      <c r="E178" s="3" t="e">
        <f>VLOOKUP(B178,CO2_region!$J$2:$K$215,2,FALSE)</f>
        <v>#N/A</v>
      </c>
      <c r="F178" s="3" t="e">
        <f>VLOOKUP(B178,CO2_region!$G$2:$H$190,2,FALSE)</f>
        <v>#N/A</v>
      </c>
      <c r="G178" s="3">
        <f>VLOOKUP(B178,CO2_region!$A$2:$B$246,2,FALSE)</f>
        <v>25.8073960694277</v>
      </c>
      <c r="K178" s="3" t="e">
        <f>VLOOKUP(B178,CO2_region_P!$D$2:$E$142,2,FALSE)</f>
        <v>#N/A</v>
      </c>
      <c r="L178" s="3">
        <f>VLOOKUP(B178,CO2_region_P!$A$2:$B$246,2,FALSE)</f>
        <v>10.4533535092318</v>
      </c>
      <c r="M178" s="3" t="e">
        <f>VLOOKUP(B178,CO2_region_P!$J$2:$K$215,2,FALSE)</f>
        <v>#N/A</v>
      </c>
      <c r="N178" s="3" t="e">
        <f>VLOOKUP(B178,CO2_region_P!$G$2:$H$190,2,FALSE)</f>
        <v>#N/A</v>
      </c>
      <c r="O178" s="3">
        <f>VLOOKUP(B178,CO2_region_P!$A$2:$B$246,2,FALSE)</f>
        <v>10.4533535092318</v>
      </c>
    </row>
    <row r="179" spans="1:15">
      <c r="A179" s="3">
        <v>178</v>
      </c>
      <c r="B179" t="s">
        <v>279</v>
      </c>
      <c r="C179" s="3" t="e">
        <f>VLOOKUP(B179,CO2_region!$D$2:$E$142,2,FALSE)</f>
        <v>#N/A</v>
      </c>
      <c r="D179" s="3">
        <f>VLOOKUP(B179,CO2_region!$A$2:$B$246,2,FALSE)</f>
        <v>286.50333709691802</v>
      </c>
      <c r="E179" s="3">
        <f>VLOOKUP(B179,CO2_region!$J$2:$K$215,2,FALSE)</f>
        <v>94.338912002952199</v>
      </c>
      <c r="F179" s="3">
        <f>VLOOKUP(B179,CO2_region!$G$2:$H$190,2,FALSE)</f>
        <v>877.78515300197205</v>
      </c>
      <c r="G179" s="3">
        <f>VLOOKUP(B179,CO2_region!$A$2:$B$246,2,FALSE)</f>
        <v>286.50333709691802</v>
      </c>
      <c r="K179" s="3" t="e">
        <f>VLOOKUP(B179,CO2_region_P!$D$2:$E$142,2,FALSE)</f>
        <v>#N/A</v>
      </c>
      <c r="L179" s="3">
        <f>VLOOKUP(B179,CO2_region_P!$A$2:$B$246,2,FALSE)</f>
        <v>175.17210205030699</v>
      </c>
      <c r="M179" s="3">
        <f>VLOOKUP(B179,CO2_region_P!$J$2:$K$215,2,FALSE)</f>
        <v>94.338912002952199</v>
      </c>
      <c r="N179" s="3">
        <f>VLOOKUP(B179,CO2_region_P!$G$2:$H$190,2,FALSE)</f>
        <v>1034.9640216103501</v>
      </c>
      <c r="O179" s="3">
        <f>VLOOKUP(B179,CO2_region_P!$A$2:$B$246,2,FALSE)</f>
        <v>175.17210205030699</v>
      </c>
    </row>
    <row r="180" spans="1:15">
      <c r="A180" s="3">
        <v>179</v>
      </c>
      <c r="B180" t="s">
        <v>280</v>
      </c>
      <c r="C180" s="3" t="e">
        <f>VLOOKUP(B180,CO2_region!$D$2:$E$142,2,FALSE)</f>
        <v>#N/A</v>
      </c>
      <c r="D180" s="3">
        <f>VLOOKUP(B180,CO2_region!$A$2:$B$246,2,FALSE)</f>
        <v>10545.5798085306</v>
      </c>
      <c r="E180" s="3">
        <f>VLOOKUP(B180,CO2_region!$J$2:$K$215,2,FALSE)</f>
        <v>9740.2469999999994</v>
      </c>
      <c r="F180" s="3">
        <f>VLOOKUP(B180,CO2_region!$G$2:$H$190,2,FALSE)</f>
        <v>12501.3437302318</v>
      </c>
      <c r="G180" s="3">
        <f>VLOOKUP(B180,CO2_region!$A$2:$B$246,2,FALSE)</f>
        <v>10545.5798085306</v>
      </c>
      <c r="K180" s="3" t="e">
        <f>VLOOKUP(B180,CO2_region_P!$D$2:$E$142,2,FALSE)</f>
        <v>#N/A</v>
      </c>
      <c r="L180" s="3">
        <f>VLOOKUP(B180,CO2_region_P!$A$2:$B$246,2,FALSE)</f>
        <v>6704.6170000000002</v>
      </c>
      <c r="M180" s="3">
        <f>VLOOKUP(B180,CO2_region_P!$J$2:$K$215,2,FALSE)</f>
        <v>9740.2469999999994</v>
      </c>
      <c r="N180" s="3">
        <f>VLOOKUP(B180,CO2_region_P!$G$2:$H$190,2,FALSE)</f>
        <v>9740.2469999999994</v>
      </c>
      <c r="O180" s="3">
        <f>VLOOKUP(B180,CO2_region_P!$A$2:$B$246,2,FALSE)</f>
        <v>6704.6170000000002</v>
      </c>
    </row>
    <row r="181" spans="1:15">
      <c r="A181" s="3">
        <v>180</v>
      </c>
      <c r="B181" t="s">
        <v>282</v>
      </c>
      <c r="C181" s="3">
        <f>VLOOKUP(B181,CO2_region!$D$2:$E$142,2,FALSE)</f>
        <v>7214.5744276240703</v>
      </c>
      <c r="D181" s="3">
        <f>VLOOKUP(B181,CO2_region!$A$2:$B$246,2,FALSE)</f>
        <v>8023.9558394353198</v>
      </c>
      <c r="E181" s="3">
        <f>VLOOKUP(B181,CO2_region!$J$2:$K$215,2,FALSE)</f>
        <v>4235.567</v>
      </c>
      <c r="F181" s="3">
        <f>VLOOKUP(B181,CO2_region!$G$2:$H$190,2,FALSE)</f>
        <v>5743.3755921076799</v>
      </c>
      <c r="G181" s="3">
        <f>VLOOKUP(B181,CO2_region!$A$2:$B$246,2,FALSE)</f>
        <v>8023.9558394353198</v>
      </c>
      <c r="K181" s="3">
        <f>VLOOKUP(B181,CO2_region_P!$D$2:$E$142,2,FALSE)</f>
        <v>4235.567</v>
      </c>
      <c r="L181" s="3">
        <f>VLOOKUP(B181,CO2_region_P!$A$2:$B$246,2,FALSE)</f>
        <v>4235.567</v>
      </c>
      <c r="M181" s="3">
        <f>VLOOKUP(B181,CO2_region_P!$J$2:$K$215,2,FALSE)</f>
        <v>4235.567</v>
      </c>
      <c r="N181" s="3">
        <f>VLOOKUP(B181,CO2_region_P!$G$2:$H$190,2,FALSE)</f>
        <v>4235.567</v>
      </c>
      <c r="O181" s="3">
        <f>VLOOKUP(B181,CO2_region_P!$A$2:$B$246,2,FALSE)</f>
        <v>4235.567</v>
      </c>
    </row>
    <row r="182" spans="1:15">
      <c r="A182" s="3">
        <v>181</v>
      </c>
      <c r="B182" t="s">
        <v>283</v>
      </c>
      <c r="C182" s="3">
        <f>VLOOKUP(B182,CO2_region!$D$2:$E$142,2,FALSE)</f>
        <v>11850.556614417001</v>
      </c>
      <c r="D182" s="3">
        <f>VLOOKUP(B182,CO2_region!$A$2:$B$246,2,FALSE)</f>
        <v>17937.569309428502</v>
      </c>
      <c r="E182" s="3">
        <f>VLOOKUP(B182,CO2_region!$J$2:$K$215,2,FALSE)</f>
        <v>11620.210999999999</v>
      </c>
      <c r="F182" s="3">
        <f>VLOOKUP(B182,CO2_region!$G$2:$H$190,2,FALSE)</f>
        <v>1992.57366856882</v>
      </c>
      <c r="G182" s="3">
        <f>VLOOKUP(B182,CO2_region!$A$2:$B$246,2,FALSE)</f>
        <v>17937.569309428502</v>
      </c>
      <c r="K182" s="3">
        <f>VLOOKUP(B182,CO2_region_P!$D$2:$E$142,2,FALSE)</f>
        <v>11620.210999999999</v>
      </c>
      <c r="L182" s="3">
        <f>VLOOKUP(B182,CO2_region_P!$A$2:$B$246,2,FALSE)</f>
        <v>11620.210999999999</v>
      </c>
      <c r="M182" s="3">
        <f>VLOOKUP(B182,CO2_region_P!$J$2:$K$215,2,FALSE)</f>
        <v>11620.210999999999</v>
      </c>
      <c r="N182" s="3">
        <f>VLOOKUP(B182,CO2_region_P!$G$2:$H$190,2,FALSE)</f>
        <v>11620.210999999999</v>
      </c>
      <c r="O182" s="3">
        <f>VLOOKUP(B182,CO2_region_P!$A$2:$B$246,2,FALSE)</f>
        <v>11620.210999999999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C110-4201-0844-8EE2-9C9279911EFE}">
  <dimension ref="A1:BW246"/>
  <sheetViews>
    <sheetView topLeftCell="M1" workbookViewId="0">
      <selection activeCell="U2" sqref="U2:AK142"/>
    </sheetView>
  </sheetViews>
  <sheetFormatPr baseColWidth="10" defaultRowHeight="16"/>
  <sheetData>
    <row r="1" spans="1:75">
      <c r="A1" s="5" t="s">
        <v>21</v>
      </c>
      <c r="T1" s="5" t="s">
        <v>318</v>
      </c>
      <c r="AM1" s="5" t="s">
        <v>325</v>
      </c>
      <c r="BF1" s="5" t="s">
        <v>332</v>
      </c>
    </row>
    <row r="2" spans="1:75">
      <c r="A2" t="s">
        <v>39</v>
      </c>
      <c r="B2">
        <v>0.85456030000000005</v>
      </c>
      <c r="C2">
        <v>113.1773139</v>
      </c>
      <c r="D2">
        <v>42.428139600000002</v>
      </c>
      <c r="E2">
        <v>10.381786699999999</v>
      </c>
      <c r="F2">
        <v>14.869805599999999</v>
      </c>
      <c r="G2">
        <v>192.6092051</v>
      </c>
      <c r="H2">
        <v>30.134115900000001</v>
      </c>
      <c r="I2">
        <v>100.2484257</v>
      </c>
      <c r="J2">
        <v>60.5823003</v>
      </c>
      <c r="K2">
        <v>8.0519573999999992</v>
      </c>
      <c r="L2">
        <v>132.83932110000001</v>
      </c>
      <c r="M2">
        <v>286.48357270000002</v>
      </c>
      <c r="N2">
        <v>1353.5479906</v>
      </c>
      <c r="O2">
        <v>271.69463539999998</v>
      </c>
      <c r="P2">
        <v>72.138824499999998</v>
      </c>
      <c r="Q2">
        <v>1398.1286935000001</v>
      </c>
      <c r="R2">
        <v>750.02545729999997</v>
      </c>
      <c r="T2" s="3" t="s">
        <v>55</v>
      </c>
      <c r="U2">
        <v>63653.088305548401</v>
      </c>
      <c r="V2">
        <v>224307.14136307899</v>
      </c>
      <c r="W2">
        <v>102869.030808929</v>
      </c>
      <c r="X2">
        <v>9092.5357386624601</v>
      </c>
      <c r="Y2">
        <v>41130.353315711203</v>
      </c>
      <c r="Z2">
        <v>90667.257126157507</v>
      </c>
      <c r="AA2">
        <v>98736.361680906397</v>
      </c>
      <c r="AB2">
        <v>21306.027370525899</v>
      </c>
      <c r="AC2">
        <v>47402.850921904297</v>
      </c>
      <c r="AD2">
        <v>12758.933421055999</v>
      </c>
      <c r="AE2">
        <v>67601.203546401899</v>
      </c>
      <c r="AF2">
        <v>335093.836024035</v>
      </c>
      <c r="AG2">
        <v>315676.09133749799</v>
      </c>
      <c r="AH2">
        <v>171391.18686174101</v>
      </c>
      <c r="AI2">
        <v>123878.249625446</v>
      </c>
      <c r="AJ2">
        <v>458996.668664806</v>
      </c>
      <c r="AK2">
        <v>572342.87434049498</v>
      </c>
      <c r="AM2" s="3" t="s">
        <v>40</v>
      </c>
      <c r="AN2">
        <v>1023734.9470451199</v>
      </c>
      <c r="AO2">
        <v>239719.91768785799</v>
      </c>
      <c r="AP2">
        <v>1331647.6092797201</v>
      </c>
      <c r="AQ2">
        <v>272054.34865886398</v>
      </c>
      <c r="AR2">
        <v>771640.03561526898</v>
      </c>
      <c r="AS2">
        <v>1906372.6804049199</v>
      </c>
      <c r="AT2">
        <v>790612.70808385604</v>
      </c>
      <c r="AU2">
        <v>2062888.67045409</v>
      </c>
      <c r="AV2">
        <v>920741.79407549906</v>
      </c>
      <c r="AW2">
        <v>392580.26271327102</v>
      </c>
      <c r="AX2">
        <v>612670.32103232201</v>
      </c>
      <c r="AY2">
        <v>2192004.9263196299</v>
      </c>
      <c r="AZ2">
        <v>4711799.4266936202</v>
      </c>
      <c r="BA2">
        <v>1628676.2544226199</v>
      </c>
      <c r="BB2">
        <v>1752624.30817705</v>
      </c>
      <c r="BC2">
        <v>9554664.1690833792</v>
      </c>
      <c r="BD2">
        <v>6171883.4137046002</v>
      </c>
      <c r="BF2" s="7" t="s">
        <v>326</v>
      </c>
      <c r="BG2">
        <v>6073.7335280554998</v>
      </c>
      <c r="BH2">
        <v>3118.8672907350001</v>
      </c>
      <c r="BI2">
        <v>3910.2845460789299</v>
      </c>
      <c r="BJ2">
        <v>927.91007850191602</v>
      </c>
      <c r="BK2">
        <v>1181.3443873144799</v>
      </c>
      <c r="BL2">
        <v>7540.8847960452504</v>
      </c>
      <c r="BM2">
        <v>2223.1233637561299</v>
      </c>
      <c r="BN2">
        <v>2335.3913640406799</v>
      </c>
      <c r="BO2">
        <v>978.82754153522797</v>
      </c>
      <c r="BP2">
        <v>842.19224570637004</v>
      </c>
      <c r="BQ2">
        <v>4465.9455713585603</v>
      </c>
      <c r="BR2">
        <v>3871.47942545359</v>
      </c>
      <c r="BS2">
        <v>4212.7760498299904</v>
      </c>
      <c r="BT2">
        <v>5038.7922681879299</v>
      </c>
      <c r="BU2">
        <v>1383.08775129124</v>
      </c>
      <c r="BV2">
        <v>6582.5485081086399</v>
      </c>
      <c r="BW2">
        <v>10534.285595724999</v>
      </c>
    </row>
    <row r="3" spans="1:75">
      <c r="A3" t="s">
        <v>40</v>
      </c>
      <c r="B3">
        <v>9830.1885094999998</v>
      </c>
      <c r="C3">
        <v>421.14808299999999</v>
      </c>
      <c r="D3">
        <v>4524.4349466000003</v>
      </c>
      <c r="E3">
        <v>120.19263770000001</v>
      </c>
      <c r="F3">
        <v>3.1074339000000002</v>
      </c>
      <c r="G3">
        <v>128.7355039</v>
      </c>
      <c r="H3">
        <v>30.533335600000001</v>
      </c>
      <c r="I3">
        <v>11.4957279</v>
      </c>
      <c r="J3">
        <v>2.8674010999999999</v>
      </c>
      <c r="K3">
        <v>4.9969969000000001</v>
      </c>
      <c r="L3">
        <v>15.429687299999999</v>
      </c>
      <c r="M3">
        <v>5179.9523686000002</v>
      </c>
      <c r="N3">
        <v>1054.5896049999999</v>
      </c>
      <c r="O3">
        <v>8460.4504202000007</v>
      </c>
      <c r="P3">
        <v>2104.4685018999999</v>
      </c>
      <c r="Q3">
        <v>1809.6520691999999</v>
      </c>
      <c r="R3">
        <v>3802.3007910000001</v>
      </c>
      <c r="T3" s="3" t="s">
        <v>206</v>
      </c>
      <c r="U3">
        <v>22424.512321815699</v>
      </c>
      <c r="V3">
        <v>4219.5684771281203</v>
      </c>
      <c r="W3">
        <v>39895.545873810297</v>
      </c>
      <c r="X3">
        <v>2184.7771012089502</v>
      </c>
      <c r="Y3">
        <v>8797.6033644705894</v>
      </c>
      <c r="Z3">
        <v>18199.322991493998</v>
      </c>
      <c r="AA3">
        <v>8746.3188765635805</v>
      </c>
      <c r="AB3">
        <v>3640.8484636963499</v>
      </c>
      <c r="AC3">
        <v>6085.0695784639402</v>
      </c>
      <c r="AD3">
        <v>2382.5847185596899</v>
      </c>
      <c r="AE3">
        <v>10295.9699847914</v>
      </c>
      <c r="AF3">
        <v>40104.045532995697</v>
      </c>
      <c r="AG3">
        <v>39248.545760991503</v>
      </c>
      <c r="AH3">
        <v>15558.873942086</v>
      </c>
      <c r="AI3">
        <v>26679.700239003701</v>
      </c>
      <c r="AJ3">
        <v>77876.570542348098</v>
      </c>
      <c r="AK3">
        <v>70590.652253754495</v>
      </c>
      <c r="AM3" s="3" t="s">
        <v>43</v>
      </c>
      <c r="AN3">
        <v>914359.42911755503</v>
      </c>
      <c r="AO3">
        <v>93429.238615679002</v>
      </c>
      <c r="AP3">
        <v>748749.53254924202</v>
      </c>
      <c r="AQ3">
        <v>387474.88552811701</v>
      </c>
      <c r="AR3">
        <v>397145.20589287399</v>
      </c>
      <c r="AS3">
        <v>1025722.02202498</v>
      </c>
      <c r="AT3">
        <v>424391.06349516299</v>
      </c>
      <c r="AU3">
        <v>1312324.2692978501</v>
      </c>
      <c r="AV3">
        <v>502427.67988739099</v>
      </c>
      <c r="AW3">
        <v>265441.14384170697</v>
      </c>
      <c r="AX3">
        <v>624674.06452182296</v>
      </c>
      <c r="AY3">
        <v>3887230.5145976199</v>
      </c>
      <c r="AZ3">
        <v>3134264.1374532199</v>
      </c>
      <c r="BA3">
        <v>535545.73158940196</v>
      </c>
      <c r="BB3">
        <v>826315.95038879698</v>
      </c>
      <c r="BC3">
        <v>4244756.8831557296</v>
      </c>
      <c r="BD3">
        <v>4359312.2342138803</v>
      </c>
      <c r="BF3" s="3" t="s">
        <v>327</v>
      </c>
      <c r="BG3">
        <v>2324.3357058209199</v>
      </c>
      <c r="BH3">
        <v>1115.4221507790501</v>
      </c>
      <c r="BI3">
        <v>1051.43275988665</v>
      </c>
      <c r="BJ3">
        <v>336.71558411263902</v>
      </c>
      <c r="BK3">
        <v>248.874882936684</v>
      </c>
      <c r="BL3">
        <v>492.09178108033501</v>
      </c>
      <c r="BM3">
        <v>563.45932744168499</v>
      </c>
      <c r="BN3">
        <v>635.47339761845399</v>
      </c>
      <c r="BO3">
        <v>358.85521207840401</v>
      </c>
      <c r="BP3">
        <v>185.385726524473</v>
      </c>
      <c r="BQ3">
        <v>299.44504854889198</v>
      </c>
      <c r="BR3">
        <v>2528.3021511925699</v>
      </c>
      <c r="BS3">
        <v>2317.1829686209098</v>
      </c>
      <c r="BT3">
        <v>1042.65479593847</v>
      </c>
      <c r="BU3">
        <v>366.142483567868</v>
      </c>
      <c r="BV3">
        <v>3264.5216995317701</v>
      </c>
      <c r="BW3">
        <v>3154.21935048665</v>
      </c>
    </row>
    <row r="4" spans="1:75">
      <c r="A4" t="s">
        <v>41</v>
      </c>
      <c r="B4">
        <v>2262.2981800500002</v>
      </c>
      <c r="C4">
        <v>41734.223044799997</v>
      </c>
      <c r="D4">
        <v>3619.76238715</v>
      </c>
      <c r="E4">
        <v>8.1381371999999992</v>
      </c>
      <c r="F4">
        <v>171.46349330000001</v>
      </c>
      <c r="G4">
        <v>25998.592931800002</v>
      </c>
      <c r="H4">
        <v>389.16101529999997</v>
      </c>
      <c r="I4">
        <v>561.98649980000005</v>
      </c>
      <c r="J4">
        <v>81.999014099999997</v>
      </c>
      <c r="K4">
        <v>4.4349575000000003</v>
      </c>
      <c r="L4">
        <v>1118.3678218</v>
      </c>
      <c r="M4">
        <v>16792.897975100001</v>
      </c>
      <c r="N4">
        <v>7256.8430147999998</v>
      </c>
      <c r="O4">
        <v>2557.6951853</v>
      </c>
      <c r="P4">
        <v>3346.0057889999998</v>
      </c>
      <c r="Q4">
        <v>23259.787131199999</v>
      </c>
      <c r="R4">
        <v>13350.507828600001</v>
      </c>
      <c r="T4" s="3" t="s">
        <v>284</v>
      </c>
      <c r="U4">
        <v>4192.0814819909101</v>
      </c>
      <c r="V4">
        <v>3581.15493504797</v>
      </c>
      <c r="W4">
        <v>5690.9642525019199</v>
      </c>
      <c r="X4">
        <v>505.98528138993697</v>
      </c>
      <c r="Y4">
        <v>1414.6568750183001</v>
      </c>
      <c r="Z4">
        <v>3557.4673709247199</v>
      </c>
      <c r="AA4">
        <v>5280.7543271124796</v>
      </c>
      <c r="AB4">
        <v>634.60518048668598</v>
      </c>
      <c r="AC4">
        <v>1946.2662078850001</v>
      </c>
      <c r="AD4">
        <v>436.90370891865803</v>
      </c>
      <c r="AE4">
        <v>2435.6890063341698</v>
      </c>
      <c r="AF4">
        <v>7186.39774306037</v>
      </c>
      <c r="AG4">
        <v>9897.5405940107103</v>
      </c>
      <c r="AH4">
        <v>4405.1949807927404</v>
      </c>
      <c r="AI4">
        <v>6584.4599640796996</v>
      </c>
      <c r="AJ4">
        <v>19495.054952032799</v>
      </c>
      <c r="AK4">
        <v>23072.049761224</v>
      </c>
      <c r="AM4" s="3" t="s">
        <v>103</v>
      </c>
      <c r="AN4">
        <v>6203936.8951195003</v>
      </c>
      <c r="AO4">
        <v>38867157.7788148</v>
      </c>
      <c r="AP4">
        <v>8721492.4389389008</v>
      </c>
      <c r="AQ4">
        <v>1851760.34422194</v>
      </c>
      <c r="AR4">
        <v>5215740.2284112703</v>
      </c>
      <c r="AS4">
        <v>18667971.1532836</v>
      </c>
      <c r="AT4">
        <v>6079394.1932252599</v>
      </c>
      <c r="AU4">
        <v>18479109.7193623</v>
      </c>
      <c r="AV4">
        <v>8843505.1712548696</v>
      </c>
      <c r="AW4">
        <v>3835175.35490864</v>
      </c>
      <c r="AX4">
        <v>7449349.2353310604</v>
      </c>
      <c r="AY4">
        <v>25758442.186953899</v>
      </c>
      <c r="AZ4">
        <v>37842991.702928498</v>
      </c>
      <c r="BA4">
        <v>11551365.5497273</v>
      </c>
      <c r="BB4">
        <v>11355705.1271307</v>
      </c>
      <c r="BC4">
        <v>76394079.937042505</v>
      </c>
      <c r="BD4">
        <v>66384821.121825799</v>
      </c>
      <c r="BF4" s="3" t="s">
        <v>103</v>
      </c>
      <c r="BG4">
        <v>17191.263217163701</v>
      </c>
      <c r="BH4">
        <v>30312.490558242898</v>
      </c>
      <c r="BI4">
        <v>8917.41944120476</v>
      </c>
      <c r="BJ4">
        <v>1561.5753785028101</v>
      </c>
      <c r="BK4">
        <v>2114.4567377979401</v>
      </c>
      <c r="BL4">
        <v>10205.624359448801</v>
      </c>
      <c r="BM4">
        <v>7223.9935643362696</v>
      </c>
      <c r="BN4">
        <v>9134.8086215496296</v>
      </c>
      <c r="BO4">
        <v>3670.01935185719</v>
      </c>
      <c r="BP4">
        <v>1564.2396708889901</v>
      </c>
      <c r="BQ4">
        <v>4349.8302883482902</v>
      </c>
      <c r="BR4">
        <v>39337.717901219497</v>
      </c>
      <c r="BS4">
        <v>27744.792662828298</v>
      </c>
      <c r="BT4">
        <v>22979.208221277899</v>
      </c>
      <c r="BU4">
        <v>5923.8357935076201</v>
      </c>
      <c r="BV4">
        <v>35326.002668494599</v>
      </c>
      <c r="BW4">
        <v>49165.5274389228</v>
      </c>
    </row>
    <row r="5" spans="1:75">
      <c r="A5" t="s">
        <v>42</v>
      </c>
      <c r="B5">
        <v>18.850432099999999</v>
      </c>
      <c r="C5">
        <v>0</v>
      </c>
      <c r="D5">
        <v>20.6135944</v>
      </c>
      <c r="E5">
        <v>11.4921033</v>
      </c>
      <c r="F5">
        <v>0.66349219999999998</v>
      </c>
      <c r="G5">
        <v>7.3503050999999999</v>
      </c>
      <c r="H5">
        <v>1.2607203</v>
      </c>
      <c r="I5">
        <v>13.560480200000001</v>
      </c>
      <c r="J5">
        <v>1.1772929000000001</v>
      </c>
      <c r="K5">
        <v>3.1569289</v>
      </c>
      <c r="L5">
        <v>147.6211491</v>
      </c>
      <c r="M5">
        <v>166.70747489999999</v>
      </c>
      <c r="N5">
        <v>538.58255819999999</v>
      </c>
      <c r="O5">
        <v>127.2425949</v>
      </c>
      <c r="P5">
        <v>105.8671118</v>
      </c>
      <c r="Q5">
        <v>602.94055979999996</v>
      </c>
      <c r="R5">
        <v>400.60809239999998</v>
      </c>
      <c r="T5" t="s">
        <v>83</v>
      </c>
      <c r="U5">
        <v>1028293.00081328</v>
      </c>
      <c r="V5">
        <v>661663.77955920005</v>
      </c>
      <c r="W5">
        <v>1567735.07321948</v>
      </c>
      <c r="X5">
        <v>1438196.5600451599</v>
      </c>
      <c r="Y5">
        <v>569871.83314469596</v>
      </c>
      <c r="Z5">
        <v>3739568.3569723801</v>
      </c>
      <c r="AA5">
        <v>2866107.2871258901</v>
      </c>
      <c r="AB5">
        <v>2342464.08622324</v>
      </c>
      <c r="AC5">
        <v>2427176.3296335102</v>
      </c>
      <c r="AD5">
        <v>355760.94823434798</v>
      </c>
      <c r="AE5">
        <v>614601.67379064602</v>
      </c>
      <c r="AF5">
        <v>2545591.8067671</v>
      </c>
      <c r="AG5">
        <v>1400963.51268049</v>
      </c>
      <c r="AH5">
        <v>1108466.6879827001</v>
      </c>
      <c r="AI5">
        <v>507100.38332192699</v>
      </c>
      <c r="AJ5">
        <v>2903083.04335545</v>
      </c>
      <c r="AK5">
        <v>1961118.0138069901</v>
      </c>
      <c r="AM5" s="3" t="s">
        <v>44</v>
      </c>
      <c r="AN5">
        <v>87516.212256055005</v>
      </c>
      <c r="AO5">
        <v>37935.752892940996</v>
      </c>
      <c r="AP5">
        <v>211446.97836233801</v>
      </c>
      <c r="AQ5">
        <v>50666.407191731902</v>
      </c>
      <c r="AR5">
        <v>129544.571048912</v>
      </c>
      <c r="AS5">
        <v>334539.71541315201</v>
      </c>
      <c r="AT5">
        <v>142056.62602315299</v>
      </c>
      <c r="AU5">
        <v>426708.267306283</v>
      </c>
      <c r="AV5">
        <v>185042.851258404</v>
      </c>
      <c r="AW5">
        <v>69955.848541619998</v>
      </c>
      <c r="AX5">
        <v>122463.922390598</v>
      </c>
      <c r="AY5">
        <v>484749.167782214</v>
      </c>
      <c r="AZ5">
        <v>894237.38095337804</v>
      </c>
      <c r="BA5">
        <v>198681.815184109</v>
      </c>
      <c r="BB5">
        <v>238732.88300609199</v>
      </c>
      <c r="BC5">
        <v>1735382.06402839</v>
      </c>
      <c r="BD5">
        <v>1343588.95214462</v>
      </c>
      <c r="BF5" s="3" t="s">
        <v>44</v>
      </c>
      <c r="BG5">
        <v>48.277433691598503</v>
      </c>
      <c r="BH5">
        <v>65.550522776464305</v>
      </c>
      <c r="BI5">
        <v>98.169161289012806</v>
      </c>
      <c r="BJ5">
        <v>37.689012619815401</v>
      </c>
      <c r="BK5">
        <v>29.075672235054402</v>
      </c>
      <c r="BL5">
        <v>72.9992544682664</v>
      </c>
      <c r="BM5">
        <v>71.474608292805698</v>
      </c>
      <c r="BN5">
        <v>100.321536904068</v>
      </c>
      <c r="BO5">
        <v>59.1488617704562</v>
      </c>
      <c r="BP5">
        <v>28.2845924104566</v>
      </c>
      <c r="BQ5">
        <v>28.379340693460801</v>
      </c>
      <c r="BR5">
        <v>414.683626392772</v>
      </c>
      <c r="BS5">
        <v>755.03077076892805</v>
      </c>
      <c r="BT5">
        <v>268.61137119622703</v>
      </c>
      <c r="BU5">
        <v>86.313822015711906</v>
      </c>
      <c r="BV5">
        <v>1123.24236030058</v>
      </c>
      <c r="BW5">
        <v>1128.66473017676</v>
      </c>
    </row>
    <row r="6" spans="1:75">
      <c r="A6" t="s">
        <v>43</v>
      </c>
      <c r="B6">
        <v>1959.7176553500001</v>
      </c>
      <c r="C6">
        <v>1171.9089423999999</v>
      </c>
      <c r="D6">
        <v>2204.8595593499999</v>
      </c>
      <c r="E6">
        <v>854.84209950000002</v>
      </c>
      <c r="F6">
        <v>81.1251575</v>
      </c>
      <c r="G6">
        <v>931.09279749999996</v>
      </c>
      <c r="H6">
        <v>491.25438339999999</v>
      </c>
      <c r="I6">
        <v>307.14736360000001</v>
      </c>
      <c r="J6">
        <v>324.80498599999999</v>
      </c>
      <c r="K6">
        <v>77.590838500000004</v>
      </c>
      <c r="L6">
        <v>425.9245525</v>
      </c>
      <c r="M6">
        <v>2913.3758189</v>
      </c>
      <c r="N6">
        <v>1270.3895416</v>
      </c>
      <c r="O6">
        <v>2704.0910715</v>
      </c>
      <c r="P6">
        <v>500.57890709999998</v>
      </c>
      <c r="Q6">
        <v>3065.3144266999998</v>
      </c>
      <c r="R6">
        <v>1724.6972209</v>
      </c>
      <c r="T6" t="s">
        <v>136</v>
      </c>
      <c r="U6">
        <v>4541.0497975415301</v>
      </c>
      <c r="V6">
        <v>33458.153431905797</v>
      </c>
      <c r="W6">
        <v>9774.3314251465908</v>
      </c>
      <c r="X6">
        <v>21665.9818071093</v>
      </c>
      <c r="Y6">
        <v>7354.4487085563997</v>
      </c>
      <c r="Z6">
        <v>12940.2985691055</v>
      </c>
      <c r="AA6">
        <v>14951.469886049001</v>
      </c>
      <c r="AB6">
        <v>7346.4291477116503</v>
      </c>
      <c r="AC6">
        <v>6852.93478618066</v>
      </c>
      <c r="AD6">
        <v>5273.0359862099203</v>
      </c>
      <c r="AE6">
        <v>10379.0156377535</v>
      </c>
      <c r="AF6">
        <v>36071.227781166701</v>
      </c>
      <c r="AG6">
        <v>228165.61318953801</v>
      </c>
      <c r="AH6">
        <v>158463.98471222</v>
      </c>
      <c r="AI6">
        <v>16074.4666347451</v>
      </c>
      <c r="AJ6">
        <v>96951.794369616196</v>
      </c>
      <c r="AK6">
        <v>57333.726488179796</v>
      </c>
      <c r="AM6" s="3" t="s">
        <v>319</v>
      </c>
      <c r="AN6">
        <v>3548001.5619318001</v>
      </c>
      <c r="AO6">
        <v>20912780.972826</v>
      </c>
      <c r="AP6">
        <v>6274453.7896299204</v>
      </c>
      <c r="AQ6">
        <v>1379512.3686814499</v>
      </c>
      <c r="AR6">
        <v>4272516.2329561096</v>
      </c>
      <c r="AS6">
        <v>11136627.8425206</v>
      </c>
      <c r="AT6">
        <v>4868273.9793950301</v>
      </c>
      <c r="AU6">
        <v>12685584.945816301</v>
      </c>
      <c r="AV6">
        <v>5564687.6886420399</v>
      </c>
      <c r="AW6">
        <v>2140877.6628182498</v>
      </c>
      <c r="AX6">
        <v>5587491.7752279099</v>
      </c>
      <c r="AY6">
        <v>15020098.287799699</v>
      </c>
      <c r="AZ6">
        <v>26125884.4770221</v>
      </c>
      <c r="BA6">
        <v>10162079.7667672</v>
      </c>
      <c r="BB6">
        <v>8861909.9566126894</v>
      </c>
      <c r="BC6">
        <v>61018530.350102402</v>
      </c>
      <c r="BD6">
        <v>47123437.912832998</v>
      </c>
      <c r="BF6" s="3" t="s">
        <v>319</v>
      </c>
      <c r="BG6">
        <v>6391.1206425024902</v>
      </c>
      <c r="BH6">
        <v>51838.1211924526</v>
      </c>
      <c r="BI6">
        <v>4225.4973540906003</v>
      </c>
      <c r="BJ6">
        <v>632.79868445349098</v>
      </c>
      <c r="BK6">
        <v>1372.43175901686</v>
      </c>
      <c r="BL6">
        <v>5800.84999428026</v>
      </c>
      <c r="BM6">
        <v>8024.7235971197497</v>
      </c>
      <c r="BN6">
        <v>4685.9205123802203</v>
      </c>
      <c r="BO6">
        <v>1887.18077960849</v>
      </c>
      <c r="BP6">
        <v>763.62847196388304</v>
      </c>
      <c r="BQ6">
        <v>3312.6864413581502</v>
      </c>
      <c r="BR6">
        <v>21429.331128467398</v>
      </c>
      <c r="BS6">
        <v>14447.3795791877</v>
      </c>
      <c r="BT6">
        <v>10778.4616944913</v>
      </c>
      <c r="BU6">
        <v>2878.2846293522098</v>
      </c>
      <c r="BV6">
        <v>26026.345520721999</v>
      </c>
      <c r="BW6">
        <v>39661.3508814499</v>
      </c>
    </row>
    <row r="7" spans="1:75">
      <c r="A7" t="s">
        <v>44</v>
      </c>
      <c r="B7">
        <v>10.95168645</v>
      </c>
      <c r="C7">
        <v>79.859076799999997</v>
      </c>
      <c r="D7">
        <v>12.52466905</v>
      </c>
      <c r="E7">
        <v>46.924938099999999</v>
      </c>
      <c r="F7">
        <v>11.415255999999999</v>
      </c>
      <c r="G7">
        <v>105.3779801</v>
      </c>
      <c r="H7">
        <v>51.155472500000002</v>
      </c>
      <c r="I7">
        <v>44.310718199999997</v>
      </c>
      <c r="J7">
        <v>29.706352599999999</v>
      </c>
      <c r="K7">
        <v>13.2910472</v>
      </c>
      <c r="L7">
        <v>40.045974800000003</v>
      </c>
      <c r="M7">
        <v>408.96108029999999</v>
      </c>
      <c r="N7">
        <v>325.45274869999997</v>
      </c>
      <c r="O7">
        <v>783.28558420000002</v>
      </c>
      <c r="P7">
        <v>120.0927183</v>
      </c>
      <c r="Q7">
        <v>1420.0690122999999</v>
      </c>
      <c r="R7">
        <v>831.35641559999999</v>
      </c>
      <c r="T7" s="3" t="s">
        <v>153</v>
      </c>
      <c r="U7">
        <v>75062.46429371</v>
      </c>
      <c r="V7">
        <v>8706.5596436910491</v>
      </c>
      <c r="W7">
        <v>329616.28792055498</v>
      </c>
      <c r="X7">
        <v>42862.337165881501</v>
      </c>
      <c r="Y7">
        <v>136258.43108824801</v>
      </c>
      <c r="Z7">
        <v>768058.76157458604</v>
      </c>
      <c r="AA7">
        <v>575691.08255054802</v>
      </c>
      <c r="AB7">
        <v>447921.89370939397</v>
      </c>
      <c r="AC7">
        <v>874295.47703047295</v>
      </c>
      <c r="AD7">
        <v>76365.6430980976</v>
      </c>
      <c r="AE7">
        <v>308559.744950908</v>
      </c>
      <c r="AF7">
        <v>552594.68487760006</v>
      </c>
      <c r="AG7">
        <v>1092098.7865659399</v>
      </c>
      <c r="AH7">
        <v>463607.45983257599</v>
      </c>
      <c r="AI7">
        <v>441604.13800625398</v>
      </c>
      <c r="AJ7">
        <v>1146332.59753044</v>
      </c>
      <c r="AK7">
        <v>1974045.81044407</v>
      </c>
      <c r="AM7" t="s">
        <v>54</v>
      </c>
      <c r="AN7">
        <v>47760.577658811002</v>
      </c>
      <c r="AO7">
        <v>18367.745269933999</v>
      </c>
      <c r="AP7">
        <v>78651.880736163002</v>
      </c>
      <c r="AQ7">
        <v>19768.653886784999</v>
      </c>
      <c r="AR7">
        <v>45435.774837595003</v>
      </c>
      <c r="AS7">
        <v>120453.27195657299</v>
      </c>
      <c r="AT7">
        <v>53028.756374381002</v>
      </c>
      <c r="AU7">
        <v>138924.37864669401</v>
      </c>
      <c r="AV7">
        <v>81983.900356650003</v>
      </c>
      <c r="AW7">
        <v>30632.622790017998</v>
      </c>
      <c r="AX7">
        <v>66464.887861324998</v>
      </c>
      <c r="AY7">
        <v>194898.81236903</v>
      </c>
      <c r="AZ7">
        <v>370540.09086651198</v>
      </c>
      <c r="BA7">
        <v>95361.370923637005</v>
      </c>
      <c r="BB7">
        <v>122102.424080406</v>
      </c>
      <c r="BC7">
        <v>541349.58148510405</v>
      </c>
      <c r="BD7">
        <v>502360.70846237498</v>
      </c>
      <c r="BF7" s="3" t="s">
        <v>42</v>
      </c>
      <c r="BG7">
        <v>10.034955732256</v>
      </c>
      <c r="BH7">
        <v>1.9919184311670299</v>
      </c>
      <c r="BI7">
        <v>11.7537431985438</v>
      </c>
      <c r="BJ7">
        <v>3.0029194062557099</v>
      </c>
      <c r="BK7">
        <v>2.8272090731526802</v>
      </c>
      <c r="BL7">
        <v>9.6417538613174703</v>
      </c>
      <c r="BM7">
        <v>7.9267481766538701</v>
      </c>
      <c r="BN7">
        <v>11.2571290635015</v>
      </c>
      <c r="BO7">
        <v>5.5493521515769597</v>
      </c>
      <c r="BP7">
        <v>2.5969647171919901</v>
      </c>
      <c r="BQ7">
        <v>3.4602349548097</v>
      </c>
      <c r="BR7">
        <v>64.775703374612604</v>
      </c>
      <c r="BS7">
        <v>68.371525494167301</v>
      </c>
      <c r="BT7">
        <v>27.013411430127899</v>
      </c>
      <c r="BU7">
        <v>14.5982149985551</v>
      </c>
      <c r="BV7">
        <v>104.503919273734</v>
      </c>
      <c r="BW7">
        <v>101.057762572014</v>
      </c>
    </row>
    <row r="8" spans="1:75">
      <c r="A8" t="s">
        <v>45</v>
      </c>
      <c r="B8">
        <v>56.574717700000001</v>
      </c>
      <c r="C8">
        <v>120.46400680000001</v>
      </c>
      <c r="D8">
        <v>106.7389313</v>
      </c>
      <c r="E8">
        <v>10.227624</v>
      </c>
      <c r="F8">
        <v>11.443653599999999</v>
      </c>
      <c r="G8">
        <v>83.724269800000002</v>
      </c>
      <c r="H8">
        <v>28.165487599999999</v>
      </c>
      <c r="I8">
        <v>72.589348000000001</v>
      </c>
      <c r="J8">
        <v>52.796168899999998</v>
      </c>
      <c r="K8">
        <v>8.5195185000000002</v>
      </c>
      <c r="L8">
        <v>39.287525500000001</v>
      </c>
      <c r="M8">
        <v>154.67224949999999</v>
      </c>
      <c r="N8">
        <v>199.1952172</v>
      </c>
      <c r="O8">
        <v>467.51716099999999</v>
      </c>
      <c r="P8">
        <v>176.97132400000001</v>
      </c>
      <c r="Q8">
        <v>403.72097159999998</v>
      </c>
      <c r="R8">
        <v>242.78384030000001</v>
      </c>
      <c r="T8" s="3" t="s">
        <v>285</v>
      </c>
      <c r="U8">
        <v>43379.128415291001</v>
      </c>
      <c r="V8">
        <v>5598.4092243290697</v>
      </c>
      <c r="W8">
        <v>110635.927152977</v>
      </c>
      <c r="X8">
        <v>56784.393167557202</v>
      </c>
      <c r="Y8">
        <v>37378.721340543598</v>
      </c>
      <c r="Z8">
        <v>447183.52487944299</v>
      </c>
      <c r="AA8">
        <v>299074.57638989598</v>
      </c>
      <c r="AB8">
        <v>361985.72316157998</v>
      </c>
      <c r="AC8">
        <v>349285.68182669801</v>
      </c>
      <c r="AD8">
        <v>53469.8737851201</v>
      </c>
      <c r="AE8">
        <v>86487.330407407906</v>
      </c>
      <c r="AF8">
        <v>204287.12210210599</v>
      </c>
      <c r="AG8">
        <v>296539.40834083798</v>
      </c>
      <c r="AH8">
        <v>148750.510567355</v>
      </c>
      <c r="AI8">
        <v>106471.985262071</v>
      </c>
      <c r="AJ8">
        <v>390301.16628943</v>
      </c>
      <c r="AK8">
        <v>430946.29401329102</v>
      </c>
      <c r="AM8" s="3" t="s">
        <v>49</v>
      </c>
      <c r="AN8">
        <v>38867107.003616899</v>
      </c>
      <c r="AO8">
        <v>15412850.612342</v>
      </c>
      <c r="AP8">
        <v>68491985.627280697</v>
      </c>
      <c r="AQ8">
        <v>22434574.219961502</v>
      </c>
      <c r="AR8">
        <v>18036470.2036056</v>
      </c>
      <c r="AS8">
        <v>53720360.576300398</v>
      </c>
      <c r="AT8">
        <v>18506519.693797398</v>
      </c>
      <c r="AU8">
        <v>17158044.814410102</v>
      </c>
      <c r="AV8">
        <v>19936342.578239001</v>
      </c>
      <c r="AW8">
        <v>6248302.2407777496</v>
      </c>
      <c r="AX8">
        <v>16828031.1799629</v>
      </c>
      <c r="AY8">
        <v>46110199.335313901</v>
      </c>
      <c r="AZ8">
        <v>91662079.468074098</v>
      </c>
      <c r="BA8">
        <v>37088933.685047597</v>
      </c>
      <c r="BB8">
        <v>16513893.8812286</v>
      </c>
      <c r="BC8">
        <v>121656530.53952301</v>
      </c>
      <c r="BD8">
        <v>156965637.90072599</v>
      </c>
      <c r="BF8" s="3" t="s">
        <v>54</v>
      </c>
      <c r="BG8">
        <v>36.396076903218599</v>
      </c>
      <c r="BH8">
        <v>8.8512551424191308</v>
      </c>
      <c r="BI8">
        <v>46.124067441043401</v>
      </c>
      <c r="BJ8">
        <v>11.6863694078011</v>
      </c>
      <c r="BK8">
        <v>10.884666755075299</v>
      </c>
      <c r="BL8">
        <v>32.745719971801996</v>
      </c>
      <c r="BM8">
        <v>36.6313491533353</v>
      </c>
      <c r="BN8">
        <v>40.852038948593602</v>
      </c>
      <c r="BO8">
        <v>25.241093576473698</v>
      </c>
      <c r="BP8">
        <v>9.8007333756253008</v>
      </c>
      <c r="BQ8">
        <v>10.4142544220889</v>
      </c>
      <c r="BR8">
        <v>287.72312854443402</v>
      </c>
      <c r="BS8">
        <v>303.46967782837902</v>
      </c>
      <c r="BT8">
        <v>128.97541611334401</v>
      </c>
      <c r="BU8">
        <v>70.255013967740993</v>
      </c>
      <c r="BV8">
        <v>396.37874516717</v>
      </c>
      <c r="BW8">
        <v>438.87502545083203</v>
      </c>
    </row>
    <row r="9" spans="1:75">
      <c r="A9" t="s">
        <v>46</v>
      </c>
      <c r="B9">
        <v>25.528346500000001</v>
      </c>
      <c r="C9">
        <v>37.746003899999998</v>
      </c>
      <c r="D9">
        <v>49.429252099999999</v>
      </c>
      <c r="E9">
        <v>6.6807917999999997</v>
      </c>
      <c r="F9">
        <v>8.3928285999999996</v>
      </c>
      <c r="G9">
        <v>46.282693999999999</v>
      </c>
      <c r="H9">
        <v>17.256115600000001</v>
      </c>
      <c r="I9">
        <v>26.482048299999999</v>
      </c>
      <c r="J9">
        <v>19.912022400000001</v>
      </c>
      <c r="K9">
        <v>5.5521091</v>
      </c>
      <c r="L9">
        <v>14.677367200000001</v>
      </c>
      <c r="M9">
        <v>45.313927300000003</v>
      </c>
      <c r="N9">
        <v>63.514129799999999</v>
      </c>
      <c r="O9">
        <v>33.823737100000002</v>
      </c>
      <c r="P9">
        <v>19.427631300000002</v>
      </c>
      <c r="Q9">
        <v>128.83762580000001</v>
      </c>
      <c r="R9">
        <v>76.997659100000007</v>
      </c>
      <c r="T9" s="3" t="s">
        <v>184</v>
      </c>
      <c r="U9">
        <v>1919.6719543212901</v>
      </c>
      <c r="V9">
        <v>6744.1538635039797</v>
      </c>
      <c r="W9">
        <v>590.77992458901394</v>
      </c>
      <c r="X9">
        <v>181.27073732721701</v>
      </c>
      <c r="Y9">
        <v>80.098338451138702</v>
      </c>
      <c r="Z9">
        <v>326.18257338242898</v>
      </c>
      <c r="AA9">
        <v>638.64021946579396</v>
      </c>
      <c r="AB9">
        <v>27.569231672302902</v>
      </c>
      <c r="AC9">
        <v>58.077361752458401</v>
      </c>
      <c r="AD9">
        <v>7.4424577034510202</v>
      </c>
      <c r="AE9">
        <v>2391.3398602971101</v>
      </c>
      <c r="AF9">
        <v>1308.8457756128701</v>
      </c>
      <c r="AG9">
        <v>1465.60934219713</v>
      </c>
      <c r="AH9">
        <v>2213.2097258838498</v>
      </c>
      <c r="AI9">
        <v>674.79024510366696</v>
      </c>
      <c r="AJ9">
        <v>1445.0461122243801</v>
      </c>
      <c r="AK9">
        <v>3193.1775502167002</v>
      </c>
      <c r="AM9" s="3" t="s">
        <v>50</v>
      </c>
      <c r="AN9">
        <v>1602973.6623307499</v>
      </c>
      <c r="AO9">
        <v>281460.007996701</v>
      </c>
      <c r="AP9">
        <v>632395.12657421303</v>
      </c>
      <c r="AQ9">
        <v>118814.57079286101</v>
      </c>
      <c r="AR9">
        <v>218049.62213979001</v>
      </c>
      <c r="AS9">
        <v>595854.52648632205</v>
      </c>
      <c r="AT9">
        <v>350030.08114069502</v>
      </c>
      <c r="AU9">
        <v>799472.78463686001</v>
      </c>
      <c r="AV9">
        <v>264639.07950286998</v>
      </c>
      <c r="AW9">
        <v>192000.602383349</v>
      </c>
      <c r="AX9">
        <v>645205.46931897604</v>
      </c>
      <c r="AY9">
        <v>2299075.28491882</v>
      </c>
      <c r="AZ9">
        <v>1802353.3993122899</v>
      </c>
      <c r="BA9">
        <v>571506.276399603</v>
      </c>
      <c r="BB9">
        <v>589570.83951759804</v>
      </c>
      <c r="BC9">
        <v>2971949.9679743801</v>
      </c>
      <c r="BD9">
        <v>2362926.3686063499</v>
      </c>
      <c r="BF9" s="3" t="s">
        <v>49</v>
      </c>
      <c r="BG9">
        <v>49331.962000377003</v>
      </c>
      <c r="BH9">
        <v>9122.2275709090409</v>
      </c>
      <c r="BI9">
        <v>45824.057590989003</v>
      </c>
      <c r="BJ9">
        <v>7056.1535366716898</v>
      </c>
      <c r="BK9">
        <v>14983.647449239101</v>
      </c>
      <c r="BL9">
        <v>33361.314711635801</v>
      </c>
      <c r="BM9">
        <v>31946.324375381701</v>
      </c>
      <c r="BN9">
        <v>32237.241452233899</v>
      </c>
      <c r="BO9">
        <v>27991.474142223298</v>
      </c>
      <c r="BP9">
        <v>7137.2647349231102</v>
      </c>
      <c r="BQ9">
        <v>5194.1163228464802</v>
      </c>
      <c r="BR9">
        <v>54361.657453928499</v>
      </c>
      <c r="BS9">
        <v>65214.699551362697</v>
      </c>
      <c r="BT9">
        <v>31328.356582999299</v>
      </c>
      <c r="BU9">
        <v>17491.9094648834</v>
      </c>
      <c r="BV9">
        <v>124381.65109792999</v>
      </c>
      <c r="BW9">
        <v>146153.375956623</v>
      </c>
    </row>
    <row r="10" spans="1:75">
      <c r="A10" t="s">
        <v>47</v>
      </c>
      <c r="B10">
        <v>21.131955949999998</v>
      </c>
      <c r="C10">
        <v>156.1381385</v>
      </c>
      <c r="D10">
        <v>36.16317265</v>
      </c>
      <c r="E10">
        <v>29.328628500000001</v>
      </c>
      <c r="F10">
        <v>30.537407600000002</v>
      </c>
      <c r="G10">
        <v>1531.5788637999999</v>
      </c>
      <c r="H10">
        <v>59.323111099999998</v>
      </c>
      <c r="I10">
        <v>51.348903700000001</v>
      </c>
      <c r="J10">
        <v>46.979431699999999</v>
      </c>
      <c r="K10">
        <v>22.734348799999999</v>
      </c>
      <c r="L10">
        <v>62.7908477</v>
      </c>
      <c r="M10">
        <v>304.35271490000002</v>
      </c>
      <c r="N10">
        <v>2323.2088211999999</v>
      </c>
      <c r="O10">
        <v>465.5016392</v>
      </c>
      <c r="P10">
        <v>121.1704376</v>
      </c>
      <c r="Q10">
        <v>1265.3711020999999</v>
      </c>
      <c r="R10">
        <v>768.44925249999994</v>
      </c>
      <c r="T10" t="s">
        <v>110</v>
      </c>
      <c r="U10">
        <v>13510.915669292001</v>
      </c>
      <c r="V10">
        <v>5345.1341250038904</v>
      </c>
      <c r="W10">
        <v>19253.962160770501</v>
      </c>
      <c r="X10">
        <v>26596.123604020901</v>
      </c>
      <c r="Y10">
        <v>13251.884171648</v>
      </c>
      <c r="Z10">
        <v>195090.686997627</v>
      </c>
      <c r="AA10">
        <v>116507.372606959</v>
      </c>
      <c r="AB10">
        <v>236069.24914412401</v>
      </c>
      <c r="AC10">
        <v>82112.732940300193</v>
      </c>
      <c r="AD10">
        <v>15995.5906803621</v>
      </c>
      <c r="AE10">
        <v>51395.400546710203</v>
      </c>
      <c r="AF10">
        <v>86711.925950006407</v>
      </c>
      <c r="AG10">
        <v>137577.50989235</v>
      </c>
      <c r="AH10">
        <v>31625.2885992724</v>
      </c>
      <c r="AI10">
        <v>25477.4473643942</v>
      </c>
      <c r="AJ10">
        <v>121650.40811327301</v>
      </c>
      <c r="AK10">
        <v>159031.566846901</v>
      </c>
      <c r="AM10" s="3" t="s">
        <v>39</v>
      </c>
      <c r="AN10">
        <v>26949.284941523001</v>
      </c>
      <c r="AO10">
        <v>67398.697804338997</v>
      </c>
      <c r="AP10">
        <v>85554.582769396104</v>
      </c>
      <c r="AQ10">
        <v>19705.102982591001</v>
      </c>
      <c r="AR10">
        <v>81233.050209171997</v>
      </c>
      <c r="AS10">
        <v>524387.57543580898</v>
      </c>
      <c r="AT10">
        <v>29455.121376927</v>
      </c>
      <c r="AU10">
        <v>86554.702498144004</v>
      </c>
      <c r="AV10">
        <v>44278.1124815</v>
      </c>
      <c r="AW10">
        <v>48237.112502008997</v>
      </c>
      <c r="AX10">
        <v>253613.525783452</v>
      </c>
      <c r="AY10">
        <v>399820.54022028198</v>
      </c>
      <c r="AZ10">
        <v>1066024.38923587</v>
      </c>
      <c r="BA10">
        <v>249673.89331408701</v>
      </c>
      <c r="BB10">
        <v>189228.81816059101</v>
      </c>
      <c r="BC10">
        <v>1032731.93309202</v>
      </c>
      <c r="BD10">
        <v>1069120.1630704999</v>
      </c>
      <c r="BF10" s="3" t="s">
        <v>50</v>
      </c>
      <c r="BG10">
        <v>1638.1032151501699</v>
      </c>
      <c r="BH10">
        <v>575.70595294483405</v>
      </c>
      <c r="BI10">
        <v>740.97181646802005</v>
      </c>
      <c r="BJ10">
        <v>283.17570153922298</v>
      </c>
      <c r="BK10">
        <v>126.717081599403</v>
      </c>
      <c r="BL10">
        <v>444.118954487743</v>
      </c>
      <c r="BM10">
        <v>225.18484057003101</v>
      </c>
      <c r="BN10">
        <v>531.84654629254499</v>
      </c>
      <c r="BO10">
        <v>239.586210098104</v>
      </c>
      <c r="BP10">
        <v>130.44150406167401</v>
      </c>
      <c r="BQ10">
        <v>220.84621284819701</v>
      </c>
      <c r="BR10">
        <v>1652.35053324046</v>
      </c>
      <c r="BS10">
        <v>1942.28283182057</v>
      </c>
      <c r="BT10">
        <v>732.22258934111903</v>
      </c>
      <c r="BU10">
        <v>300.09605234281702</v>
      </c>
      <c r="BV10">
        <v>2234.73515029174</v>
      </c>
      <c r="BW10">
        <v>2445.87447391257</v>
      </c>
    </row>
    <row r="11" spans="1:75">
      <c r="A11" t="s">
        <v>48</v>
      </c>
      <c r="B11">
        <v>646.61525104999998</v>
      </c>
      <c r="C11">
        <v>62696.971454300001</v>
      </c>
      <c r="D11">
        <v>4771.6922615499998</v>
      </c>
      <c r="E11">
        <v>1416.8320686</v>
      </c>
      <c r="F11">
        <v>862.09548859999995</v>
      </c>
      <c r="G11">
        <v>176241.58941079999</v>
      </c>
      <c r="H11">
        <v>12495.974679299999</v>
      </c>
      <c r="I11">
        <v>6784.7131467999998</v>
      </c>
      <c r="J11">
        <v>2071.2898504999998</v>
      </c>
      <c r="K11">
        <v>642.55331200000001</v>
      </c>
      <c r="L11">
        <v>10348.563726</v>
      </c>
      <c r="M11">
        <v>69071.352867199996</v>
      </c>
      <c r="N11">
        <v>59334.596015399999</v>
      </c>
      <c r="O11">
        <v>44118.200979499998</v>
      </c>
      <c r="P11">
        <v>19277.664714300001</v>
      </c>
      <c r="Q11">
        <v>77963.700120599999</v>
      </c>
      <c r="R11">
        <v>37379.427206</v>
      </c>
      <c r="T11" s="3" t="s">
        <v>286</v>
      </c>
      <c r="U11">
        <v>3773.93254295614</v>
      </c>
      <c r="V11">
        <v>6475.2184660782896</v>
      </c>
      <c r="W11">
        <v>2229.1613759889201</v>
      </c>
      <c r="X11">
        <v>6046.77098121974</v>
      </c>
      <c r="Y11">
        <v>1480.8877400277199</v>
      </c>
      <c r="Z11">
        <v>4690.1776728705199</v>
      </c>
      <c r="AA11">
        <v>1605.3267198384799</v>
      </c>
      <c r="AB11">
        <v>1112.93200520153</v>
      </c>
      <c r="AC11">
        <v>1526.70225949263</v>
      </c>
      <c r="AD11">
        <v>549.81798870483397</v>
      </c>
      <c r="AE11">
        <v>5195.0648708408298</v>
      </c>
      <c r="AF11">
        <v>10606.3500835867</v>
      </c>
      <c r="AG11">
        <v>40592.758939052001</v>
      </c>
      <c r="AH11">
        <v>53545.852202797498</v>
      </c>
      <c r="AI11">
        <v>4455.7845406383003</v>
      </c>
      <c r="AJ11">
        <v>14322.4713116821</v>
      </c>
      <c r="AK11">
        <v>20395.944401407902</v>
      </c>
      <c r="AM11" s="3" t="s">
        <v>55</v>
      </c>
      <c r="AN11">
        <v>65771567.701751098</v>
      </c>
      <c r="AO11">
        <v>115107034.627474</v>
      </c>
      <c r="AP11">
        <v>96848173.904668093</v>
      </c>
      <c r="AQ11">
        <v>17916209.571984299</v>
      </c>
      <c r="AR11">
        <v>52935922.385492198</v>
      </c>
      <c r="AS11">
        <v>98096921.471025601</v>
      </c>
      <c r="AT11">
        <v>100960526.88382199</v>
      </c>
      <c r="AU11">
        <v>58154542.361129202</v>
      </c>
      <c r="AV11">
        <v>59210044.040666103</v>
      </c>
      <c r="AW11">
        <v>18866352.403638899</v>
      </c>
      <c r="AX11">
        <v>48901249.373373203</v>
      </c>
      <c r="AY11">
        <v>181305245.411751</v>
      </c>
      <c r="AZ11">
        <v>278327359.560709</v>
      </c>
      <c r="BA11">
        <v>130749846.812244</v>
      </c>
      <c r="BB11">
        <v>81029005.842763796</v>
      </c>
      <c r="BC11">
        <v>758724233.37347901</v>
      </c>
      <c r="BD11">
        <v>439073591.28961998</v>
      </c>
      <c r="BF11" t="s">
        <v>39</v>
      </c>
      <c r="BG11">
        <v>30.341532595557499</v>
      </c>
      <c r="BH11">
        <v>28.607511161986402</v>
      </c>
      <c r="BI11">
        <v>88.286557567942793</v>
      </c>
      <c r="BJ11">
        <v>22.4081294675088</v>
      </c>
      <c r="BK11">
        <v>33.937546340840598</v>
      </c>
      <c r="BL11">
        <v>403.61113855508</v>
      </c>
      <c r="BM11">
        <v>114.576593957241</v>
      </c>
      <c r="BN11">
        <v>116.631746793836</v>
      </c>
      <c r="BO11">
        <v>67.164910700745295</v>
      </c>
      <c r="BP11">
        <v>23.195079319009899</v>
      </c>
      <c r="BQ11">
        <v>23.317895057003199</v>
      </c>
      <c r="BR11">
        <v>474.74604150481798</v>
      </c>
      <c r="BS11">
        <v>584.66830880452903</v>
      </c>
      <c r="BT11">
        <v>263.82407690674103</v>
      </c>
      <c r="BU11">
        <v>126.67936861595599</v>
      </c>
      <c r="BV11">
        <v>961.49593379403495</v>
      </c>
      <c r="BW11">
        <v>1125.43243166465</v>
      </c>
    </row>
    <row r="12" spans="1:75">
      <c r="A12" t="s">
        <v>49</v>
      </c>
      <c r="B12">
        <v>90643.548558199996</v>
      </c>
      <c r="C12">
        <v>53899.851599200003</v>
      </c>
      <c r="D12">
        <v>131285.59281930001</v>
      </c>
      <c r="E12">
        <v>10554.627845999999</v>
      </c>
      <c r="F12">
        <v>21143.109825399999</v>
      </c>
      <c r="G12">
        <v>76010.677811999994</v>
      </c>
      <c r="H12">
        <v>30954.8367445</v>
      </c>
      <c r="I12">
        <v>33049.657604</v>
      </c>
      <c r="J12">
        <v>36375.074494</v>
      </c>
      <c r="K12">
        <v>5360.3448928999996</v>
      </c>
      <c r="L12">
        <v>20140.496105999999</v>
      </c>
      <c r="M12">
        <v>66724.857072900006</v>
      </c>
      <c r="N12">
        <v>16164.349480299999</v>
      </c>
      <c r="O12">
        <v>57576.947039899998</v>
      </c>
      <c r="P12">
        <v>259997.07396060001</v>
      </c>
      <c r="Q12">
        <v>187853.37221130001</v>
      </c>
      <c r="R12">
        <v>60705.220322599998</v>
      </c>
      <c r="T12" s="3" t="s">
        <v>287</v>
      </c>
      <c r="U12">
        <v>36.339844751801699</v>
      </c>
      <c r="V12">
        <v>10356.996889363199</v>
      </c>
      <c r="W12">
        <v>45.941899513741298</v>
      </c>
      <c r="X12">
        <v>58.409823030616799</v>
      </c>
      <c r="Y12">
        <v>68.289188755871095</v>
      </c>
      <c r="Z12">
        <v>1016.05142469097</v>
      </c>
      <c r="AA12">
        <v>138.01530536826101</v>
      </c>
      <c r="AB12">
        <v>44.346098958918901</v>
      </c>
      <c r="AC12">
        <v>49.058878826865097</v>
      </c>
      <c r="AD12">
        <v>118.67902715008</v>
      </c>
      <c r="AE12">
        <v>1275.8745945272301</v>
      </c>
      <c r="AF12">
        <v>1701.4497317175901</v>
      </c>
      <c r="AG12">
        <v>1175.4881502410799</v>
      </c>
      <c r="AH12">
        <v>743.54590107615002</v>
      </c>
      <c r="AI12">
        <v>1374.0663066581501</v>
      </c>
      <c r="AJ12">
        <v>2459.3132072499998</v>
      </c>
      <c r="AK12">
        <v>4960.1726024054997</v>
      </c>
      <c r="AM12" s="3" t="s">
        <v>56</v>
      </c>
      <c r="AN12">
        <v>15021757.6915373</v>
      </c>
      <c r="AO12">
        <v>3668365.8941208902</v>
      </c>
      <c r="AP12">
        <v>25921073.566997901</v>
      </c>
      <c r="AQ12">
        <v>12517072.011459</v>
      </c>
      <c r="AR12">
        <v>37233187.529099204</v>
      </c>
      <c r="AS12">
        <v>48410903.954620898</v>
      </c>
      <c r="AT12">
        <v>43621085.402267799</v>
      </c>
      <c r="AU12">
        <v>69864628.232131094</v>
      </c>
      <c r="AV12">
        <v>29596508.981112398</v>
      </c>
      <c r="AW12">
        <v>12823539.4471342</v>
      </c>
      <c r="AX12">
        <v>19586053.666822501</v>
      </c>
      <c r="AY12">
        <v>60998538.422375202</v>
      </c>
      <c r="AZ12">
        <v>119839810.313741</v>
      </c>
      <c r="BA12">
        <v>42246049.834852897</v>
      </c>
      <c r="BB12">
        <v>18609099.803204101</v>
      </c>
      <c r="BC12">
        <v>149728198.228578</v>
      </c>
      <c r="BD12">
        <v>135241923.54216301</v>
      </c>
      <c r="BF12" s="3" t="s">
        <v>55</v>
      </c>
      <c r="BG12">
        <v>55717.774655182198</v>
      </c>
      <c r="BH12">
        <v>103084.74500418</v>
      </c>
      <c r="BI12">
        <v>72946.473618022705</v>
      </c>
      <c r="BJ12">
        <v>8225.9516594656707</v>
      </c>
      <c r="BK12">
        <v>38360.926402486097</v>
      </c>
      <c r="BL12">
        <v>72618.042259532696</v>
      </c>
      <c r="BM12">
        <v>73797.411495121007</v>
      </c>
      <c r="BN12">
        <v>50008.322949553301</v>
      </c>
      <c r="BO12">
        <v>26876.737730702702</v>
      </c>
      <c r="BP12">
        <v>10536.075868362301</v>
      </c>
      <c r="BQ12">
        <v>10381.7028815799</v>
      </c>
      <c r="BR12">
        <v>288087.165184543</v>
      </c>
      <c r="BS12">
        <v>91085.296541840697</v>
      </c>
      <c r="BT12">
        <v>88932.945240560599</v>
      </c>
      <c r="BU12">
        <v>42004.436109529503</v>
      </c>
      <c r="BV12">
        <v>630983.92537695798</v>
      </c>
      <c r="BW12">
        <v>399443.777689184</v>
      </c>
    </row>
    <row r="13" spans="1:75">
      <c r="A13" t="s">
        <v>50</v>
      </c>
      <c r="B13">
        <v>1542.6426710000001</v>
      </c>
      <c r="C13">
        <v>1032.4101951</v>
      </c>
      <c r="D13">
        <v>1981.4200094</v>
      </c>
      <c r="E13">
        <v>496.94089059999999</v>
      </c>
      <c r="F13">
        <v>116.31322520000001</v>
      </c>
      <c r="G13">
        <v>1631.5888138</v>
      </c>
      <c r="H13">
        <v>678.37635750000004</v>
      </c>
      <c r="I13">
        <v>381.89539459999997</v>
      </c>
      <c r="J13">
        <v>377.41502020000001</v>
      </c>
      <c r="K13">
        <v>127.5901001</v>
      </c>
      <c r="L13">
        <v>505.28299750000002</v>
      </c>
      <c r="M13">
        <v>2751.6342291000001</v>
      </c>
      <c r="N13">
        <v>1076.3820100999999</v>
      </c>
      <c r="O13">
        <v>1946.0306315</v>
      </c>
      <c r="P13">
        <v>544.63281870000003</v>
      </c>
      <c r="Q13">
        <v>2949.9765329000002</v>
      </c>
      <c r="R13">
        <v>1718.8058582000001</v>
      </c>
      <c r="T13" s="3" t="s">
        <v>157</v>
      </c>
      <c r="U13">
        <v>6409.1668417826104</v>
      </c>
      <c r="V13">
        <v>229.13060046733901</v>
      </c>
      <c r="W13">
        <v>4536.0959179547399</v>
      </c>
      <c r="X13">
        <v>11950.867019301701</v>
      </c>
      <c r="Y13">
        <v>698.46825451949496</v>
      </c>
      <c r="Z13">
        <v>583.65752675937995</v>
      </c>
      <c r="AA13">
        <v>310.93176494742403</v>
      </c>
      <c r="AB13">
        <v>953.84365720176595</v>
      </c>
      <c r="AC13">
        <v>1398.82009123129</v>
      </c>
      <c r="AD13">
        <v>410.97371234073398</v>
      </c>
      <c r="AE13">
        <v>590.47062793369003</v>
      </c>
      <c r="AF13">
        <v>1661.26696020343</v>
      </c>
      <c r="AG13">
        <v>2781.9123048747701</v>
      </c>
      <c r="AH13">
        <v>2837.7826728075902</v>
      </c>
      <c r="AI13">
        <v>323.99477120544401</v>
      </c>
      <c r="AJ13">
        <v>956.36589399342995</v>
      </c>
      <c r="AK13">
        <v>4535.8286879990001</v>
      </c>
      <c r="AM13" s="3" t="s">
        <v>57</v>
      </c>
      <c r="AN13">
        <v>3775850.8090708801</v>
      </c>
      <c r="AO13">
        <v>2605603.4493273199</v>
      </c>
      <c r="AP13">
        <v>3011004.9207081501</v>
      </c>
      <c r="AQ13">
        <v>651074.92459240102</v>
      </c>
      <c r="AR13">
        <v>1511988.1164301401</v>
      </c>
      <c r="AS13">
        <v>4669261.9695015196</v>
      </c>
      <c r="AT13">
        <v>1703491.0537073701</v>
      </c>
      <c r="AU13">
        <v>5068586.9860786302</v>
      </c>
      <c r="AV13">
        <v>2001468.62503243</v>
      </c>
      <c r="AW13">
        <v>877861.51755423099</v>
      </c>
      <c r="AX13">
        <v>3392994.5724436599</v>
      </c>
      <c r="AY13">
        <v>8076233.2991930395</v>
      </c>
      <c r="AZ13">
        <v>11976165.9865983</v>
      </c>
      <c r="BA13">
        <v>3407929.80723225</v>
      </c>
      <c r="BB13">
        <v>3775707.5492275101</v>
      </c>
      <c r="BC13">
        <v>23473326.290580101</v>
      </c>
      <c r="BD13">
        <v>17456607.045131501</v>
      </c>
      <c r="BF13" s="3" t="s">
        <v>56</v>
      </c>
      <c r="BG13">
        <v>8699.8545611776008</v>
      </c>
      <c r="BH13">
        <v>6069.9736775845904</v>
      </c>
      <c r="BI13">
        <v>25113.857691019399</v>
      </c>
      <c r="BJ13">
        <v>4341.6836637910701</v>
      </c>
      <c r="BK13">
        <v>22567.301269810301</v>
      </c>
      <c r="BL13">
        <v>23827.791353752698</v>
      </c>
      <c r="BM13">
        <v>29317.048865937501</v>
      </c>
      <c r="BN13">
        <v>54947.803819085901</v>
      </c>
      <c r="BO13">
        <v>22570.857692649599</v>
      </c>
      <c r="BP13">
        <v>11993.949107038499</v>
      </c>
      <c r="BQ13">
        <v>22636.1204094106</v>
      </c>
      <c r="BR13">
        <v>54561.362937595397</v>
      </c>
      <c r="BS13">
        <v>51976.007678119102</v>
      </c>
      <c r="BT13">
        <v>35706.997128704897</v>
      </c>
      <c r="BU13">
        <v>14108.1337694391</v>
      </c>
      <c r="BV13">
        <v>159106.47896871399</v>
      </c>
      <c r="BW13">
        <v>113915.008858831</v>
      </c>
    </row>
    <row r="14" spans="1:75">
      <c r="A14" t="s">
        <v>51</v>
      </c>
      <c r="B14">
        <v>33.002050949999997</v>
      </c>
      <c r="C14">
        <v>23.9554881</v>
      </c>
      <c r="D14">
        <v>45.448015349999999</v>
      </c>
      <c r="E14">
        <v>2.8407662999999999</v>
      </c>
      <c r="F14">
        <v>9.0436025999999998</v>
      </c>
      <c r="G14">
        <v>54.799274099999998</v>
      </c>
      <c r="H14">
        <v>42.628104700000002</v>
      </c>
      <c r="I14">
        <v>12.9940661</v>
      </c>
      <c r="J14">
        <v>6.6145439000000001</v>
      </c>
      <c r="K14">
        <v>1.7249492</v>
      </c>
      <c r="L14">
        <v>32.229983900000001</v>
      </c>
      <c r="M14">
        <v>136.56674599999999</v>
      </c>
      <c r="N14">
        <v>37.4841427</v>
      </c>
      <c r="O14">
        <v>129.14293620000001</v>
      </c>
      <c r="P14">
        <v>26.838120199999999</v>
      </c>
      <c r="Q14">
        <v>266.62756839999997</v>
      </c>
      <c r="R14">
        <v>378.22476239999997</v>
      </c>
      <c r="T14" s="3" t="s">
        <v>142</v>
      </c>
      <c r="U14">
        <v>95108.172812080506</v>
      </c>
      <c r="V14">
        <v>119144.77398868</v>
      </c>
      <c r="W14">
        <v>164149.696101662</v>
      </c>
      <c r="X14">
        <v>63743.284745770899</v>
      </c>
      <c r="Y14">
        <v>38807.6355780085</v>
      </c>
      <c r="Z14">
        <v>186991.87419363999</v>
      </c>
      <c r="AA14">
        <v>90946.1154539532</v>
      </c>
      <c r="AB14">
        <v>25146.571862591401</v>
      </c>
      <c r="AC14">
        <v>52800.415365232497</v>
      </c>
      <c r="AD14">
        <v>14878.4053063465</v>
      </c>
      <c r="AE14">
        <v>28476.2272819463</v>
      </c>
      <c r="AF14">
        <v>234844.24571810299</v>
      </c>
      <c r="AG14">
        <v>180912.01356432101</v>
      </c>
      <c r="AH14">
        <v>80040.613377231406</v>
      </c>
      <c r="AI14">
        <v>28726.973634476999</v>
      </c>
      <c r="AJ14">
        <v>63463.326662951498</v>
      </c>
      <c r="AK14">
        <v>259246.19559820899</v>
      </c>
      <c r="AM14" t="s">
        <v>65</v>
      </c>
      <c r="AN14">
        <v>220498.04377328599</v>
      </c>
      <c r="AO14">
        <v>92015.399913165005</v>
      </c>
      <c r="AP14">
        <v>703790.84386712802</v>
      </c>
      <c r="AQ14">
        <v>64037.153049897002</v>
      </c>
      <c r="AR14">
        <v>150600.74662924599</v>
      </c>
      <c r="AS14">
        <v>464274.26104276098</v>
      </c>
      <c r="AT14">
        <v>153051.63868726499</v>
      </c>
      <c r="AU14">
        <v>566187.36751982896</v>
      </c>
      <c r="AV14">
        <v>257515.869826512</v>
      </c>
      <c r="AW14">
        <v>117228.447870644</v>
      </c>
      <c r="AX14">
        <v>662336.88910657703</v>
      </c>
      <c r="AY14">
        <v>1105896.4302310899</v>
      </c>
      <c r="AZ14">
        <v>2718334.2384506301</v>
      </c>
      <c r="BA14">
        <v>528288.21293191402</v>
      </c>
      <c r="BB14">
        <v>552348.96731214004</v>
      </c>
      <c r="BC14">
        <v>3893485.01852785</v>
      </c>
      <c r="BD14">
        <v>2976331.8090666202</v>
      </c>
      <c r="BF14" s="3" t="s">
        <v>57</v>
      </c>
      <c r="BG14">
        <v>4525.64721953356</v>
      </c>
      <c r="BH14">
        <v>15265.630909678701</v>
      </c>
      <c r="BI14">
        <v>2741.0907920961799</v>
      </c>
      <c r="BJ14">
        <v>507.93645621390101</v>
      </c>
      <c r="BK14">
        <v>498.42132103238299</v>
      </c>
      <c r="BL14">
        <v>4343.7215417199004</v>
      </c>
      <c r="BM14">
        <v>2310.9973355690599</v>
      </c>
      <c r="BN14">
        <v>2767.9758496711302</v>
      </c>
      <c r="BO14">
        <v>1044.79447622473</v>
      </c>
      <c r="BP14">
        <v>438.82734987472401</v>
      </c>
      <c r="BQ14">
        <v>1300.2299496763401</v>
      </c>
      <c r="BR14">
        <v>11926.6612862322</v>
      </c>
      <c r="BS14">
        <v>8905.4833464929106</v>
      </c>
      <c r="BT14">
        <v>4675.3050916757102</v>
      </c>
      <c r="BU14">
        <v>1455.76966417157</v>
      </c>
      <c r="BV14">
        <v>12378.886727040301</v>
      </c>
      <c r="BW14">
        <v>12711.8287316635</v>
      </c>
    </row>
    <row r="15" spans="1:75">
      <c r="A15" t="s">
        <v>52</v>
      </c>
      <c r="B15">
        <v>6.8030670999999998</v>
      </c>
      <c r="C15">
        <v>3.7015758999999999</v>
      </c>
      <c r="D15">
        <v>6.8182520000000002</v>
      </c>
      <c r="E15">
        <v>0.27469179999999999</v>
      </c>
      <c r="F15">
        <v>1.1309210999999999</v>
      </c>
      <c r="G15">
        <v>8.1340772000000001</v>
      </c>
      <c r="H15">
        <v>6.3855459999999997</v>
      </c>
      <c r="I15">
        <v>4.2351269</v>
      </c>
      <c r="J15">
        <v>1.3286069</v>
      </c>
      <c r="K15">
        <v>0.59102140000000003</v>
      </c>
      <c r="L15">
        <v>5.0385565000000003</v>
      </c>
      <c r="M15">
        <v>21.639882100000001</v>
      </c>
      <c r="N15">
        <v>5.7278802000000004</v>
      </c>
      <c r="O15">
        <v>20.233119500000001</v>
      </c>
      <c r="P15">
        <v>4.0933498000000004</v>
      </c>
      <c r="Q15">
        <v>41.848336500000002</v>
      </c>
      <c r="R15">
        <v>26.194795899999999</v>
      </c>
      <c r="T15" t="s">
        <v>162</v>
      </c>
      <c r="U15">
        <v>7774.7656109134596</v>
      </c>
      <c r="V15">
        <v>666.51305515399895</v>
      </c>
      <c r="W15">
        <v>5444.1325979916001</v>
      </c>
      <c r="X15">
        <v>573.86795640570801</v>
      </c>
      <c r="Y15">
        <v>792.04724619500496</v>
      </c>
      <c r="Z15">
        <v>592.84800546462304</v>
      </c>
      <c r="AA15">
        <v>681.21821581794302</v>
      </c>
      <c r="AB15">
        <v>199.49810650702</v>
      </c>
      <c r="AC15">
        <v>63.470418999648302</v>
      </c>
      <c r="AD15">
        <v>139.19426591918099</v>
      </c>
      <c r="AE15">
        <v>718.42763207904397</v>
      </c>
      <c r="AF15">
        <v>1112.40900322877</v>
      </c>
      <c r="AG15">
        <v>1148.4662223472801</v>
      </c>
      <c r="AH15">
        <v>884.43004094740695</v>
      </c>
      <c r="AI15">
        <v>204.060439341452</v>
      </c>
      <c r="AJ15">
        <v>144.71132345216</v>
      </c>
      <c r="AK15">
        <v>2477.5398620165201</v>
      </c>
      <c r="AM15" s="3" t="s">
        <v>64</v>
      </c>
      <c r="AN15">
        <v>356056.59944858699</v>
      </c>
      <c r="AO15">
        <v>843309.44426166697</v>
      </c>
      <c r="AP15">
        <v>2339962.3022009302</v>
      </c>
      <c r="AQ15">
        <v>721797.43927542504</v>
      </c>
      <c r="AR15">
        <v>1742628.2361143599</v>
      </c>
      <c r="AS15">
        <v>5867253.61127056</v>
      </c>
      <c r="AT15">
        <v>3294193.3854924301</v>
      </c>
      <c r="AU15">
        <v>5033766.83698026</v>
      </c>
      <c r="AV15">
        <v>2191607.1906392998</v>
      </c>
      <c r="AW15">
        <v>670458.25818900403</v>
      </c>
      <c r="AX15">
        <v>1465067.5834236401</v>
      </c>
      <c r="AY15">
        <v>6291821.9844231801</v>
      </c>
      <c r="AZ15">
        <v>6153092.15530713</v>
      </c>
      <c r="BA15">
        <v>2370657.8408550001</v>
      </c>
      <c r="BB15">
        <v>2245699.9983371301</v>
      </c>
      <c r="BC15">
        <v>12319275.7254436</v>
      </c>
      <c r="BD15">
        <v>9220620.0704535097</v>
      </c>
      <c r="BF15" t="s">
        <v>65</v>
      </c>
      <c r="BG15">
        <v>178.04593936016599</v>
      </c>
      <c r="BH15">
        <v>53.085987996898702</v>
      </c>
      <c r="BI15">
        <v>295.08430367148702</v>
      </c>
      <c r="BJ15">
        <v>75.928765848334905</v>
      </c>
      <c r="BK15">
        <v>81.233123255974306</v>
      </c>
      <c r="BL15">
        <v>691.01863858975605</v>
      </c>
      <c r="BM15">
        <v>205.506217374442</v>
      </c>
      <c r="BN15">
        <v>302.00147872987998</v>
      </c>
      <c r="BO15">
        <v>216.86328705257401</v>
      </c>
      <c r="BP15">
        <v>68.679558070454604</v>
      </c>
      <c r="BQ15">
        <v>64.655501792038393</v>
      </c>
      <c r="BR15">
        <v>1569.67722187707</v>
      </c>
      <c r="BS15">
        <v>1607.19402076185</v>
      </c>
      <c r="BT15">
        <v>688.87050056870703</v>
      </c>
      <c r="BU15">
        <v>353.12118745556398</v>
      </c>
      <c r="BV15">
        <v>2676.38910827786</v>
      </c>
      <c r="BW15">
        <v>2838.3510125657899</v>
      </c>
    </row>
    <row r="16" spans="1:75">
      <c r="A16" t="s">
        <v>53</v>
      </c>
      <c r="B16">
        <v>3.9306409499999999</v>
      </c>
      <c r="C16">
        <v>5.0008546000000003</v>
      </c>
      <c r="D16">
        <v>7.6336617499999999</v>
      </c>
      <c r="E16">
        <v>0.2319445</v>
      </c>
      <c r="F16">
        <v>2.9852420999999998</v>
      </c>
      <c r="G16">
        <v>5.8756437000000004</v>
      </c>
      <c r="H16">
        <v>2.8035356</v>
      </c>
      <c r="I16">
        <v>5.1770630999999998</v>
      </c>
      <c r="J16">
        <v>5.7118793999999999</v>
      </c>
      <c r="K16">
        <v>0.70032139999999998</v>
      </c>
      <c r="L16">
        <v>2.5872888000000001</v>
      </c>
      <c r="M16">
        <v>8.3138425999999992</v>
      </c>
      <c r="N16">
        <v>7.0009433000000003</v>
      </c>
      <c r="O16">
        <v>5.1222846000000004</v>
      </c>
      <c r="P16">
        <v>5.7440227999999998</v>
      </c>
      <c r="Q16">
        <v>66.566607300000001</v>
      </c>
      <c r="R16">
        <v>39.585607799999998</v>
      </c>
      <c r="T16" s="3" t="s">
        <v>193</v>
      </c>
      <c r="U16">
        <v>35345.9897146191</v>
      </c>
      <c r="V16">
        <v>41155.0351682166</v>
      </c>
      <c r="W16">
        <v>62230.491846338802</v>
      </c>
      <c r="X16">
        <v>7323.9094253237499</v>
      </c>
      <c r="Y16">
        <v>16931.457125172201</v>
      </c>
      <c r="Z16">
        <v>98268.686290829501</v>
      </c>
      <c r="AA16">
        <v>36329.379893972698</v>
      </c>
      <c r="AB16">
        <v>152749.089473956</v>
      </c>
      <c r="AC16">
        <v>56009.623686165003</v>
      </c>
      <c r="AD16">
        <v>11863.057104269499</v>
      </c>
      <c r="AE16">
        <v>25951.871233137001</v>
      </c>
      <c r="AF16">
        <v>49966.297965661703</v>
      </c>
      <c r="AG16">
        <v>129701.051404479</v>
      </c>
      <c r="AH16">
        <v>47076.191783026399</v>
      </c>
      <c r="AI16">
        <v>27211.507820123101</v>
      </c>
      <c r="AJ16">
        <v>82389.268619822702</v>
      </c>
      <c r="AK16">
        <v>72840.802696857601</v>
      </c>
      <c r="AM16" s="3" t="s">
        <v>62</v>
      </c>
      <c r="AN16">
        <v>8099087.81984141</v>
      </c>
      <c r="AO16">
        <v>1134018.2542246899</v>
      </c>
      <c r="AP16">
        <v>10135248.5490747</v>
      </c>
      <c r="AQ16">
        <v>10018915.2167827</v>
      </c>
      <c r="AR16">
        <v>5931754.7661601696</v>
      </c>
      <c r="AS16">
        <v>17128590.922876202</v>
      </c>
      <c r="AT16">
        <v>7372704.3931341702</v>
      </c>
      <c r="AU16">
        <v>18826241.773328599</v>
      </c>
      <c r="AV16">
        <v>8082898.2098840103</v>
      </c>
      <c r="AW16">
        <v>2636755.85859448</v>
      </c>
      <c r="AX16">
        <v>4347085.8763279598</v>
      </c>
      <c r="AY16">
        <v>23380964.5657905</v>
      </c>
      <c r="AZ16">
        <v>32050351.840846401</v>
      </c>
      <c r="BA16">
        <v>8572204.1061780397</v>
      </c>
      <c r="BB16">
        <v>8970970.1264215894</v>
      </c>
      <c r="BC16">
        <v>54543847.7820848</v>
      </c>
      <c r="BD16">
        <v>40229948.135830499</v>
      </c>
      <c r="BF16" s="3" t="s">
        <v>64</v>
      </c>
      <c r="BG16">
        <v>217.763538207854</v>
      </c>
      <c r="BH16">
        <v>3982.0196887904999</v>
      </c>
      <c r="BI16">
        <v>2018.2368195409299</v>
      </c>
      <c r="BJ16">
        <v>680.798608953643</v>
      </c>
      <c r="BK16">
        <v>1017.77604296401</v>
      </c>
      <c r="BL16">
        <v>7875.3942010126702</v>
      </c>
      <c r="BM16">
        <v>2686.9418753383002</v>
      </c>
      <c r="BN16">
        <v>3430.2131656135298</v>
      </c>
      <c r="BO16">
        <v>1782.7903347609799</v>
      </c>
      <c r="BP16">
        <v>687.89941078460004</v>
      </c>
      <c r="BQ16">
        <v>1046.8966160098601</v>
      </c>
      <c r="BR16">
        <v>4040.4994004745599</v>
      </c>
      <c r="BS16">
        <v>2622.8150979407401</v>
      </c>
      <c r="BT16">
        <v>2227.1825980784902</v>
      </c>
      <c r="BU16">
        <v>839.39968808884896</v>
      </c>
      <c r="BV16">
        <v>9574.0707546520407</v>
      </c>
      <c r="BW16">
        <v>8324.5978297374495</v>
      </c>
    </row>
    <row r="17" spans="1:75">
      <c r="A17" t="s">
        <v>54</v>
      </c>
      <c r="B17">
        <v>23.947599700000001</v>
      </c>
      <c r="C17">
        <v>10.002004400000001</v>
      </c>
      <c r="D17">
        <v>36.238105900000001</v>
      </c>
      <c r="E17">
        <v>3.4500487999999998</v>
      </c>
      <c r="F17">
        <v>3.8602479999999999</v>
      </c>
      <c r="G17">
        <v>56.437719999999999</v>
      </c>
      <c r="H17">
        <v>30.13175</v>
      </c>
      <c r="I17">
        <v>6.4910388000000001</v>
      </c>
      <c r="J17">
        <v>140.66564439999999</v>
      </c>
      <c r="K17">
        <v>2.8738595999999998</v>
      </c>
      <c r="L17">
        <v>107.1374919</v>
      </c>
      <c r="M17">
        <v>233.4446078</v>
      </c>
      <c r="N17">
        <v>413.8885282</v>
      </c>
      <c r="O17">
        <v>449.7519987</v>
      </c>
      <c r="P17">
        <v>56.656419200000002</v>
      </c>
      <c r="Q17">
        <v>386.16638740000002</v>
      </c>
      <c r="R17">
        <v>301.18277239999998</v>
      </c>
      <c r="T17" s="3" t="s">
        <v>212</v>
      </c>
      <c r="U17">
        <v>44278.015380203004</v>
      </c>
      <c r="V17">
        <v>7192.3910941419999</v>
      </c>
      <c r="W17">
        <v>73654.167310202305</v>
      </c>
      <c r="X17">
        <v>10912.651249881799</v>
      </c>
      <c r="Y17">
        <v>6314.1282098944903</v>
      </c>
      <c r="Z17">
        <v>26061.079639556501</v>
      </c>
      <c r="AA17">
        <v>9895.4329560097704</v>
      </c>
      <c r="AB17">
        <v>45421.057357154503</v>
      </c>
      <c r="AC17">
        <v>19070.322300039599</v>
      </c>
      <c r="AD17">
        <v>5033.8637695081497</v>
      </c>
      <c r="AE17">
        <v>13894.8333098557</v>
      </c>
      <c r="AF17">
        <v>29696.674066131502</v>
      </c>
      <c r="AG17">
        <v>73901.762915630694</v>
      </c>
      <c r="AH17">
        <v>27933.806836467102</v>
      </c>
      <c r="AI17">
        <v>19347.564049807799</v>
      </c>
      <c r="AJ17">
        <v>45624.079485011403</v>
      </c>
      <c r="AK17">
        <v>73507.981838890395</v>
      </c>
      <c r="AM17" s="3" t="s">
        <v>73</v>
      </c>
      <c r="AN17">
        <v>124880.19083995699</v>
      </c>
      <c r="AO17">
        <v>45998.186727779997</v>
      </c>
      <c r="AP17">
        <v>371009.44583498599</v>
      </c>
      <c r="AQ17">
        <v>65130.223271023002</v>
      </c>
      <c r="AR17">
        <v>174081.59889446499</v>
      </c>
      <c r="AS17">
        <v>480108.13828768802</v>
      </c>
      <c r="AT17">
        <v>180630.257277497</v>
      </c>
      <c r="AU17">
        <v>525538.662093341</v>
      </c>
      <c r="AV17">
        <v>221562.90632990099</v>
      </c>
      <c r="AW17">
        <v>100366.612503467</v>
      </c>
      <c r="AX17">
        <v>183271.74037744501</v>
      </c>
      <c r="AY17">
        <v>576318.55447450397</v>
      </c>
      <c r="AZ17">
        <v>1100689.1236695501</v>
      </c>
      <c r="BA17">
        <v>299959.533125535</v>
      </c>
      <c r="BB17">
        <v>340650.692178472</v>
      </c>
      <c r="BC17">
        <v>2008443.56722769</v>
      </c>
      <c r="BD17">
        <v>1807993.2957679401</v>
      </c>
      <c r="BF17" s="3" t="s">
        <v>62</v>
      </c>
      <c r="BG17">
        <v>23654.807271077199</v>
      </c>
      <c r="BH17">
        <v>2820.79018060215</v>
      </c>
      <c r="BI17">
        <v>14941.972776074101</v>
      </c>
      <c r="BJ17">
        <v>5360.23124646222</v>
      </c>
      <c r="BK17">
        <v>2302.1532222086398</v>
      </c>
      <c r="BL17">
        <v>9838.0393284001602</v>
      </c>
      <c r="BM17">
        <v>5914.78796214461</v>
      </c>
      <c r="BN17">
        <v>12624.602337083301</v>
      </c>
      <c r="BO17">
        <v>4651.6001762280503</v>
      </c>
      <c r="BP17">
        <v>2045.8931639889199</v>
      </c>
      <c r="BQ17">
        <v>2588.8093355973501</v>
      </c>
      <c r="BR17">
        <v>26738.8205609873</v>
      </c>
      <c r="BS17">
        <v>27980.792992064598</v>
      </c>
      <c r="BT17">
        <v>15315.4341416391</v>
      </c>
      <c r="BU17">
        <v>4849.8723286349596</v>
      </c>
      <c r="BV17">
        <v>39949.263912994902</v>
      </c>
      <c r="BW17">
        <v>32252.715467232301</v>
      </c>
    </row>
    <row r="18" spans="1:75">
      <c r="A18" t="s">
        <v>55</v>
      </c>
      <c r="B18">
        <v>75205.103497699994</v>
      </c>
      <c r="C18">
        <v>65485.006231500003</v>
      </c>
      <c r="D18">
        <v>71166.868133900003</v>
      </c>
      <c r="E18">
        <v>6354.0379358999999</v>
      </c>
      <c r="F18">
        <v>20462.8896633</v>
      </c>
      <c r="G18">
        <v>138111.86256459999</v>
      </c>
      <c r="H18">
        <v>129989.718765</v>
      </c>
      <c r="I18">
        <v>22620.281144500001</v>
      </c>
      <c r="J18">
        <v>18794.445013199998</v>
      </c>
      <c r="K18">
        <v>4145.4877193000002</v>
      </c>
      <c r="L18">
        <v>86442.713478599995</v>
      </c>
      <c r="M18">
        <v>373099.36131850001</v>
      </c>
      <c r="N18">
        <v>96716.862700800004</v>
      </c>
      <c r="O18">
        <v>363179.24665639998</v>
      </c>
      <c r="P18">
        <v>69563.968236800007</v>
      </c>
      <c r="Q18">
        <v>718396.89708140003</v>
      </c>
      <c r="R18">
        <v>447159.55641329999</v>
      </c>
      <c r="T18" s="3" t="s">
        <v>232</v>
      </c>
      <c r="U18">
        <v>751.67565795941596</v>
      </c>
      <c r="V18">
        <v>521.77567387694899</v>
      </c>
      <c r="W18">
        <v>10476.909646306</v>
      </c>
      <c r="X18">
        <v>2194.3574871003698</v>
      </c>
      <c r="Y18">
        <v>6512.2075360703302</v>
      </c>
      <c r="Z18">
        <v>116417.54258220999</v>
      </c>
      <c r="AA18">
        <v>12074.6052334618</v>
      </c>
      <c r="AB18">
        <v>76934.685391108505</v>
      </c>
      <c r="AC18">
        <v>29985.9831925986</v>
      </c>
      <c r="AD18">
        <v>6176.9831018284503</v>
      </c>
      <c r="AE18">
        <v>17833.792002788399</v>
      </c>
      <c r="AF18">
        <v>68758.946574251706</v>
      </c>
      <c r="AG18">
        <v>68649.883869496698</v>
      </c>
      <c r="AH18">
        <v>109449.811914098</v>
      </c>
      <c r="AI18">
        <v>37199.694486283297</v>
      </c>
      <c r="AJ18">
        <v>161408.956791459</v>
      </c>
      <c r="AK18">
        <v>97973.212742206102</v>
      </c>
      <c r="AM18" s="3" t="s">
        <v>68</v>
      </c>
      <c r="AN18">
        <v>2825296.5167983798</v>
      </c>
      <c r="AO18">
        <v>348392.96513203502</v>
      </c>
      <c r="AP18">
        <v>254377.891591144</v>
      </c>
      <c r="AQ18">
        <v>418925.02261000202</v>
      </c>
      <c r="AR18">
        <v>234133.33586039799</v>
      </c>
      <c r="AS18">
        <v>1057509.1624304501</v>
      </c>
      <c r="AT18">
        <v>346945.08789872902</v>
      </c>
      <c r="AU18">
        <v>965709.15710686299</v>
      </c>
      <c r="AV18">
        <v>91272.277370627999</v>
      </c>
      <c r="AW18">
        <v>148308.24926318301</v>
      </c>
      <c r="AX18">
        <v>1214469.19414589</v>
      </c>
      <c r="AY18">
        <v>3205671.1923214099</v>
      </c>
      <c r="AZ18">
        <v>4185571.0206042202</v>
      </c>
      <c r="BA18">
        <v>244612.575193817</v>
      </c>
      <c r="BB18">
        <v>185163.651498352</v>
      </c>
      <c r="BC18">
        <v>4378164.5192561401</v>
      </c>
      <c r="BD18">
        <v>3250514.24404814</v>
      </c>
      <c r="BF18" s="3" t="s">
        <v>73</v>
      </c>
      <c r="BG18">
        <v>114.146471015597</v>
      </c>
      <c r="BH18">
        <v>17.3073371879325</v>
      </c>
      <c r="BI18">
        <v>203.37000357043701</v>
      </c>
      <c r="BJ18">
        <v>50.084958678576299</v>
      </c>
      <c r="BK18">
        <v>58.707042679016197</v>
      </c>
      <c r="BL18">
        <v>163.13458628085101</v>
      </c>
      <c r="BM18">
        <v>109.55171325069099</v>
      </c>
      <c r="BN18">
        <v>162.51512630186201</v>
      </c>
      <c r="BO18">
        <v>100.02527744832101</v>
      </c>
      <c r="BP18">
        <v>41.635667486304499</v>
      </c>
      <c r="BQ18">
        <v>36.432060206337702</v>
      </c>
      <c r="BR18">
        <v>404.19498216273797</v>
      </c>
      <c r="BS18">
        <v>924.60998417413396</v>
      </c>
      <c r="BT18">
        <v>438.26388568574401</v>
      </c>
      <c r="BU18">
        <v>253.86914285723</v>
      </c>
      <c r="BV18">
        <v>1423.1281649149</v>
      </c>
      <c r="BW18">
        <v>1499.1789600152499</v>
      </c>
    </row>
    <row r="19" spans="1:75">
      <c r="A19" t="s">
        <v>56</v>
      </c>
      <c r="B19">
        <v>8933.3668814499997</v>
      </c>
      <c r="C19">
        <v>22560.4271787</v>
      </c>
      <c r="D19">
        <v>24632.388367250001</v>
      </c>
      <c r="E19">
        <v>4757.1394507000005</v>
      </c>
      <c r="F19">
        <v>18800.781719999999</v>
      </c>
      <c r="G19">
        <v>45487.023788699997</v>
      </c>
      <c r="H19">
        <v>32411.949023199999</v>
      </c>
      <c r="I19">
        <v>45779.558232000003</v>
      </c>
      <c r="J19">
        <v>21017.979380100001</v>
      </c>
      <c r="K19">
        <v>6080.8697620000003</v>
      </c>
      <c r="L19">
        <v>12759.7559487</v>
      </c>
      <c r="M19">
        <v>62850.821783200001</v>
      </c>
      <c r="N19">
        <v>117360.39308759999</v>
      </c>
      <c r="O19">
        <v>40618.684315099999</v>
      </c>
      <c r="P19">
        <v>28641.1631447</v>
      </c>
      <c r="Q19">
        <v>175844.85540920001</v>
      </c>
      <c r="R19">
        <v>122115.9812122</v>
      </c>
      <c r="T19" s="3" t="s">
        <v>254</v>
      </c>
      <c r="U19">
        <v>56431.7700213145</v>
      </c>
      <c r="V19">
        <v>15730.215692256101</v>
      </c>
      <c r="W19">
        <v>79983.699366332294</v>
      </c>
      <c r="X19">
        <v>29537.214032472999</v>
      </c>
      <c r="Y19">
        <v>15423.339061729999</v>
      </c>
      <c r="Z19">
        <v>142897.087900279</v>
      </c>
      <c r="AA19">
        <v>29395.076850311401</v>
      </c>
      <c r="AB19">
        <v>99052.992471371399</v>
      </c>
      <c r="AC19">
        <v>96689.109102584305</v>
      </c>
      <c r="AD19">
        <v>23049.939895051899</v>
      </c>
      <c r="AE19">
        <v>28423.885539815899</v>
      </c>
      <c r="AF19">
        <v>33603.813171655398</v>
      </c>
      <c r="AG19">
        <v>112868.090395534</v>
      </c>
      <c r="AH19">
        <v>58364.603243919402</v>
      </c>
      <c r="AI19">
        <v>15005.402460323399</v>
      </c>
      <c r="AJ19">
        <v>50614.095740955498</v>
      </c>
      <c r="AK19">
        <v>97681.180151635301</v>
      </c>
      <c r="AM19" s="3" t="s">
        <v>59</v>
      </c>
      <c r="AN19">
        <v>19017508.070698399</v>
      </c>
      <c r="AO19">
        <v>3943787.5749828201</v>
      </c>
      <c r="AP19">
        <v>64639219.5465222</v>
      </c>
      <c r="AQ19">
        <v>25791886.866797701</v>
      </c>
      <c r="AR19">
        <v>34911307.530226499</v>
      </c>
      <c r="AS19">
        <v>150338579.86957601</v>
      </c>
      <c r="AT19">
        <v>65205557.830494598</v>
      </c>
      <c r="AU19">
        <v>66652816.173685402</v>
      </c>
      <c r="AV19">
        <v>55623771.6449949</v>
      </c>
      <c r="AW19">
        <v>12687164.6049674</v>
      </c>
      <c r="AX19">
        <v>23173075.0252904</v>
      </c>
      <c r="AY19">
        <v>77693544.792792499</v>
      </c>
      <c r="AZ19">
        <v>164231324.34981099</v>
      </c>
      <c r="BA19">
        <v>70315089.886903301</v>
      </c>
      <c r="BB19">
        <v>23052058.595585201</v>
      </c>
      <c r="BC19">
        <v>240876217.540869</v>
      </c>
      <c r="BD19">
        <v>317042357.03199899</v>
      </c>
      <c r="BF19" s="3" t="s">
        <v>68</v>
      </c>
      <c r="BG19">
        <v>9006.2927445338591</v>
      </c>
      <c r="BH19">
        <v>3596.5523010689399</v>
      </c>
      <c r="BI19">
        <v>7566.6119024887503</v>
      </c>
      <c r="BJ19">
        <v>2213.4164281573198</v>
      </c>
      <c r="BK19">
        <v>2391.36585896919</v>
      </c>
      <c r="BL19">
        <v>11410.8180074135</v>
      </c>
      <c r="BM19">
        <v>6660.7501183045497</v>
      </c>
      <c r="BN19">
        <v>8489.2815922712107</v>
      </c>
      <c r="BO19">
        <v>4683.3062794217003</v>
      </c>
      <c r="BP19">
        <v>1787.87661647345</v>
      </c>
      <c r="BQ19">
        <v>1486.45854977661</v>
      </c>
      <c r="BR19">
        <v>11624.533002906501</v>
      </c>
      <c r="BS19">
        <v>11806.704592489399</v>
      </c>
      <c r="BT19">
        <v>6996.4545557343999</v>
      </c>
      <c r="BU19">
        <v>2040.17951498309</v>
      </c>
      <c r="BV19">
        <v>14750.3855274779</v>
      </c>
      <c r="BW19">
        <v>15139.5716600918</v>
      </c>
    </row>
    <row r="20" spans="1:75">
      <c r="A20" t="s">
        <v>57</v>
      </c>
      <c r="B20">
        <v>2694.6585834000002</v>
      </c>
      <c r="C20">
        <v>28222.8983615</v>
      </c>
      <c r="D20">
        <v>5053.9100638999998</v>
      </c>
      <c r="E20">
        <v>74.855259799999999</v>
      </c>
      <c r="F20">
        <v>51.3620333</v>
      </c>
      <c r="G20">
        <v>3490.4449795999999</v>
      </c>
      <c r="H20">
        <v>256.71230420000001</v>
      </c>
      <c r="I20">
        <v>461.31127950000001</v>
      </c>
      <c r="J20">
        <v>10.0656894</v>
      </c>
      <c r="K20">
        <v>34.4918896</v>
      </c>
      <c r="L20">
        <v>1776.682319</v>
      </c>
      <c r="M20">
        <v>9895.0728952000009</v>
      </c>
      <c r="N20">
        <v>6823.2625644999998</v>
      </c>
      <c r="O20">
        <v>4441.3848834999999</v>
      </c>
      <c r="P20">
        <v>1235.8873607999999</v>
      </c>
      <c r="Q20">
        <v>3970.452342</v>
      </c>
      <c r="R20">
        <v>7677.9721202999999</v>
      </c>
      <c r="T20" t="s">
        <v>276</v>
      </c>
      <c r="U20">
        <v>51339.430088760499</v>
      </c>
      <c r="V20">
        <v>16944.9503538395</v>
      </c>
      <c r="W20">
        <v>48274.566826371098</v>
      </c>
      <c r="X20">
        <v>58841.294462218197</v>
      </c>
      <c r="Y20">
        <v>8647.8588259334301</v>
      </c>
      <c r="Z20">
        <v>41356.403463704199</v>
      </c>
      <c r="AA20">
        <v>9746.4011274126096</v>
      </c>
      <c r="AB20">
        <v>64125.337004832203</v>
      </c>
      <c r="AC20">
        <v>16819.8150476628</v>
      </c>
      <c r="AD20">
        <v>13333.241817284001</v>
      </c>
      <c r="AE20">
        <v>13434.5513366225</v>
      </c>
      <c r="AF20">
        <v>29061.4452581238</v>
      </c>
      <c r="AG20">
        <v>30396.1023699176</v>
      </c>
      <c r="AH20">
        <v>8979.1600118834394</v>
      </c>
      <c r="AI20">
        <v>7872.44139512525</v>
      </c>
      <c r="AJ20">
        <v>13414.7739149964</v>
      </c>
      <c r="AK20">
        <v>33934.524432389197</v>
      </c>
      <c r="AM20" s="3" t="s">
        <v>69</v>
      </c>
      <c r="AN20">
        <v>149062.37525481399</v>
      </c>
      <c r="AO20">
        <v>18548.116197927</v>
      </c>
      <c r="AP20">
        <v>198958.39597626799</v>
      </c>
      <c r="AQ20">
        <v>22606.323805847001</v>
      </c>
      <c r="AR20">
        <v>51608.040581638998</v>
      </c>
      <c r="AS20">
        <v>116808.275909891</v>
      </c>
      <c r="AT20">
        <v>49364.744958089999</v>
      </c>
      <c r="AU20">
        <v>139854.658377324</v>
      </c>
      <c r="AV20">
        <v>67078.341231376995</v>
      </c>
      <c r="AW20">
        <v>34248.858387603999</v>
      </c>
      <c r="AX20">
        <v>65758.678936576005</v>
      </c>
      <c r="AY20">
        <v>197591.77716934899</v>
      </c>
      <c r="AZ20">
        <v>421544.61867622001</v>
      </c>
      <c r="BA20">
        <v>113929.733289333</v>
      </c>
      <c r="BB20">
        <v>124230.910633837</v>
      </c>
      <c r="BC20">
        <v>538574.68810027803</v>
      </c>
      <c r="BD20">
        <v>541273.69838378299</v>
      </c>
      <c r="BF20" s="3" t="s">
        <v>59</v>
      </c>
      <c r="BG20">
        <v>9707.7542077331109</v>
      </c>
      <c r="BH20">
        <v>2935.9888894165501</v>
      </c>
      <c r="BI20">
        <v>53206.976415347999</v>
      </c>
      <c r="BJ20">
        <v>9448.8632405421595</v>
      </c>
      <c r="BK20">
        <v>21743.922516387702</v>
      </c>
      <c r="BL20">
        <v>43410.632778144303</v>
      </c>
      <c r="BM20">
        <v>48247.041202992899</v>
      </c>
      <c r="BN20">
        <v>44080.418445497802</v>
      </c>
      <c r="BO20">
        <v>22899.574532022099</v>
      </c>
      <c r="BP20">
        <v>10157.223651627401</v>
      </c>
      <c r="BQ20">
        <v>13083.269686760301</v>
      </c>
      <c r="BR20">
        <v>72344.933720835703</v>
      </c>
      <c r="BS20">
        <v>48489.726468273497</v>
      </c>
      <c r="BT20">
        <v>75533.578077546306</v>
      </c>
      <c r="BU20">
        <v>22984.800906548899</v>
      </c>
      <c r="BV20">
        <v>232013.323635715</v>
      </c>
      <c r="BW20">
        <v>164706.061471205</v>
      </c>
    </row>
    <row r="21" spans="1:75">
      <c r="A21" t="s">
        <v>58</v>
      </c>
      <c r="B21">
        <v>1059.4524234999999</v>
      </c>
      <c r="C21">
        <v>33.366753500000002</v>
      </c>
      <c r="D21">
        <v>751.85773359999996</v>
      </c>
      <c r="E21">
        <v>146.697768</v>
      </c>
      <c r="F21">
        <v>76.669935800000005</v>
      </c>
      <c r="G21">
        <v>434.80247129999998</v>
      </c>
      <c r="H21">
        <v>4.1586150999999996</v>
      </c>
      <c r="I21">
        <v>184.80460220000001</v>
      </c>
      <c r="J21">
        <v>112.643495</v>
      </c>
      <c r="K21">
        <v>30.4481553</v>
      </c>
      <c r="L21">
        <v>9.2367609999999996</v>
      </c>
      <c r="M21">
        <v>198.66975629999999</v>
      </c>
      <c r="N21">
        <v>753.53585229999999</v>
      </c>
      <c r="O21">
        <v>144.9314937</v>
      </c>
      <c r="P21">
        <v>63.255157799999999</v>
      </c>
      <c r="Q21">
        <v>173.98611120000001</v>
      </c>
      <c r="R21">
        <v>821.19538999999997</v>
      </c>
      <c r="T21" s="3" t="s">
        <v>288</v>
      </c>
      <c r="U21">
        <v>24184.427568348001</v>
      </c>
      <c r="V21">
        <v>12421.817825624301</v>
      </c>
      <c r="W21">
        <v>13463.406728133499</v>
      </c>
      <c r="X21">
        <v>3592.5450103756302</v>
      </c>
      <c r="Y21">
        <v>5961.1976336727503</v>
      </c>
      <c r="Z21">
        <v>4212.0567622797998</v>
      </c>
      <c r="AA21">
        <v>4279.4631546236196</v>
      </c>
      <c r="AB21">
        <v>3171.9271939885498</v>
      </c>
      <c r="AC21">
        <v>5359.5202550580498</v>
      </c>
      <c r="AD21">
        <v>13388.930973904</v>
      </c>
      <c r="AE21">
        <v>4172.0485398365099</v>
      </c>
      <c r="AF21">
        <v>13920.035320901899</v>
      </c>
      <c r="AG21">
        <v>10870.7177754206</v>
      </c>
      <c r="AH21">
        <v>7199.1671628383601</v>
      </c>
      <c r="AI21">
        <v>1101.3071626071901</v>
      </c>
      <c r="AJ21">
        <v>6293.8155749533698</v>
      </c>
      <c r="AK21">
        <v>20076.560232692202</v>
      </c>
      <c r="AM21" s="3" t="s">
        <v>320</v>
      </c>
      <c r="AN21">
        <v>449847.98935666197</v>
      </c>
      <c r="AO21">
        <v>70891.091268681907</v>
      </c>
      <c r="AP21">
        <v>578921.26691564498</v>
      </c>
      <c r="AQ21">
        <v>125879.203497564</v>
      </c>
      <c r="AR21">
        <v>310820.778905062</v>
      </c>
      <c r="AS21">
        <v>787249.50919078896</v>
      </c>
      <c r="AT21">
        <v>323266.87791878497</v>
      </c>
      <c r="AU21">
        <v>887597.37868639</v>
      </c>
      <c r="AV21">
        <v>397120.38037839701</v>
      </c>
      <c r="AW21">
        <v>179304.373500944</v>
      </c>
      <c r="AX21">
        <v>298925.77119664702</v>
      </c>
      <c r="AY21">
        <v>987442.05233899096</v>
      </c>
      <c r="AZ21">
        <v>2026270.6150515701</v>
      </c>
      <c r="BA21">
        <v>505594.68617605302</v>
      </c>
      <c r="BB21">
        <v>633974.47327620897</v>
      </c>
      <c r="BC21">
        <v>3852328.9105638498</v>
      </c>
      <c r="BD21">
        <v>2832736.4572864198</v>
      </c>
      <c r="BF21" s="3" t="s">
        <v>69</v>
      </c>
      <c r="BG21">
        <v>250.191022139099</v>
      </c>
      <c r="BH21">
        <v>9.1939538019027403</v>
      </c>
      <c r="BI21">
        <v>141.03175155995001</v>
      </c>
      <c r="BJ21">
        <v>27.702385255226499</v>
      </c>
      <c r="BK21">
        <v>48.946173467403703</v>
      </c>
      <c r="BL21">
        <v>133.836715391052</v>
      </c>
      <c r="BM21">
        <v>77.242952954204497</v>
      </c>
      <c r="BN21">
        <v>121.101570766691</v>
      </c>
      <c r="BO21">
        <v>86.483833020464203</v>
      </c>
      <c r="BP21">
        <v>26.3045140875561</v>
      </c>
      <c r="BQ21">
        <v>16.734476576270001</v>
      </c>
      <c r="BR21">
        <v>204.08126490814999</v>
      </c>
      <c r="BS21">
        <v>327.38862075508302</v>
      </c>
      <c r="BT21">
        <v>158.14020610575801</v>
      </c>
      <c r="BU21">
        <v>83.991402249371006</v>
      </c>
      <c r="BV21">
        <v>497.01693631816698</v>
      </c>
      <c r="BW21">
        <v>488.06614222138802</v>
      </c>
    </row>
    <row r="22" spans="1:75">
      <c r="A22" t="s">
        <v>59</v>
      </c>
      <c r="B22">
        <v>9671.8941429999995</v>
      </c>
      <c r="C22">
        <v>11428.0255117</v>
      </c>
      <c r="D22">
        <v>31347.099927200001</v>
      </c>
      <c r="E22">
        <v>11323.931034499999</v>
      </c>
      <c r="F22">
        <v>8336.6234270000004</v>
      </c>
      <c r="G22">
        <v>153680.07748060001</v>
      </c>
      <c r="H22">
        <v>27666.628613699999</v>
      </c>
      <c r="I22">
        <v>37231.316182499999</v>
      </c>
      <c r="J22">
        <v>32606.842163000001</v>
      </c>
      <c r="K22">
        <v>3093.6616210000002</v>
      </c>
      <c r="L22">
        <v>14009.006158100001</v>
      </c>
      <c r="M22">
        <v>80774.254567399999</v>
      </c>
      <c r="N22">
        <v>126755.0958698</v>
      </c>
      <c r="O22">
        <v>67491.693764600001</v>
      </c>
      <c r="P22">
        <v>29738.7681629</v>
      </c>
      <c r="Q22">
        <v>223332.71334730001</v>
      </c>
      <c r="R22">
        <v>180410.4492728</v>
      </c>
      <c r="T22" s="3" t="s">
        <v>62</v>
      </c>
      <c r="U22">
        <v>57906.394247176999</v>
      </c>
      <c r="V22">
        <v>3655.2934171787001</v>
      </c>
      <c r="W22">
        <v>42095.504157050302</v>
      </c>
      <c r="X22">
        <v>43353.336827261803</v>
      </c>
      <c r="Y22">
        <v>2433.5859333574599</v>
      </c>
      <c r="Z22">
        <v>8115.9889525040599</v>
      </c>
      <c r="AA22">
        <v>14481.124838448801</v>
      </c>
      <c r="AB22">
        <v>857.91069392143197</v>
      </c>
      <c r="AC22">
        <v>3165.8434403446699</v>
      </c>
      <c r="AD22">
        <v>739.77933243182395</v>
      </c>
      <c r="AE22">
        <v>10888.3638741906</v>
      </c>
      <c r="AF22">
        <v>1200.89184702886</v>
      </c>
      <c r="AG22">
        <v>69801.646429157699</v>
      </c>
      <c r="AH22">
        <v>50480.984170033596</v>
      </c>
      <c r="AI22">
        <v>1147.4710573306199</v>
      </c>
      <c r="AJ22">
        <v>5007.82046657919</v>
      </c>
      <c r="AK22">
        <v>33332.897125270698</v>
      </c>
      <c r="AM22" s="3" t="s">
        <v>70</v>
      </c>
      <c r="AN22">
        <v>99061.682105075</v>
      </c>
      <c r="AO22">
        <v>50315.466890023999</v>
      </c>
      <c r="AP22">
        <v>169123.336747989</v>
      </c>
      <c r="AQ22">
        <v>32793.329777029998</v>
      </c>
      <c r="AR22">
        <v>58326.079664368102</v>
      </c>
      <c r="AS22">
        <v>171573.32982265</v>
      </c>
      <c r="AT22">
        <v>57860.127007378003</v>
      </c>
      <c r="AU22">
        <v>261084.85124534901</v>
      </c>
      <c r="AV22">
        <v>128149.175779767</v>
      </c>
      <c r="AW22">
        <v>56961.389990734999</v>
      </c>
      <c r="AX22">
        <v>228245.53100644899</v>
      </c>
      <c r="AY22">
        <v>676780.24511325802</v>
      </c>
      <c r="AZ22">
        <v>1552959.21178616</v>
      </c>
      <c r="BA22">
        <v>331424.64537924703</v>
      </c>
      <c r="BB22">
        <v>350381.53798674099</v>
      </c>
      <c r="BC22">
        <v>3549422.09778187</v>
      </c>
      <c r="BD22">
        <v>2178075.9450654201</v>
      </c>
      <c r="BF22" s="3" t="s">
        <v>320</v>
      </c>
      <c r="BG22">
        <v>2102.0558055727201</v>
      </c>
      <c r="BH22">
        <v>71.106941821528196</v>
      </c>
      <c r="BI22">
        <v>803.75667867843003</v>
      </c>
      <c r="BJ22">
        <v>199.98731733606999</v>
      </c>
      <c r="BK22">
        <v>166.17459594923301</v>
      </c>
      <c r="BL22">
        <v>464.22475151119698</v>
      </c>
      <c r="BM22">
        <v>370.95621774968902</v>
      </c>
      <c r="BN22">
        <v>600.37475877083398</v>
      </c>
      <c r="BO22">
        <v>313.76888507963798</v>
      </c>
      <c r="BP22">
        <v>104.300899879125</v>
      </c>
      <c r="BQ22">
        <v>137.398762048484</v>
      </c>
      <c r="BR22">
        <v>1225.43715607078</v>
      </c>
      <c r="BS22">
        <v>1762.0442898259</v>
      </c>
      <c r="BT22">
        <v>1188.04441701</v>
      </c>
      <c r="BU22">
        <v>375.90907202998301</v>
      </c>
      <c r="BV22">
        <v>1785.71195276559</v>
      </c>
      <c r="BW22">
        <v>2342.9993472220199</v>
      </c>
    </row>
    <row r="23" spans="1:75">
      <c r="A23" t="s">
        <v>60</v>
      </c>
      <c r="B23">
        <v>4006.1154455999999</v>
      </c>
      <c r="C23">
        <v>132.19448779999999</v>
      </c>
      <c r="D23">
        <v>1302.1594047999999</v>
      </c>
      <c r="E23">
        <v>327.39481469999998</v>
      </c>
      <c r="F23">
        <v>143.06448409999999</v>
      </c>
      <c r="G23">
        <v>663.07577849999996</v>
      </c>
      <c r="H23">
        <v>166.06547990000001</v>
      </c>
      <c r="I23">
        <v>144.97244559999999</v>
      </c>
      <c r="J23">
        <v>82.013632400000006</v>
      </c>
      <c r="K23">
        <v>22.6712901</v>
      </c>
      <c r="L23">
        <v>43.591558499999998</v>
      </c>
      <c r="M23">
        <v>1101.7541768000001</v>
      </c>
      <c r="N23">
        <v>2706.3740962000002</v>
      </c>
      <c r="O23">
        <v>2324.5360323999998</v>
      </c>
      <c r="P23">
        <v>637.18718190000004</v>
      </c>
      <c r="Q23">
        <v>1147.3496923</v>
      </c>
      <c r="R23">
        <v>2598.0015542000001</v>
      </c>
      <c r="T23" s="3" t="s">
        <v>143</v>
      </c>
      <c r="U23">
        <v>345708.99897652899</v>
      </c>
      <c r="V23">
        <v>74192.835519777596</v>
      </c>
      <c r="W23">
        <v>255521.81497390301</v>
      </c>
      <c r="X23">
        <v>172808.05079697</v>
      </c>
      <c r="Y23">
        <v>37616.589621905703</v>
      </c>
      <c r="Z23">
        <v>500194.54002331302</v>
      </c>
      <c r="AA23">
        <v>224202.723721702</v>
      </c>
      <c r="AB23">
        <v>95355.419790785498</v>
      </c>
      <c r="AC23">
        <v>209692.86563862601</v>
      </c>
      <c r="AD23">
        <v>93464.603482836596</v>
      </c>
      <c r="AE23">
        <v>259918.172653191</v>
      </c>
      <c r="AF23">
        <v>457199.96521635202</v>
      </c>
      <c r="AG23">
        <v>456082.17228640901</v>
      </c>
      <c r="AH23">
        <v>311613.713347201</v>
      </c>
      <c r="AI23">
        <v>65294.527618421103</v>
      </c>
      <c r="AJ23">
        <v>296940.641055218</v>
      </c>
      <c r="AK23">
        <v>368525.492402362</v>
      </c>
      <c r="AM23" s="3" t="s">
        <v>75</v>
      </c>
      <c r="AN23">
        <v>240759.27488052301</v>
      </c>
      <c r="AO23">
        <v>63235.666430183002</v>
      </c>
      <c r="AP23">
        <v>115685.228314122</v>
      </c>
      <c r="AQ23">
        <v>26681.509622728001</v>
      </c>
      <c r="AR23">
        <v>70382.712766390003</v>
      </c>
      <c r="AS23">
        <v>157079.330553746</v>
      </c>
      <c r="AT23">
        <v>134907.05187803699</v>
      </c>
      <c r="AU23">
        <v>163466.33935198799</v>
      </c>
      <c r="AV23">
        <v>63647.347489202999</v>
      </c>
      <c r="AW23">
        <v>45538.738727497999</v>
      </c>
      <c r="AX23">
        <v>245266.13361673799</v>
      </c>
      <c r="AY23">
        <v>623790.35281973402</v>
      </c>
      <c r="AZ23">
        <v>341686.31535749597</v>
      </c>
      <c r="BA23">
        <v>169532.50856265199</v>
      </c>
      <c r="BB23">
        <v>182417.22446820699</v>
      </c>
      <c r="BC23">
        <v>385107.19093257899</v>
      </c>
      <c r="BD23">
        <v>694195.78238437697</v>
      </c>
      <c r="BF23" s="3" t="s">
        <v>70</v>
      </c>
      <c r="BG23">
        <v>60.6522020990691</v>
      </c>
      <c r="BH23">
        <v>12.627367524299199</v>
      </c>
      <c r="BI23">
        <v>68.420030327347106</v>
      </c>
      <c r="BJ23">
        <v>24.997020558741699</v>
      </c>
      <c r="BK23">
        <v>21.2096369115127</v>
      </c>
      <c r="BL23">
        <v>76.202105794633098</v>
      </c>
      <c r="BM23">
        <v>51.508760325615498</v>
      </c>
      <c r="BN23">
        <v>95.484432847667406</v>
      </c>
      <c r="BO23">
        <v>33.436341347482703</v>
      </c>
      <c r="BP23">
        <v>16.221423104398401</v>
      </c>
      <c r="BQ23">
        <v>27.313325775654398</v>
      </c>
      <c r="BR23">
        <v>456.20996973001098</v>
      </c>
      <c r="BS23">
        <v>705.46881767356297</v>
      </c>
      <c r="BT23">
        <v>298.76420668293099</v>
      </c>
      <c r="BU23">
        <v>174.840025887899</v>
      </c>
      <c r="BV23">
        <v>2624.4929652790702</v>
      </c>
      <c r="BW23">
        <v>2182.6600441205301</v>
      </c>
    </row>
    <row r="24" spans="1:75">
      <c r="A24" t="s">
        <v>61</v>
      </c>
      <c r="B24">
        <v>3455.08952185</v>
      </c>
      <c r="C24">
        <v>72.455821200000003</v>
      </c>
      <c r="D24">
        <v>1758.59773275</v>
      </c>
      <c r="E24">
        <v>416.64711310000001</v>
      </c>
      <c r="F24">
        <v>46.489443999999999</v>
      </c>
      <c r="G24">
        <v>3260.02045</v>
      </c>
      <c r="H24">
        <v>29.442409399999999</v>
      </c>
      <c r="I24">
        <v>193.697349</v>
      </c>
      <c r="J24">
        <v>110.5800983</v>
      </c>
      <c r="K24">
        <v>30.322855000000001</v>
      </c>
      <c r="L24">
        <v>19.4252079</v>
      </c>
      <c r="M24">
        <v>818.81695219999995</v>
      </c>
      <c r="N24">
        <v>2329.4835914</v>
      </c>
      <c r="O24">
        <v>185.8033068</v>
      </c>
      <c r="P24">
        <v>530.2245355</v>
      </c>
      <c r="Q24">
        <v>2789.5908012</v>
      </c>
      <c r="R24">
        <v>2294.9802212999998</v>
      </c>
      <c r="T24" s="3" t="s">
        <v>204</v>
      </c>
      <c r="U24">
        <v>6544.5838204691199</v>
      </c>
      <c r="V24">
        <v>97.545017649495307</v>
      </c>
      <c r="W24">
        <v>1804.3275115241599</v>
      </c>
      <c r="X24">
        <v>1273.0003213684099</v>
      </c>
      <c r="Y24">
        <v>464.23391033775198</v>
      </c>
      <c r="Z24">
        <v>345.32711017568897</v>
      </c>
      <c r="AA24">
        <v>1102.2592198636501</v>
      </c>
      <c r="AB24">
        <v>162.15307514072899</v>
      </c>
      <c r="AC24">
        <v>193.90113498564</v>
      </c>
      <c r="AD24">
        <v>120.83935013128099</v>
      </c>
      <c r="AE24">
        <v>814.34332656914103</v>
      </c>
      <c r="AF24">
        <v>3447.3664460628302</v>
      </c>
      <c r="AG24">
        <v>1893.6325736251599</v>
      </c>
      <c r="AH24">
        <v>1981.4084143666601</v>
      </c>
      <c r="AI24">
        <v>1509.63022412239</v>
      </c>
      <c r="AJ24">
        <v>2270.6974568897599</v>
      </c>
      <c r="AK24">
        <v>7136.6544316903501</v>
      </c>
      <c r="AM24" t="s">
        <v>71</v>
      </c>
      <c r="AN24">
        <v>4700195.5373542598</v>
      </c>
      <c r="AO24">
        <v>6189911.0585957402</v>
      </c>
      <c r="AP24">
        <v>6177115.22009404</v>
      </c>
      <c r="AQ24">
        <v>1419827.5983873301</v>
      </c>
      <c r="AR24">
        <v>1305899.42624599</v>
      </c>
      <c r="AS24">
        <v>2817570.7627810598</v>
      </c>
      <c r="AT24">
        <v>586963.51685897901</v>
      </c>
      <c r="AU24">
        <v>761754.29318190098</v>
      </c>
      <c r="AV24">
        <v>83305.939113806497</v>
      </c>
      <c r="AW24">
        <v>285967.51214169001</v>
      </c>
      <c r="AX24">
        <v>1112853.7721645299</v>
      </c>
      <c r="AY24">
        <v>2030126.61896708</v>
      </c>
      <c r="AZ24">
        <v>5166988.8875872102</v>
      </c>
      <c r="BA24">
        <v>4145017.7806543098</v>
      </c>
      <c r="BB24">
        <v>1339863.03559416</v>
      </c>
      <c r="BC24">
        <v>4836609.5407740604</v>
      </c>
      <c r="BD24">
        <v>6313806.1692282101</v>
      </c>
      <c r="BF24" s="3" t="s">
        <v>75</v>
      </c>
      <c r="BG24">
        <v>1225.93823820731</v>
      </c>
      <c r="BH24">
        <v>1336.06718590521</v>
      </c>
      <c r="BI24">
        <v>1234.30445085567</v>
      </c>
      <c r="BJ24">
        <v>242.84284098635899</v>
      </c>
      <c r="BK24">
        <v>507.96033732512899</v>
      </c>
      <c r="BL24">
        <v>3240.3201835401901</v>
      </c>
      <c r="BM24">
        <v>969.29958256877205</v>
      </c>
      <c r="BN24">
        <v>595.61813277116903</v>
      </c>
      <c r="BO24">
        <v>338.87429354361802</v>
      </c>
      <c r="BP24">
        <v>264.53912013209799</v>
      </c>
      <c r="BQ24">
        <v>1508.85832625385</v>
      </c>
      <c r="BR24">
        <v>689.381690563755</v>
      </c>
      <c r="BS24">
        <v>838.63163431206101</v>
      </c>
      <c r="BT24">
        <v>734.285827938588</v>
      </c>
      <c r="BU24">
        <v>177.508926786171</v>
      </c>
      <c r="BV24">
        <v>1460.5671473012101</v>
      </c>
      <c r="BW24">
        <v>2729.3936352195501</v>
      </c>
    </row>
    <row r="25" spans="1:75">
      <c r="A25" t="s">
        <v>62</v>
      </c>
      <c r="B25">
        <v>68637.590584299993</v>
      </c>
      <c r="C25">
        <v>4390.7481275</v>
      </c>
      <c r="D25">
        <v>63729.634130400002</v>
      </c>
      <c r="E25">
        <v>41791.365509399999</v>
      </c>
      <c r="F25">
        <v>2777.1506214000001</v>
      </c>
      <c r="G25">
        <v>10973.7221023</v>
      </c>
      <c r="H25">
        <v>3890.1794340000001</v>
      </c>
      <c r="I25">
        <v>1308.8671118</v>
      </c>
      <c r="J25">
        <v>467.28634829999999</v>
      </c>
      <c r="K25">
        <v>351.39883279999998</v>
      </c>
      <c r="L25">
        <v>6586.3766224999999</v>
      </c>
      <c r="M25">
        <v>33715.071905800003</v>
      </c>
      <c r="N25">
        <v>41616.366937400002</v>
      </c>
      <c r="O25">
        <v>36420.410367900004</v>
      </c>
      <c r="P25">
        <v>1401.8747513000001</v>
      </c>
      <c r="Q25">
        <v>33442.036938199999</v>
      </c>
      <c r="R25">
        <v>21261.735457300001</v>
      </c>
      <c r="T25" s="3" t="s">
        <v>208</v>
      </c>
      <c r="U25">
        <v>92914.836905410906</v>
      </c>
      <c r="V25">
        <v>5745.1397906546299</v>
      </c>
      <c r="W25">
        <v>39843.4560107539</v>
      </c>
      <c r="X25">
        <v>40944.544993002703</v>
      </c>
      <c r="Y25">
        <v>4401.3188072601997</v>
      </c>
      <c r="Z25">
        <v>31545.9200739968</v>
      </c>
      <c r="AA25">
        <v>4383.6708158901001</v>
      </c>
      <c r="AB25">
        <v>2602.99254585891</v>
      </c>
      <c r="AC25">
        <v>6885.63382303252</v>
      </c>
      <c r="AD25">
        <v>6275.4826442049898</v>
      </c>
      <c r="AE25">
        <v>25740.7530918138</v>
      </c>
      <c r="AF25">
        <v>14135.4881457629</v>
      </c>
      <c r="AG25">
        <v>62778.320049395603</v>
      </c>
      <c r="AH25">
        <v>48045.407729211598</v>
      </c>
      <c r="AI25">
        <v>6048.0563798151798</v>
      </c>
      <c r="AJ25">
        <v>9506.4530777627806</v>
      </c>
      <c r="AK25">
        <v>64841.760498300297</v>
      </c>
      <c r="AM25" s="3" t="s">
        <v>66</v>
      </c>
      <c r="AN25">
        <v>1690295.5088198101</v>
      </c>
      <c r="AO25">
        <v>228590.22353563301</v>
      </c>
      <c r="AP25">
        <v>1260792.0666445801</v>
      </c>
      <c r="AQ25">
        <v>826295.36466902902</v>
      </c>
      <c r="AR25">
        <v>851503.89676609403</v>
      </c>
      <c r="AS25">
        <v>1939238.5423305901</v>
      </c>
      <c r="AT25">
        <v>919064.09835586802</v>
      </c>
      <c r="AU25">
        <v>2318507.0153754102</v>
      </c>
      <c r="AV25">
        <v>965761.52037878602</v>
      </c>
      <c r="AW25">
        <v>457537.47008905199</v>
      </c>
      <c r="AX25">
        <v>1267612.7173206699</v>
      </c>
      <c r="AY25">
        <v>2347567.8215830601</v>
      </c>
      <c r="AZ25">
        <v>4117061.0919963298</v>
      </c>
      <c r="BA25">
        <v>825883.66104720999</v>
      </c>
      <c r="BB25">
        <v>1083199.4499240899</v>
      </c>
      <c r="BC25">
        <v>6691126.9621467702</v>
      </c>
      <c r="BD25">
        <v>7036735.8634760203</v>
      </c>
      <c r="BF25" t="s">
        <v>71</v>
      </c>
      <c r="BG25">
        <v>4180.4239008963496</v>
      </c>
      <c r="BH25">
        <v>3422.6726115203601</v>
      </c>
      <c r="BI25">
        <v>2843.23219975439</v>
      </c>
      <c r="BJ25">
        <v>589.55529590129504</v>
      </c>
      <c r="BK25">
        <v>930.28250924409701</v>
      </c>
      <c r="BL25">
        <v>2347.4295095270199</v>
      </c>
      <c r="BM25">
        <v>2210.8996319784001</v>
      </c>
      <c r="BN25">
        <v>2170.1899227201802</v>
      </c>
      <c r="BO25">
        <v>1442.0837369440801</v>
      </c>
      <c r="BP25">
        <v>589.51755761889001</v>
      </c>
      <c r="BQ25">
        <v>356.01009920003798</v>
      </c>
      <c r="BR25">
        <v>3615.9095070622998</v>
      </c>
      <c r="BS25">
        <v>3763.33939934913</v>
      </c>
      <c r="BT25">
        <v>2560.9075629096901</v>
      </c>
      <c r="BU25">
        <v>1466.3352848718</v>
      </c>
      <c r="BV25">
        <v>7449.3493652755496</v>
      </c>
      <c r="BW25">
        <v>8433.61673252941</v>
      </c>
    </row>
    <row r="26" spans="1:75">
      <c r="A26" t="s">
        <v>63</v>
      </c>
      <c r="B26">
        <v>6031.8645352000003</v>
      </c>
      <c r="C26">
        <v>55.953630500000003</v>
      </c>
      <c r="D26">
        <v>6748.4261538000001</v>
      </c>
      <c r="E26">
        <v>2713.6862600999998</v>
      </c>
      <c r="F26">
        <v>1715.3120894000001</v>
      </c>
      <c r="G26">
        <v>11077.858801300001</v>
      </c>
      <c r="H26">
        <v>7118.2667183000003</v>
      </c>
      <c r="I26">
        <v>4884.6314382</v>
      </c>
      <c r="J26">
        <v>1536.2285389000001</v>
      </c>
      <c r="K26">
        <v>1565.588733</v>
      </c>
      <c r="L26">
        <v>6087.1299574000004</v>
      </c>
      <c r="M26">
        <v>11872.895056200001</v>
      </c>
      <c r="N26">
        <v>15326.300695800001</v>
      </c>
      <c r="O26">
        <v>9792.3879668999998</v>
      </c>
      <c r="P26">
        <v>4499.9811915</v>
      </c>
      <c r="Q26">
        <v>18793.09692</v>
      </c>
      <c r="R26">
        <v>14731.050014300001</v>
      </c>
      <c r="T26" s="3" t="s">
        <v>167</v>
      </c>
      <c r="U26">
        <v>10012.351775048101</v>
      </c>
      <c r="V26">
        <v>1281.40540039187</v>
      </c>
      <c r="W26">
        <v>12482.9958707567</v>
      </c>
      <c r="X26">
        <v>9868.1487428371292</v>
      </c>
      <c r="Y26">
        <v>1439.6352638313999</v>
      </c>
      <c r="Z26">
        <v>8149.3020594510399</v>
      </c>
      <c r="AA26">
        <v>1113.3018989470499</v>
      </c>
      <c r="AB26">
        <v>666.34646233830597</v>
      </c>
      <c r="AC26">
        <v>442.12685791639899</v>
      </c>
      <c r="AD26">
        <v>2062.2133535487001</v>
      </c>
      <c r="AE26">
        <v>2553.6866562391701</v>
      </c>
      <c r="AF26">
        <v>8286.1563218790598</v>
      </c>
      <c r="AG26">
        <v>12157.898235280099</v>
      </c>
      <c r="AH26">
        <v>17380.870914847299</v>
      </c>
      <c r="AI26">
        <v>1447.19299218685</v>
      </c>
      <c r="AJ26">
        <v>13302.8807159646</v>
      </c>
      <c r="AK26">
        <v>24195.473961321499</v>
      </c>
      <c r="AM26" s="3" t="s">
        <v>76</v>
      </c>
      <c r="AN26">
        <v>356938.20732831402</v>
      </c>
      <c r="AO26">
        <v>1008768.17901342</v>
      </c>
      <c r="AP26">
        <v>709549.84267888102</v>
      </c>
      <c r="AQ26">
        <v>173225.453995819</v>
      </c>
      <c r="AR26">
        <v>434417.76995609299</v>
      </c>
      <c r="AS26">
        <v>1395032.2697399899</v>
      </c>
      <c r="AT26">
        <v>502527.06910831103</v>
      </c>
      <c r="AU26">
        <v>1619351.59517507</v>
      </c>
      <c r="AV26">
        <v>753547.94848605304</v>
      </c>
      <c r="AW26">
        <v>384522.47042497498</v>
      </c>
      <c r="AX26">
        <v>691982.25242439401</v>
      </c>
      <c r="AY26">
        <v>2645245.9353592098</v>
      </c>
      <c r="AZ26">
        <v>3735103.99824213</v>
      </c>
      <c r="BA26">
        <v>760627.65891120804</v>
      </c>
      <c r="BB26">
        <v>862439.57938142098</v>
      </c>
      <c r="BC26">
        <v>5952064.7095130105</v>
      </c>
      <c r="BD26">
        <v>5858653.9422535403</v>
      </c>
      <c r="BF26" s="3" t="s">
        <v>66</v>
      </c>
      <c r="BG26">
        <v>1904.11499264793</v>
      </c>
      <c r="BH26">
        <v>1017.22366547806</v>
      </c>
      <c r="BI26">
        <v>1751.7815112549299</v>
      </c>
      <c r="BJ26">
        <v>689.50208894342302</v>
      </c>
      <c r="BK26">
        <v>599.17148902118402</v>
      </c>
      <c r="BL26">
        <v>1476.4112659646601</v>
      </c>
      <c r="BM26">
        <v>1361.0311186828201</v>
      </c>
      <c r="BN26">
        <v>1557.3169202602701</v>
      </c>
      <c r="BO26">
        <v>854.21659414888995</v>
      </c>
      <c r="BP26">
        <v>397.35147267484001</v>
      </c>
      <c r="BQ26">
        <v>576.55813607360301</v>
      </c>
      <c r="BR26">
        <v>1809.47857031281</v>
      </c>
      <c r="BS26">
        <v>3628.5654592085398</v>
      </c>
      <c r="BT26">
        <v>1839.04954812553</v>
      </c>
      <c r="BU26">
        <v>667.05193878018599</v>
      </c>
      <c r="BV26">
        <v>4788.0658842845396</v>
      </c>
      <c r="BW26">
        <v>5765.8448684582199</v>
      </c>
    </row>
    <row r="27" spans="1:75">
      <c r="A27" t="s">
        <v>64</v>
      </c>
      <c r="B27">
        <v>54.937417250000003</v>
      </c>
      <c r="C27">
        <v>4605.6807760000002</v>
      </c>
      <c r="D27">
        <v>531.01830404999998</v>
      </c>
      <c r="E27">
        <v>1147.3432591999999</v>
      </c>
      <c r="F27">
        <v>303.94852209999999</v>
      </c>
      <c r="G27">
        <v>6926.1949285000001</v>
      </c>
      <c r="H27">
        <v>3266.5256276</v>
      </c>
      <c r="I27">
        <v>1919.7722391</v>
      </c>
      <c r="J27">
        <v>816.23311860000001</v>
      </c>
      <c r="K27">
        <v>397.86307909999999</v>
      </c>
      <c r="L27">
        <v>875.72052589999998</v>
      </c>
      <c r="M27">
        <v>5643.1884854999998</v>
      </c>
      <c r="N27">
        <v>3496.7494427000001</v>
      </c>
      <c r="O27">
        <v>4838.7313794000002</v>
      </c>
      <c r="P27">
        <v>1265.2749002999999</v>
      </c>
      <c r="Q27">
        <v>16524.862186800001</v>
      </c>
      <c r="R27">
        <v>7272.0698678999997</v>
      </c>
      <c r="T27" s="3" t="s">
        <v>289</v>
      </c>
      <c r="U27">
        <v>7714.4639637214204</v>
      </c>
      <c r="V27">
        <v>541.77385574081995</v>
      </c>
      <c r="W27">
        <v>2549.7705138602</v>
      </c>
      <c r="X27">
        <v>1154.04091910185</v>
      </c>
      <c r="Y27">
        <v>486.00737330516102</v>
      </c>
      <c r="Z27">
        <v>1183.7585119386599</v>
      </c>
      <c r="AA27">
        <v>1261.85815823793</v>
      </c>
      <c r="AB27">
        <v>209.199480980109</v>
      </c>
      <c r="AC27">
        <v>373.24483037379099</v>
      </c>
      <c r="AD27">
        <v>134.070705236317</v>
      </c>
      <c r="AE27">
        <v>1403.1377382782</v>
      </c>
      <c r="AF27">
        <v>3099.9311290046298</v>
      </c>
      <c r="AG27">
        <v>2846.0057680833602</v>
      </c>
      <c r="AH27">
        <v>3339.2788614125202</v>
      </c>
      <c r="AI27">
        <v>1469.3960910877099</v>
      </c>
      <c r="AJ27">
        <v>2982.8742131834701</v>
      </c>
      <c r="AK27">
        <v>8992.8726530421991</v>
      </c>
      <c r="AM27" s="3" t="s">
        <v>72</v>
      </c>
      <c r="AN27">
        <v>203967206.58475199</v>
      </c>
      <c r="AO27">
        <v>124709243.008341</v>
      </c>
      <c r="AP27">
        <v>281504362.87875402</v>
      </c>
      <c r="AQ27">
        <v>101082834.274207</v>
      </c>
      <c r="AR27">
        <v>92277725.6465725</v>
      </c>
      <c r="AS27">
        <v>469790515.20227897</v>
      </c>
      <c r="AT27">
        <v>165379165.25071901</v>
      </c>
      <c r="AU27">
        <v>234020472.593422</v>
      </c>
      <c r="AV27">
        <v>174154136.71756399</v>
      </c>
      <c r="AW27">
        <v>43124373.607321098</v>
      </c>
      <c r="AX27">
        <v>118120217.932579</v>
      </c>
      <c r="AY27">
        <v>187247509.75874299</v>
      </c>
      <c r="AZ27">
        <v>257248229.867118</v>
      </c>
      <c r="BA27">
        <v>159182858.94119501</v>
      </c>
      <c r="BB27">
        <v>140455589.90077499</v>
      </c>
      <c r="BC27">
        <v>567092617.63674903</v>
      </c>
      <c r="BD27">
        <v>689837070.54460299</v>
      </c>
      <c r="BF27" s="3" t="s">
        <v>76</v>
      </c>
      <c r="BG27">
        <v>434.56269608074001</v>
      </c>
      <c r="BH27">
        <v>1162.18077423352</v>
      </c>
      <c r="BI27">
        <v>853.95690464180802</v>
      </c>
      <c r="BJ27">
        <v>220.72918282561301</v>
      </c>
      <c r="BK27">
        <v>244.60727147769001</v>
      </c>
      <c r="BL27">
        <v>731.43061652840004</v>
      </c>
      <c r="BM27">
        <v>855.45343169069599</v>
      </c>
      <c r="BN27">
        <v>832.948709068889</v>
      </c>
      <c r="BO27">
        <v>419.49561906439101</v>
      </c>
      <c r="BP27">
        <v>172.00366300027599</v>
      </c>
      <c r="BQ27">
        <v>349.70333260172401</v>
      </c>
      <c r="BR27">
        <v>2396.11376259087</v>
      </c>
      <c r="BS27">
        <v>2499.5990016370001</v>
      </c>
      <c r="BT27">
        <v>1264.8625772210301</v>
      </c>
      <c r="BU27">
        <v>344.29284151926697</v>
      </c>
      <c r="BV27">
        <v>4102.7697654753601</v>
      </c>
      <c r="BW27">
        <v>4501.5772584895403</v>
      </c>
    </row>
    <row r="28" spans="1:75">
      <c r="A28" t="s">
        <v>65</v>
      </c>
      <c r="B28">
        <v>52.316921350000001</v>
      </c>
      <c r="C28">
        <v>120.0732989</v>
      </c>
      <c r="D28">
        <v>62.745273449999999</v>
      </c>
      <c r="E28">
        <v>1.9330461000000001</v>
      </c>
      <c r="F28">
        <v>2.1990973</v>
      </c>
      <c r="G28">
        <v>678.24521270000002</v>
      </c>
      <c r="H28">
        <v>16.5216669</v>
      </c>
      <c r="I28">
        <v>33.909939100000003</v>
      </c>
      <c r="J28">
        <v>1092.8478930000001</v>
      </c>
      <c r="K28">
        <v>62.141109299999997</v>
      </c>
      <c r="L28">
        <v>750.55008539999994</v>
      </c>
      <c r="M28">
        <v>1638.9828118999999</v>
      </c>
      <c r="N28">
        <v>4113.8613905000002</v>
      </c>
      <c r="O28">
        <v>941.27631050000002</v>
      </c>
      <c r="P28">
        <v>391.74678319999998</v>
      </c>
      <c r="Q28">
        <v>7294.3923025000004</v>
      </c>
      <c r="R28">
        <v>1808.6197709</v>
      </c>
      <c r="T28" s="3" t="s">
        <v>79</v>
      </c>
      <c r="U28">
        <v>74641.481388360698</v>
      </c>
      <c r="V28">
        <v>211836.149602869</v>
      </c>
      <c r="W28">
        <v>113664.859858829</v>
      </c>
      <c r="X28">
        <v>6827.5644921579196</v>
      </c>
      <c r="Y28">
        <v>69488.210805768496</v>
      </c>
      <c r="Z28">
        <v>203477.83135370599</v>
      </c>
      <c r="AA28">
        <v>108358.270313392</v>
      </c>
      <c r="AB28">
        <v>34815.5193902389</v>
      </c>
      <c r="AC28">
        <v>155302.63164359899</v>
      </c>
      <c r="AD28">
        <v>20132.089906612699</v>
      </c>
      <c r="AE28">
        <v>109434.964775848</v>
      </c>
      <c r="AF28">
        <v>281083.88454009203</v>
      </c>
      <c r="AG28">
        <v>348290.41234741401</v>
      </c>
      <c r="AH28">
        <v>113835.872992056</v>
      </c>
      <c r="AI28">
        <v>142762.40457296299</v>
      </c>
      <c r="AJ28">
        <v>495440.81645308499</v>
      </c>
      <c r="AK28">
        <v>715870.87868867</v>
      </c>
      <c r="AM28" s="3" t="s">
        <v>274</v>
      </c>
      <c r="AN28">
        <v>34966.665404075</v>
      </c>
      <c r="AO28">
        <v>15819.117920696999</v>
      </c>
      <c r="AP28">
        <v>54453.340225170003</v>
      </c>
      <c r="AQ28">
        <v>16584.131498114999</v>
      </c>
      <c r="AR28">
        <v>39247.454597130003</v>
      </c>
      <c r="AS28">
        <v>101009.12199436</v>
      </c>
      <c r="AT28">
        <v>47022.612531626</v>
      </c>
      <c r="AU28">
        <v>126413.996508411</v>
      </c>
      <c r="AV28">
        <v>55350.054703544003</v>
      </c>
      <c r="AW28">
        <v>36601.297873755</v>
      </c>
      <c r="AX28">
        <v>38392.416964755997</v>
      </c>
      <c r="AY28">
        <v>136790.55945368501</v>
      </c>
      <c r="AZ28">
        <v>309573.24155065499</v>
      </c>
      <c r="BA28">
        <v>93804.252558748994</v>
      </c>
      <c r="BB28">
        <v>93933.793146533004</v>
      </c>
      <c r="BC28">
        <v>495718.58271303499</v>
      </c>
      <c r="BD28">
        <v>338773.12802994001</v>
      </c>
      <c r="BF28" s="3" t="s">
        <v>72</v>
      </c>
      <c r="BG28">
        <v>124248.719833346</v>
      </c>
      <c r="BH28">
        <v>133830.95100056901</v>
      </c>
      <c r="BI28">
        <v>146269.25387208199</v>
      </c>
      <c r="BJ28">
        <v>52196.502196540503</v>
      </c>
      <c r="BK28">
        <v>41038.7065048933</v>
      </c>
      <c r="BL28">
        <v>196821.47683163401</v>
      </c>
      <c r="BM28">
        <v>98298.509177516898</v>
      </c>
      <c r="BN28">
        <v>127870.09091217601</v>
      </c>
      <c r="BO28">
        <v>107273.07047445</v>
      </c>
      <c r="BP28">
        <v>24052.428818267701</v>
      </c>
      <c r="BQ28">
        <v>6583.0977011468103</v>
      </c>
      <c r="BR28">
        <v>158950.60691653701</v>
      </c>
      <c r="BS28">
        <v>109188.96627797899</v>
      </c>
      <c r="BT28">
        <v>165244.22866227501</v>
      </c>
      <c r="BU28">
        <v>13700.190523347999</v>
      </c>
      <c r="BV28">
        <v>682290.77380326297</v>
      </c>
      <c r="BW28">
        <v>580186.28384239005</v>
      </c>
    </row>
    <row r="29" spans="1:75">
      <c r="A29" t="s">
        <v>66</v>
      </c>
      <c r="B29">
        <v>1480.8994296000001</v>
      </c>
      <c r="C29">
        <v>221.4156839</v>
      </c>
      <c r="D29">
        <v>1425.2682327</v>
      </c>
      <c r="E29">
        <v>930.38942410000004</v>
      </c>
      <c r="F29">
        <v>650.37100039999996</v>
      </c>
      <c r="G29">
        <v>1436.5121795</v>
      </c>
      <c r="H29">
        <v>1392.6903703999999</v>
      </c>
      <c r="I29">
        <v>632.25349259999996</v>
      </c>
      <c r="J29">
        <v>309.11392699999999</v>
      </c>
      <c r="K29">
        <v>342.61887109999998</v>
      </c>
      <c r="L29">
        <v>1453.8397434999999</v>
      </c>
      <c r="M29">
        <v>2024.8615431000001</v>
      </c>
      <c r="N29">
        <v>5923.3445671999998</v>
      </c>
      <c r="O29">
        <v>6085.4374871</v>
      </c>
      <c r="P29">
        <v>977.85956050000004</v>
      </c>
      <c r="Q29">
        <v>4006.2326656</v>
      </c>
      <c r="R29">
        <v>4632.7321007999999</v>
      </c>
      <c r="T29" s="3" t="s">
        <v>290</v>
      </c>
      <c r="U29">
        <v>418056.462991048</v>
      </c>
      <c r="V29">
        <v>475028.832738269</v>
      </c>
      <c r="W29">
        <v>1019590.04045052</v>
      </c>
      <c r="X29">
        <v>313042.68188739999</v>
      </c>
      <c r="Y29">
        <v>779495.00750463002</v>
      </c>
      <c r="Z29">
        <v>2021799.4383881299</v>
      </c>
      <c r="AA29">
        <v>857967.26835148199</v>
      </c>
      <c r="AB29">
        <v>1018911.72303699</v>
      </c>
      <c r="AC29">
        <v>1761397.8460285701</v>
      </c>
      <c r="AD29">
        <v>308876.78952200903</v>
      </c>
      <c r="AE29">
        <v>897562.62818625104</v>
      </c>
      <c r="AF29">
        <v>2139655.86844844</v>
      </c>
      <c r="AG29">
        <v>3597945.04135491</v>
      </c>
      <c r="AH29">
        <v>1118276.67529545</v>
      </c>
      <c r="AI29">
        <v>1054372.0492035099</v>
      </c>
      <c r="AJ29">
        <v>4980543.8102249103</v>
      </c>
      <c r="AK29">
        <v>8485983.6510678697</v>
      </c>
      <c r="AM29" s="3" t="s">
        <v>60</v>
      </c>
      <c r="AN29">
        <v>435179.84509643097</v>
      </c>
      <c r="AO29">
        <v>4687081.8343812702</v>
      </c>
      <c r="AP29">
        <v>861641.29699918197</v>
      </c>
      <c r="AQ29">
        <v>385465.43943477201</v>
      </c>
      <c r="AR29">
        <v>671459.76636175695</v>
      </c>
      <c r="AS29">
        <v>1826892.28728394</v>
      </c>
      <c r="AT29">
        <v>788443.67040188203</v>
      </c>
      <c r="AU29">
        <v>1965815.62715195</v>
      </c>
      <c r="AV29">
        <v>824240.07474750199</v>
      </c>
      <c r="AW29">
        <v>354982.19567659398</v>
      </c>
      <c r="AX29">
        <v>986577.25543591497</v>
      </c>
      <c r="AY29">
        <v>2001228.2409731001</v>
      </c>
      <c r="AZ29">
        <v>3323825.5845498899</v>
      </c>
      <c r="BA29">
        <v>1506941.74595961</v>
      </c>
      <c r="BB29">
        <v>1131553.05410648</v>
      </c>
      <c r="BC29">
        <v>8367500.1365436902</v>
      </c>
      <c r="BD29">
        <v>5839258.2826354699</v>
      </c>
      <c r="BF29" s="3" t="s">
        <v>274</v>
      </c>
      <c r="BG29">
        <v>14.268479402792799</v>
      </c>
      <c r="BH29">
        <v>3.2650206597852098</v>
      </c>
      <c r="BI29">
        <v>18.241291566027801</v>
      </c>
      <c r="BJ29">
        <v>4.8347533041084603</v>
      </c>
      <c r="BK29">
        <v>7.1517542821985298</v>
      </c>
      <c r="BL29">
        <v>35.253678553102397</v>
      </c>
      <c r="BM29">
        <v>19.336035567698499</v>
      </c>
      <c r="BN29">
        <v>35.663348916115098</v>
      </c>
      <c r="BO29">
        <v>17.095265354689701</v>
      </c>
      <c r="BP29">
        <v>6.2427332876059003</v>
      </c>
      <c r="BQ29">
        <v>5.5538821720436999</v>
      </c>
      <c r="BR29">
        <v>156.44460504477399</v>
      </c>
      <c r="BS29">
        <v>238.14113091185499</v>
      </c>
      <c r="BT29">
        <v>111.569581630355</v>
      </c>
      <c r="BU29">
        <v>61.239578934419001</v>
      </c>
      <c r="BV29">
        <v>404.13095594882498</v>
      </c>
      <c r="BW29">
        <v>276.24774268335602</v>
      </c>
    </row>
    <row r="30" spans="1:75">
      <c r="A30" t="s">
        <v>67</v>
      </c>
      <c r="B30">
        <v>6.9096012</v>
      </c>
      <c r="C30">
        <v>18.628831399999999</v>
      </c>
      <c r="D30">
        <v>20.0418655</v>
      </c>
      <c r="E30">
        <v>0.61722560000000004</v>
      </c>
      <c r="F30">
        <v>11.313760500000001</v>
      </c>
      <c r="G30">
        <v>35.371465700000002</v>
      </c>
      <c r="H30">
        <v>10.917494899999999</v>
      </c>
      <c r="I30">
        <v>19.3492772</v>
      </c>
      <c r="J30">
        <v>21.3267998</v>
      </c>
      <c r="K30">
        <v>1.5473440999999999</v>
      </c>
      <c r="L30">
        <v>9.6355926000000007</v>
      </c>
      <c r="M30">
        <v>30.809946</v>
      </c>
      <c r="N30">
        <v>26.162110200000001</v>
      </c>
      <c r="O30">
        <v>19.284534000000001</v>
      </c>
      <c r="P30">
        <v>21.514554400000002</v>
      </c>
      <c r="Q30">
        <v>246.7550396</v>
      </c>
      <c r="R30">
        <v>146.78410579999999</v>
      </c>
      <c r="T30" s="3" t="s">
        <v>178</v>
      </c>
      <c r="U30">
        <v>55580.233264856899</v>
      </c>
      <c r="V30">
        <v>113980.780557604</v>
      </c>
      <c r="W30">
        <v>164289.886887525</v>
      </c>
      <c r="X30">
        <v>31321.9938047627</v>
      </c>
      <c r="Y30">
        <v>20944.044429821701</v>
      </c>
      <c r="Z30">
        <v>173697.980693166</v>
      </c>
      <c r="AA30">
        <v>71811.781481343307</v>
      </c>
      <c r="AB30">
        <v>122008.338890386</v>
      </c>
      <c r="AC30">
        <v>186471.68328503301</v>
      </c>
      <c r="AD30">
        <v>29081.572578756299</v>
      </c>
      <c r="AE30">
        <v>42976.886921688703</v>
      </c>
      <c r="AF30">
        <v>151573.24957755799</v>
      </c>
      <c r="AG30">
        <v>239155.02437678701</v>
      </c>
      <c r="AH30">
        <v>133979.83099113</v>
      </c>
      <c r="AI30">
        <v>70743.377088265202</v>
      </c>
      <c r="AJ30">
        <v>180919.73701221499</v>
      </c>
      <c r="AK30">
        <v>431687.81219407701</v>
      </c>
      <c r="AM30" s="3" t="s">
        <v>63</v>
      </c>
      <c r="AN30">
        <v>5666153.4191779401</v>
      </c>
      <c r="AO30">
        <v>1376430.57565953</v>
      </c>
      <c r="AP30">
        <v>4937851.0508094104</v>
      </c>
      <c r="AQ30">
        <v>3920746.4667217098</v>
      </c>
      <c r="AR30">
        <v>3220820.5045967898</v>
      </c>
      <c r="AS30">
        <v>10386571.688702701</v>
      </c>
      <c r="AT30">
        <v>5713799.0461937096</v>
      </c>
      <c r="AU30">
        <v>10360160.593488701</v>
      </c>
      <c r="AV30">
        <v>3522628.9472171301</v>
      </c>
      <c r="AW30">
        <v>1635398.5687130201</v>
      </c>
      <c r="AX30">
        <v>4987757.6113470905</v>
      </c>
      <c r="AY30">
        <v>9297536.8584458698</v>
      </c>
      <c r="AZ30">
        <v>15079639.3766685</v>
      </c>
      <c r="BA30">
        <v>5729383.7269609896</v>
      </c>
      <c r="BB30">
        <v>5416007.86182395</v>
      </c>
      <c r="BC30">
        <v>24216878.9932716</v>
      </c>
      <c r="BD30">
        <v>17890021.427963901</v>
      </c>
      <c r="BF30" s="3" t="s">
        <v>60</v>
      </c>
      <c r="BG30">
        <v>207.876521831232</v>
      </c>
      <c r="BH30">
        <v>4462.6120381606197</v>
      </c>
      <c r="BI30">
        <v>526.11594664089102</v>
      </c>
      <c r="BJ30">
        <v>116.196912768188</v>
      </c>
      <c r="BK30">
        <v>169.212562825021</v>
      </c>
      <c r="BL30">
        <v>1726.30609955363</v>
      </c>
      <c r="BM30">
        <v>797.17290651808605</v>
      </c>
      <c r="BN30">
        <v>1082.5936765474701</v>
      </c>
      <c r="BO30">
        <v>380.85871794161199</v>
      </c>
      <c r="BP30">
        <v>153.65143786028199</v>
      </c>
      <c r="BQ30">
        <v>223.66729111264999</v>
      </c>
      <c r="BR30">
        <v>2205.08364525042</v>
      </c>
      <c r="BS30">
        <v>1554.4332855313501</v>
      </c>
      <c r="BT30">
        <v>898.07256643498602</v>
      </c>
      <c r="BU30">
        <v>245.558988954239</v>
      </c>
      <c r="BV30">
        <v>3193.66532017893</v>
      </c>
      <c r="BW30">
        <v>3605.0458131692799</v>
      </c>
    </row>
    <row r="31" spans="1:75">
      <c r="A31" t="s">
        <v>68</v>
      </c>
      <c r="B31">
        <v>2782.3186947999998</v>
      </c>
      <c r="C31">
        <v>9772.4973647999996</v>
      </c>
      <c r="D31">
        <v>4908.1118999999999</v>
      </c>
      <c r="E31">
        <v>4084.1482027000002</v>
      </c>
      <c r="F31">
        <v>1339.9002723999999</v>
      </c>
      <c r="G31">
        <v>17822.337555800001</v>
      </c>
      <c r="H31">
        <v>5005.6020649000002</v>
      </c>
      <c r="I31">
        <v>3208.6698075999998</v>
      </c>
      <c r="J31">
        <v>3223.2736424</v>
      </c>
      <c r="K31">
        <v>975.78486410000005</v>
      </c>
      <c r="L31">
        <v>4232.2221514000003</v>
      </c>
      <c r="M31">
        <v>12825.7917705</v>
      </c>
      <c r="N31">
        <v>3559.4422175</v>
      </c>
      <c r="O31">
        <v>13819.820975000001</v>
      </c>
      <c r="P31">
        <v>4921.5211181000004</v>
      </c>
      <c r="Q31">
        <v>13185.848625299999</v>
      </c>
      <c r="R31">
        <v>7570.4501108000004</v>
      </c>
      <c r="T31" s="3" t="s">
        <v>291</v>
      </c>
      <c r="U31">
        <v>168.004106129636</v>
      </c>
      <c r="V31">
        <v>139.277021635572</v>
      </c>
      <c r="W31">
        <v>975.37759863889301</v>
      </c>
      <c r="X31">
        <v>78.990032930575893</v>
      </c>
      <c r="Y31">
        <v>258.35746733152399</v>
      </c>
      <c r="Z31">
        <v>531.53989394089194</v>
      </c>
      <c r="AA31">
        <v>193.61391375157001</v>
      </c>
      <c r="AB31">
        <v>199.54582110556899</v>
      </c>
      <c r="AC31">
        <v>387.97762903113801</v>
      </c>
      <c r="AD31">
        <v>83.611571097669398</v>
      </c>
      <c r="AE31">
        <v>474.740304700308</v>
      </c>
      <c r="AF31">
        <v>819.99402673182499</v>
      </c>
      <c r="AG31">
        <v>1369.01093926622</v>
      </c>
      <c r="AH31">
        <v>535.78143373642695</v>
      </c>
      <c r="AI31">
        <v>583.25210433998905</v>
      </c>
      <c r="AJ31">
        <v>2609.6906008097199</v>
      </c>
      <c r="AK31">
        <v>4722.1599395145904</v>
      </c>
      <c r="AM31" s="3" t="s">
        <v>61</v>
      </c>
      <c r="AN31">
        <v>935934.63115080202</v>
      </c>
      <c r="AO31">
        <v>107555.365828555</v>
      </c>
      <c r="AP31">
        <v>652430.80951668695</v>
      </c>
      <c r="AQ31">
        <v>149429.15506086801</v>
      </c>
      <c r="AR31">
        <v>347384.207899487</v>
      </c>
      <c r="AS31">
        <v>915470.02045586205</v>
      </c>
      <c r="AT31">
        <v>396039.47310248797</v>
      </c>
      <c r="AU31">
        <v>1049081.4890334799</v>
      </c>
      <c r="AV31">
        <v>492003.69168276101</v>
      </c>
      <c r="AW31">
        <v>166920.886418707</v>
      </c>
      <c r="AX31">
        <v>419076.33401634102</v>
      </c>
      <c r="AY31">
        <v>907787.46008940099</v>
      </c>
      <c r="AZ31">
        <v>2210399.1679734401</v>
      </c>
      <c r="BA31">
        <v>432662.24213234399</v>
      </c>
      <c r="BB31">
        <v>497158.49003069598</v>
      </c>
      <c r="BC31">
        <v>3483898.0444962499</v>
      </c>
      <c r="BD31">
        <v>3182624.2049291702</v>
      </c>
      <c r="BF31" s="3" t="s">
        <v>63</v>
      </c>
      <c r="BG31">
        <v>4457.9862686630504</v>
      </c>
      <c r="BH31">
        <v>1811.4276981948401</v>
      </c>
      <c r="BI31">
        <v>6048.7876109723402</v>
      </c>
      <c r="BJ31">
        <v>2859.9335769663398</v>
      </c>
      <c r="BK31">
        <v>1733.0601606515299</v>
      </c>
      <c r="BL31">
        <v>6493.0650628428702</v>
      </c>
      <c r="BM31">
        <v>7457.1535960269002</v>
      </c>
      <c r="BN31">
        <v>5233.1929872831697</v>
      </c>
      <c r="BO31">
        <v>842.20298844747197</v>
      </c>
      <c r="BP31">
        <v>1272.3915200501799</v>
      </c>
      <c r="BQ31">
        <v>1988.52526944801</v>
      </c>
      <c r="BR31">
        <v>9011.4247196866108</v>
      </c>
      <c r="BS31">
        <v>10220.494657405001</v>
      </c>
      <c r="BT31">
        <v>7614.4626672060504</v>
      </c>
      <c r="BU31">
        <v>1991.39491366423</v>
      </c>
      <c r="BV31">
        <v>17096.0241935872</v>
      </c>
      <c r="BW31">
        <v>13079.0909851223</v>
      </c>
    </row>
    <row r="32" spans="1:75">
      <c r="A32" t="s">
        <v>69</v>
      </c>
      <c r="B32">
        <v>570.10400855</v>
      </c>
      <c r="C32">
        <v>18.799291</v>
      </c>
      <c r="D32">
        <v>380.04074075</v>
      </c>
      <c r="E32">
        <v>15.356839000000001</v>
      </c>
      <c r="F32">
        <v>8.5011043999999991</v>
      </c>
      <c r="G32">
        <v>18.041743100000001</v>
      </c>
      <c r="H32">
        <v>14.234781399999999</v>
      </c>
      <c r="I32">
        <v>29.430328299999999</v>
      </c>
      <c r="J32">
        <v>35.740483699999999</v>
      </c>
      <c r="K32">
        <v>3.2713372999999999</v>
      </c>
      <c r="L32">
        <v>130.89491269999999</v>
      </c>
      <c r="M32">
        <v>83.909067800000003</v>
      </c>
      <c r="N32">
        <v>442.10936270000002</v>
      </c>
      <c r="O32">
        <v>100.9259934</v>
      </c>
      <c r="P32">
        <v>96.953564299999996</v>
      </c>
      <c r="Q32">
        <v>416.81543490000001</v>
      </c>
      <c r="R32">
        <v>346.63326119999999</v>
      </c>
      <c r="T32" s="3" t="s">
        <v>49</v>
      </c>
      <c r="U32">
        <v>56001.105346505399</v>
      </c>
      <c r="V32">
        <v>30961.6803294784</v>
      </c>
      <c r="W32">
        <v>92928.953547499899</v>
      </c>
      <c r="X32">
        <v>18093.201393638501</v>
      </c>
      <c r="Y32">
        <v>17235.337176832902</v>
      </c>
      <c r="Z32">
        <v>71498.379967513305</v>
      </c>
      <c r="AA32">
        <v>17379.7036602226</v>
      </c>
      <c r="AB32">
        <v>3807.4560739427702</v>
      </c>
      <c r="AC32">
        <v>22410.293294354698</v>
      </c>
      <c r="AD32">
        <v>7208.9366903475602</v>
      </c>
      <c r="AE32">
        <v>32566.069913863299</v>
      </c>
      <c r="AF32">
        <v>44019.808823287698</v>
      </c>
      <c r="AG32">
        <v>102042.45814566201</v>
      </c>
      <c r="AH32">
        <v>34127.191170059799</v>
      </c>
      <c r="AI32">
        <v>29538.303611087598</v>
      </c>
      <c r="AJ32">
        <v>99807.446797508994</v>
      </c>
      <c r="AK32">
        <v>201997.38420807599</v>
      </c>
      <c r="AM32" s="3" t="s">
        <v>58</v>
      </c>
      <c r="AN32">
        <v>548004.979524864</v>
      </c>
      <c r="AO32">
        <v>24546.671924589002</v>
      </c>
      <c r="AP32">
        <v>211156.52711078999</v>
      </c>
      <c r="AQ32">
        <v>42135.825801719002</v>
      </c>
      <c r="AR32">
        <v>100973.92372272701</v>
      </c>
      <c r="AS32">
        <v>214370.00296513099</v>
      </c>
      <c r="AT32">
        <v>95231.293856510005</v>
      </c>
      <c r="AU32">
        <v>263482.664066914</v>
      </c>
      <c r="AV32">
        <v>125493.615103271</v>
      </c>
      <c r="AW32">
        <v>64983.240798895</v>
      </c>
      <c r="AX32">
        <v>74790.335572480006</v>
      </c>
      <c r="AY32">
        <v>319220.29761440499</v>
      </c>
      <c r="AZ32">
        <v>558921.29551714403</v>
      </c>
      <c r="BA32">
        <v>116922.48879688801</v>
      </c>
      <c r="BB32">
        <v>159293.44618290901</v>
      </c>
      <c r="BC32">
        <v>855978.30962657998</v>
      </c>
      <c r="BD32">
        <v>917530.486599433</v>
      </c>
      <c r="BF32" s="3" t="s">
        <v>61</v>
      </c>
      <c r="BG32">
        <v>3330.9317544754899</v>
      </c>
      <c r="BH32">
        <v>424.57445761312499</v>
      </c>
      <c r="BI32">
        <v>1012.82343114155</v>
      </c>
      <c r="BJ32">
        <v>157.65591463535699</v>
      </c>
      <c r="BK32">
        <v>152.66822479040701</v>
      </c>
      <c r="BL32">
        <v>416.14173234717202</v>
      </c>
      <c r="BM32">
        <v>357.347289732447</v>
      </c>
      <c r="BN32">
        <v>532.83751101987298</v>
      </c>
      <c r="BO32">
        <v>274.47787798167599</v>
      </c>
      <c r="BP32">
        <v>113.818365308343</v>
      </c>
      <c r="BQ32">
        <v>283.58053650117199</v>
      </c>
      <c r="BR32">
        <v>1485.3934649218399</v>
      </c>
      <c r="BS32">
        <v>1604.4341557618</v>
      </c>
      <c r="BT32">
        <v>803.60670081356204</v>
      </c>
      <c r="BU32">
        <v>220.31263912076901</v>
      </c>
      <c r="BV32">
        <v>2391.1176864888698</v>
      </c>
      <c r="BW32">
        <v>3688.1069500669601</v>
      </c>
    </row>
    <row r="33" spans="1:75">
      <c r="A33" t="s">
        <v>70</v>
      </c>
      <c r="B33">
        <v>91.716941899999995</v>
      </c>
      <c r="C33">
        <v>536.07526900000005</v>
      </c>
      <c r="D33">
        <v>6.5298496999999998</v>
      </c>
      <c r="E33">
        <v>0.1975672</v>
      </c>
      <c r="F33">
        <v>0.1060548</v>
      </c>
      <c r="G33">
        <v>10.576832899999999</v>
      </c>
      <c r="H33">
        <v>1.0261319</v>
      </c>
      <c r="I33">
        <v>5.2727987000000001</v>
      </c>
      <c r="J33">
        <v>303.45449619999999</v>
      </c>
      <c r="K33">
        <v>1.2145410999999999</v>
      </c>
      <c r="L33">
        <v>203.08401000000001</v>
      </c>
      <c r="M33">
        <v>187.9976254</v>
      </c>
      <c r="N33">
        <v>1836.2532000000001</v>
      </c>
      <c r="O33">
        <v>1730.3940263</v>
      </c>
      <c r="P33">
        <v>702.38061670000002</v>
      </c>
      <c r="Q33">
        <v>11380.4857558</v>
      </c>
      <c r="R33">
        <v>2390.3631298999999</v>
      </c>
      <c r="T33" t="s">
        <v>71</v>
      </c>
      <c r="U33">
        <v>5848.5201445201101</v>
      </c>
      <c r="V33">
        <v>12836.962142231099</v>
      </c>
      <c r="W33">
        <v>6454.4747326037896</v>
      </c>
      <c r="X33">
        <v>926.63026006024995</v>
      </c>
      <c r="Y33">
        <v>1118.3152395320001</v>
      </c>
      <c r="Z33">
        <v>5492.3198461789998</v>
      </c>
      <c r="AA33">
        <v>2065.8308100280701</v>
      </c>
      <c r="AB33">
        <v>72.110992328389699</v>
      </c>
      <c r="AC33">
        <v>141.01654708833499</v>
      </c>
      <c r="AD33">
        <v>232.175804760771</v>
      </c>
      <c r="AE33">
        <v>1555.1021634522399</v>
      </c>
      <c r="AF33">
        <v>2636.3929159593699</v>
      </c>
      <c r="AG33">
        <v>4779.04258171529</v>
      </c>
      <c r="AH33">
        <v>4079.5043279627298</v>
      </c>
      <c r="AI33">
        <v>1235.5133108487501</v>
      </c>
      <c r="AJ33">
        <v>2942.5869961357498</v>
      </c>
      <c r="AK33">
        <v>9277.0515606860699</v>
      </c>
      <c r="AM33" s="3" t="s">
        <v>157</v>
      </c>
      <c r="AN33">
        <v>885337.59020415903</v>
      </c>
      <c r="AO33">
        <v>146590.72330969499</v>
      </c>
      <c r="AP33">
        <v>1015517.1559605499</v>
      </c>
      <c r="AQ33">
        <v>1618480.3997291101</v>
      </c>
      <c r="AR33">
        <v>630502.36659376102</v>
      </c>
      <c r="AS33">
        <v>1614378.5574700399</v>
      </c>
      <c r="AT33">
        <v>607581.53800473595</v>
      </c>
      <c r="AU33">
        <v>1624975.99397102</v>
      </c>
      <c r="AV33">
        <v>717526.71818329103</v>
      </c>
      <c r="AW33">
        <v>379110.95460525999</v>
      </c>
      <c r="AX33">
        <v>532993.76441265701</v>
      </c>
      <c r="AY33">
        <v>1609791.20617662</v>
      </c>
      <c r="AZ33">
        <v>3843949.2285879599</v>
      </c>
      <c r="BA33">
        <v>1138359.1615739099</v>
      </c>
      <c r="BB33">
        <v>1148601.5283643301</v>
      </c>
      <c r="BC33">
        <v>7204581.09570558</v>
      </c>
      <c r="BD33">
        <v>4384999.5778449699</v>
      </c>
      <c r="BF33" s="3" t="s">
        <v>58</v>
      </c>
      <c r="BG33">
        <v>775.42981436320599</v>
      </c>
      <c r="BH33">
        <v>24.0192162146773</v>
      </c>
      <c r="BI33">
        <v>319.84679292433702</v>
      </c>
      <c r="BJ33">
        <v>48.995367053758798</v>
      </c>
      <c r="BK33">
        <v>41.727794487183701</v>
      </c>
      <c r="BL33">
        <v>105.621506645181</v>
      </c>
      <c r="BM33">
        <v>58.804264343657998</v>
      </c>
      <c r="BN33">
        <v>104.76917743963099</v>
      </c>
      <c r="BO33">
        <v>62.839123186135303</v>
      </c>
      <c r="BP33">
        <v>28.550495460299999</v>
      </c>
      <c r="BQ33">
        <v>65.334903085240896</v>
      </c>
      <c r="BR33">
        <v>237.33271322270801</v>
      </c>
      <c r="BS33">
        <v>304.55927822070299</v>
      </c>
      <c r="BT33">
        <v>135.04206711389801</v>
      </c>
      <c r="BU33">
        <v>43.889180483249298</v>
      </c>
      <c r="BV33">
        <v>571.26677575464601</v>
      </c>
      <c r="BW33">
        <v>767.44403285010696</v>
      </c>
    </row>
    <row r="34" spans="1:75">
      <c r="A34" t="s">
        <v>71</v>
      </c>
      <c r="B34">
        <v>3643.4334534</v>
      </c>
      <c r="C34">
        <v>9183.7177260000008</v>
      </c>
      <c r="D34">
        <v>11291.411597</v>
      </c>
      <c r="E34">
        <v>442.49904079999999</v>
      </c>
      <c r="F34">
        <v>1146.7827276999999</v>
      </c>
      <c r="G34">
        <v>8010.2909784000003</v>
      </c>
      <c r="H34">
        <v>728.68111959999999</v>
      </c>
      <c r="I34">
        <v>18.3732148</v>
      </c>
      <c r="J34">
        <v>8.6022873999999998</v>
      </c>
      <c r="K34">
        <v>129.91107769999999</v>
      </c>
      <c r="L34">
        <v>1062.2716776</v>
      </c>
      <c r="M34">
        <v>2847.4458590999998</v>
      </c>
      <c r="N34">
        <v>9408.8423726000001</v>
      </c>
      <c r="O34">
        <v>5570.0612831999997</v>
      </c>
      <c r="P34">
        <v>4194.2936440000003</v>
      </c>
      <c r="Q34">
        <v>4395.5072576000002</v>
      </c>
      <c r="R34" s="15">
        <v>2622.4552573999999</v>
      </c>
      <c r="T34" s="3" t="s">
        <v>72</v>
      </c>
      <c r="U34">
        <v>211690.02916658399</v>
      </c>
      <c r="V34">
        <v>157053.69707353201</v>
      </c>
      <c r="W34">
        <v>311694.46642830898</v>
      </c>
      <c r="X34">
        <v>91846.524017430696</v>
      </c>
      <c r="Y34">
        <v>75315.3202397438</v>
      </c>
      <c r="Z34">
        <v>404418.43821516499</v>
      </c>
      <c r="AA34">
        <v>157686.849328943</v>
      </c>
      <c r="AB34">
        <v>114576.71279437</v>
      </c>
      <c r="AC34">
        <v>205514.41659083599</v>
      </c>
      <c r="AD34">
        <v>40972.584724583001</v>
      </c>
      <c r="AE34">
        <v>117493.44379524799</v>
      </c>
      <c r="AF34">
        <v>235107.90873506799</v>
      </c>
      <c r="AG34">
        <v>422297.954233856</v>
      </c>
      <c r="AH34">
        <v>197914.821507888</v>
      </c>
      <c r="AI34">
        <v>208519.60374543001</v>
      </c>
      <c r="AJ34">
        <v>437526.80321723199</v>
      </c>
      <c r="AK34">
        <v>821930.08498208504</v>
      </c>
      <c r="AM34" s="3" t="s">
        <v>85</v>
      </c>
      <c r="AN34">
        <v>1203980.58522798</v>
      </c>
      <c r="AO34">
        <v>775939.66746079398</v>
      </c>
      <c r="AP34">
        <v>1880367.3764235701</v>
      </c>
      <c r="AQ34">
        <v>402979.93758887198</v>
      </c>
      <c r="AR34">
        <v>1604137.92324823</v>
      </c>
      <c r="AS34">
        <v>2894880.2031415799</v>
      </c>
      <c r="AT34">
        <v>1262328.0996997801</v>
      </c>
      <c r="AU34">
        <v>3335838.6311224801</v>
      </c>
      <c r="AV34">
        <v>1460472.5883444001</v>
      </c>
      <c r="AW34">
        <v>622491.09841971996</v>
      </c>
      <c r="AX34">
        <v>1201889.7079863499</v>
      </c>
      <c r="AY34">
        <v>3615828.6243962999</v>
      </c>
      <c r="AZ34">
        <v>7017561.13947652</v>
      </c>
      <c r="BA34">
        <v>1783603.5008928799</v>
      </c>
      <c r="BB34">
        <v>2179460.9001305401</v>
      </c>
      <c r="BC34">
        <v>14418762.3219033</v>
      </c>
      <c r="BD34">
        <v>10226937.0524747</v>
      </c>
      <c r="BF34" t="s">
        <v>91</v>
      </c>
      <c r="BG34">
        <v>137.168440880395</v>
      </c>
      <c r="BH34">
        <v>15.0989157278047</v>
      </c>
      <c r="BI34">
        <v>98.167806650455901</v>
      </c>
      <c r="BJ34">
        <v>22.1599388189255</v>
      </c>
      <c r="BK34">
        <v>19.286129076948701</v>
      </c>
      <c r="BL34">
        <v>47.4802471975228</v>
      </c>
      <c r="BM34">
        <v>34.102795969765502</v>
      </c>
      <c r="BN34">
        <v>73.314084391094795</v>
      </c>
      <c r="BO34">
        <v>32.189979106932</v>
      </c>
      <c r="BP34">
        <v>14.671635971529801</v>
      </c>
      <c r="BQ34">
        <v>19.943083453736001</v>
      </c>
      <c r="BR34">
        <v>358.11867292440002</v>
      </c>
      <c r="BS34">
        <v>373.422894159122</v>
      </c>
      <c r="BT34">
        <v>282.82023202698701</v>
      </c>
      <c r="BU34">
        <v>91.988549163227802</v>
      </c>
      <c r="BV34">
        <v>434.32618213981902</v>
      </c>
      <c r="BW34">
        <v>539.49304851000102</v>
      </c>
    </row>
    <row r="35" spans="1:75">
      <c r="A35" t="s">
        <v>72</v>
      </c>
      <c r="B35">
        <v>149876.60564374999</v>
      </c>
      <c r="C35">
        <v>211001.31206349999</v>
      </c>
      <c r="D35">
        <v>234842.43417754999</v>
      </c>
      <c r="E35">
        <v>44682.357200999999</v>
      </c>
      <c r="F35">
        <v>42073.2798024</v>
      </c>
      <c r="G35">
        <v>213370.1477147</v>
      </c>
      <c r="H35">
        <v>100574.54349359999</v>
      </c>
      <c r="I35">
        <v>100745.61021490001</v>
      </c>
      <c r="J35">
        <v>92010.230644900003</v>
      </c>
      <c r="K35">
        <v>38153.111929500003</v>
      </c>
      <c r="L35">
        <v>112064.45840790001</v>
      </c>
      <c r="M35">
        <v>220505.82696569999</v>
      </c>
      <c r="N35">
        <v>469169.26955580001</v>
      </c>
      <c r="O35">
        <v>134946.17359379999</v>
      </c>
      <c r="P35">
        <v>138105.6780632</v>
      </c>
      <c r="Q35">
        <v>533564.61604750005</v>
      </c>
      <c r="R35">
        <v>739263.28063189995</v>
      </c>
      <c r="T35" s="3" t="s">
        <v>82</v>
      </c>
      <c r="U35">
        <v>20228.492674487701</v>
      </c>
      <c r="V35">
        <v>34445.453808760998</v>
      </c>
      <c r="W35">
        <v>39067.6889441413</v>
      </c>
      <c r="X35">
        <v>4669.5037774657003</v>
      </c>
      <c r="Y35">
        <v>14561.3460545076</v>
      </c>
      <c r="Z35">
        <v>33603.529345343202</v>
      </c>
      <c r="AA35">
        <v>34692.528634510498</v>
      </c>
      <c r="AB35">
        <v>2214.9454949836199</v>
      </c>
      <c r="AC35">
        <v>2588.8300848794001</v>
      </c>
      <c r="AD35">
        <v>739.66931513176405</v>
      </c>
      <c r="AE35">
        <v>11882.5289058076</v>
      </c>
      <c r="AF35">
        <v>41579.5483911388</v>
      </c>
      <c r="AG35">
        <v>51907.4045446624</v>
      </c>
      <c r="AH35">
        <v>35125.824254365602</v>
      </c>
      <c r="AI35">
        <v>16798.2187718735</v>
      </c>
      <c r="AJ35">
        <v>70950.707412520103</v>
      </c>
      <c r="AK35">
        <v>76834.19474608</v>
      </c>
      <c r="AM35" s="3" t="s">
        <v>79</v>
      </c>
      <c r="AN35">
        <v>115462354.17828301</v>
      </c>
      <c r="AO35">
        <v>173435379.61875901</v>
      </c>
      <c r="AP35">
        <v>145536748.062565</v>
      </c>
      <c r="AQ35">
        <v>33378096.000324398</v>
      </c>
      <c r="AR35">
        <v>169168982.244589</v>
      </c>
      <c r="AS35">
        <v>231100636.351019</v>
      </c>
      <c r="AT35">
        <v>123574062.455697</v>
      </c>
      <c r="AU35">
        <v>189250613.557872</v>
      </c>
      <c r="AV35">
        <v>181697042.018482</v>
      </c>
      <c r="AW35">
        <v>64087638.937393703</v>
      </c>
      <c r="AX35">
        <v>51469302.268711299</v>
      </c>
      <c r="AY35">
        <v>245241722.978315</v>
      </c>
      <c r="AZ35">
        <v>445741015.16660601</v>
      </c>
      <c r="BA35">
        <v>151185469.09660101</v>
      </c>
      <c r="BB35">
        <v>63538732.451497801</v>
      </c>
      <c r="BC35">
        <v>766502783.97976696</v>
      </c>
      <c r="BD35">
        <v>587628688.37941599</v>
      </c>
      <c r="BF35" s="3" t="s">
        <v>157</v>
      </c>
      <c r="BG35">
        <v>5011.4070953397104</v>
      </c>
      <c r="BH35">
        <v>249.295172019739</v>
      </c>
      <c r="BI35">
        <v>1445.4712612548601</v>
      </c>
      <c r="BJ35">
        <v>528.02754770240597</v>
      </c>
      <c r="BK35">
        <v>246.098889332363</v>
      </c>
      <c r="BL35">
        <v>1264.5558015393401</v>
      </c>
      <c r="BM35">
        <v>616.50322729496997</v>
      </c>
      <c r="BN35">
        <v>1111.52291993473</v>
      </c>
      <c r="BO35">
        <v>450.16004180562499</v>
      </c>
      <c r="BP35">
        <v>259.542284815887</v>
      </c>
      <c r="BQ35">
        <v>297.52772749212698</v>
      </c>
      <c r="BR35">
        <v>2934.0814926596699</v>
      </c>
      <c r="BS35">
        <v>3425.0881490290399</v>
      </c>
      <c r="BT35">
        <v>1675.56482239244</v>
      </c>
      <c r="BU35">
        <v>504.83222160905501</v>
      </c>
      <c r="BV35">
        <v>3654.96842084428</v>
      </c>
      <c r="BW35">
        <v>3124.0136155615701</v>
      </c>
    </row>
    <row r="36" spans="1:75">
      <c r="A36" t="s">
        <v>73</v>
      </c>
      <c r="B36">
        <v>39.062494800000003</v>
      </c>
      <c r="C36">
        <v>293.31342519999998</v>
      </c>
      <c r="D36">
        <v>126.39732359999999</v>
      </c>
      <c r="E36">
        <v>86.847987799999999</v>
      </c>
      <c r="F36">
        <v>20.4588809</v>
      </c>
      <c r="G36">
        <v>223.20474780000001</v>
      </c>
      <c r="H36">
        <v>116.6181553</v>
      </c>
      <c r="I36">
        <v>117.36919090000001</v>
      </c>
      <c r="J36">
        <v>101.0164595</v>
      </c>
      <c r="K36">
        <v>16.487826900000002</v>
      </c>
      <c r="L36">
        <v>106.49826160000001</v>
      </c>
      <c r="M36">
        <v>754.71863189999999</v>
      </c>
      <c r="N36">
        <v>511.58739009999999</v>
      </c>
      <c r="O36">
        <v>1583.9561345</v>
      </c>
      <c r="P36">
        <v>387.31475870000003</v>
      </c>
      <c r="Q36">
        <v>2184.1311449</v>
      </c>
      <c r="R36">
        <v>1107.2654909</v>
      </c>
      <c r="T36" s="3" t="s">
        <v>89</v>
      </c>
      <c r="U36">
        <v>23826.561100289098</v>
      </c>
      <c r="V36">
        <v>41363.117821362503</v>
      </c>
      <c r="W36">
        <v>42914.6036085753</v>
      </c>
      <c r="X36">
        <v>13388.693573267599</v>
      </c>
      <c r="Y36">
        <v>8371.57242394079</v>
      </c>
      <c r="Z36">
        <v>44313.576149601002</v>
      </c>
      <c r="AA36">
        <v>13853.3629923636</v>
      </c>
      <c r="AB36">
        <v>3220.1030457377501</v>
      </c>
      <c r="AC36">
        <v>9466.3934330912198</v>
      </c>
      <c r="AD36">
        <v>6787.1467307630601</v>
      </c>
      <c r="AE36">
        <v>18359.390897925299</v>
      </c>
      <c r="AF36">
        <v>66979.420621034806</v>
      </c>
      <c r="AG36">
        <v>82169.443123143807</v>
      </c>
      <c r="AH36">
        <v>36248.706373754001</v>
      </c>
      <c r="AI36">
        <v>26775.4523090531</v>
      </c>
      <c r="AJ36">
        <v>84134.957470021996</v>
      </c>
      <c r="AK36">
        <v>96656.020217350204</v>
      </c>
      <c r="AM36" s="3" t="s">
        <v>91</v>
      </c>
      <c r="AN36">
        <v>161829.31820367399</v>
      </c>
      <c r="AO36">
        <v>29133.495674849</v>
      </c>
      <c r="AP36">
        <v>149063.259588471</v>
      </c>
      <c r="AQ36">
        <v>36086.846016283998</v>
      </c>
      <c r="AR36">
        <v>83500.619308070003</v>
      </c>
      <c r="AS36">
        <v>194514.57285100201</v>
      </c>
      <c r="AT36">
        <v>84786.422442114999</v>
      </c>
      <c r="AU36">
        <v>248307.40002048601</v>
      </c>
      <c r="AV36">
        <v>103957.598477491</v>
      </c>
      <c r="AW36">
        <v>45109.460190805003</v>
      </c>
      <c r="AX36">
        <v>89832.552353720996</v>
      </c>
      <c r="AY36">
        <v>320616.939154892</v>
      </c>
      <c r="AZ36">
        <v>558167.79096226895</v>
      </c>
      <c r="BA36">
        <v>177142.14752168101</v>
      </c>
      <c r="BB36">
        <v>222668.36460192699</v>
      </c>
      <c r="BC36">
        <v>855025.48821985803</v>
      </c>
      <c r="BD36">
        <v>747140.17814873997</v>
      </c>
      <c r="BF36" s="3" t="s">
        <v>85</v>
      </c>
      <c r="BG36">
        <v>5788.7803930157797</v>
      </c>
      <c r="BH36">
        <v>965.07457291953995</v>
      </c>
      <c r="BI36">
        <v>3394.44972197273</v>
      </c>
      <c r="BJ36">
        <v>571.72730097099895</v>
      </c>
      <c r="BK36">
        <v>606.42358397860301</v>
      </c>
      <c r="BL36">
        <v>2095.0796826399301</v>
      </c>
      <c r="BM36">
        <v>1391.42599941513</v>
      </c>
      <c r="BN36">
        <v>1815.30398058634</v>
      </c>
      <c r="BO36">
        <v>762.49149356553096</v>
      </c>
      <c r="BP36">
        <v>388.93175211854202</v>
      </c>
      <c r="BQ36">
        <v>714.45944114096096</v>
      </c>
      <c r="BR36">
        <v>3527.4894802450799</v>
      </c>
      <c r="BS36">
        <v>5856.9246122944096</v>
      </c>
      <c r="BT36">
        <v>2712.2015152498202</v>
      </c>
      <c r="BU36">
        <v>891.739237045236</v>
      </c>
      <c r="BV36">
        <v>5551.3283802078004</v>
      </c>
      <c r="BW36">
        <v>6668.6945912419196</v>
      </c>
    </row>
    <row r="37" spans="1:75">
      <c r="A37" t="s">
        <v>74</v>
      </c>
      <c r="B37">
        <v>118.78829725</v>
      </c>
      <c r="C37">
        <v>7120.6564667000002</v>
      </c>
      <c r="D37">
        <v>154.60355985000001</v>
      </c>
      <c r="E37">
        <v>24.648955900000001</v>
      </c>
      <c r="F37">
        <v>24.544826100000002</v>
      </c>
      <c r="G37">
        <v>4113.3312494000002</v>
      </c>
      <c r="H37">
        <v>53.508169700000003</v>
      </c>
      <c r="I37">
        <v>84.774322999999995</v>
      </c>
      <c r="J37">
        <v>42.278731999999998</v>
      </c>
      <c r="K37">
        <v>11.9915927</v>
      </c>
      <c r="L37">
        <v>242.58280439999999</v>
      </c>
      <c r="M37">
        <v>1809.8648212000001</v>
      </c>
      <c r="N37">
        <v>1293.0253924000001</v>
      </c>
      <c r="O37">
        <v>1033.6988652</v>
      </c>
      <c r="P37">
        <v>355.70249150000001</v>
      </c>
      <c r="Q37">
        <v>2127.7844203999998</v>
      </c>
      <c r="R37">
        <v>3722.7921581999999</v>
      </c>
      <c r="T37" s="3" t="s">
        <v>104</v>
      </c>
      <c r="U37">
        <v>16568.0125141274</v>
      </c>
      <c r="V37">
        <v>20093.2379277904</v>
      </c>
      <c r="W37">
        <v>17048.198102440401</v>
      </c>
      <c r="X37">
        <v>2128.81360822845</v>
      </c>
      <c r="Y37">
        <v>2801.6310295135099</v>
      </c>
      <c r="Z37">
        <v>9510.7986006457995</v>
      </c>
      <c r="AA37">
        <v>2310.3011844572802</v>
      </c>
      <c r="AB37">
        <v>586.54670581123298</v>
      </c>
      <c r="AC37">
        <v>890.00019297672702</v>
      </c>
      <c r="AD37">
        <v>3513.8873222783</v>
      </c>
      <c r="AE37">
        <v>2289.0595729153401</v>
      </c>
      <c r="AF37">
        <v>19715.339644998799</v>
      </c>
      <c r="AG37">
        <v>18219.149954981302</v>
      </c>
      <c r="AH37">
        <v>9612.25660131722</v>
      </c>
      <c r="AI37">
        <v>4411.23692879396</v>
      </c>
      <c r="AJ37">
        <v>17078.974182658199</v>
      </c>
      <c r="AK37">
        <v>25899.1823241313</v>
      </c>
      <c r="AM37" s="3" t="s">
        <v>95</v>
      </c>
      <c r="AN37">
        <v>62272.285613984001</v>
      </c>
      <c r="AO37">
        <v>56631.596763670997</v>
      </c>
      <c r="AP37">
        <v>108780.988538868</v>
      </c>
      <c r="AQ37">
        <v>23395.976123107001</v>
      </c>
      <c r="AR37">
        <v>49654.756527372003</v>
      </c>
      <c r="AS37">
        <v>137282.53158678001</v>
      </c>
      <c r="AT37">
        <v>50788.301025418099</v>
      </c>
      <c r="AU37">
        <v>178341.69786650501</v>
      </c>
      <c r="AV37">
        <v>136347.56256883801</v>
      </c>
      <c r="AW37">
        <v>42083.243614068997</v>
      </c>
      <c r="AX37">
        <v>225615.463279035</v>
      </c>
      <c r="AY37">
        <v>394612.76775828801</v>
      </c>
      <c r="AZ37">
        <v>928965.96450377302</v>
      </c>
      <c r="BA37">
        <v>279262.72550377098</v>
      </c>
      <c r="BB37">
        <v>265727.994281477</v>
      </c>
      <c r="BC37">
        <v>2275225.1417530901</v>
      </c>
      <c r="BD37">
        <v>1297582.29296218</v>
      </c>
      <c r="BF37" s="3" t="s">
        <v>79</v>
      </c>
      <c r="BG37">
        <v>64806.606736159301</v>
      </c>
      <c r="BH37">
        <v>134465.14469658901</v>
      </c>
      <c r="BI37">
        <v>75458.312582007798</v>
      </c>
      <c r="BJ37">
        <v>11609.4915254895</v>
      </c>
      <c r="BK37">
        <v>64576.014780656304</v>
      </c>
      <c r="BL37">
        <v>124724.186328551</v>
      </c>
      <c r="BM37">
        <v>65301.634851482697</v>
      </c>
      <c r="BN37">
        <v>65528.4011110172</v>
      </c>
      <c r="BO37">
        <v>116256.77588291399</v>
      </c>
      <c r="BP37">
        <v>18995.7999013632</v>
      </c>
      <c r="BQ37">
        <v>39149.488888991997</v>
      </c>
      <c r="BR37">
        <v>213274.017054797</v>
      </c>
      <c r="BS37">
        <v>175963.77587106999</v>
      </c>
      <c r="BT37">
        <v>109011.224822326</v>
      </c>
      <c r="BU37">
        <v>29850.7838609994</v>
      </c>
      <c r="BV37">
        <v>622173.32651007699</v>
      </c>
      <c r="BW37">
        <v>609476.209228097</v>
      </c>
    </row>
    <row r="38" spans="1:75">
      <c r="A38" t="s">
        <v>75</v>
      </c>
      <c r="B38">
        <v>348.85231034999998</v>
      </c>
      <c r="C38">
        <v>2.9406023000000001</v>
      </c>
      <c r="D38">
        <v>96.629036749999997</v>
      </c>
      <c r="E38">
        <v>13.5631641</v>
      </c>
      <c r="F38">
        <v>8.3711035000000003</v>
      </c>
      <c r="G38">
        <v>211.7931667</v>
      </c>
      <c r="H38">
        <v>302.9078475</v>
      </c>
      <c r="I38">
        <v>13.654118</v>
      </c>
      <c r="J38">
        <v>12.7329033</v>
      </c>
      <c r="K38">
        <v>12.216798000000001</v>
      </c>
      <c r="L38">
        <v>313.01226320000001</v>
      </c>
      <c r="M38">
        <v>782.54404999999997</v>
      </c>
      <c r="N38">
        <v>221.30341970000001</v>
      </c>
      <c r="O38">
        <v>493.40244039999999</v>
      </c>
      <c r="P38">
        <v>36.192136400000003</v>
      </c>
      <c r="Q38">
        <v>195.49363159999999</v>
      </c>
      <c r="R38">
        <v>259.60364850000002</v>
      </c>
      <c r="T38" s="3" t="s">
        <v>219</v>
      </c>
      <c r="U38">
        <v>8987.2330444987401</v>
      </c>
      <c r="V38">
        <v>96.579717907590194</v>
      </c>
      <c r="W38">
        <v>10721.205372394399</v>
      </c>
      <c r="X38">
        <v>1557.5335113414999</v>
      </c>
      <c r="Y38">
        <v>1131.13018157382</v>
      </c>
      <c r="Z38">
        <v>1531.54393945215</v>
      </c>
      <c r="AA38">
        <v>1108.3051839823099</v>
      </c>
      <c r="AB38">
        <v>169.478272450112</v>
      </c>
      <c r="AC38">
        <v>121.928171273963</v>
      </c>
      <c r="AD38">
        <v>421.00149743140202</v>
      </c>
      <c r="AE38">
        <v>3107.7077404675101</v>
      </c>
      <c r="AF38">
        <v>4649.9731201885797</v>
      </c>
      <c r="AG38">
        <v>10296.5440451992</v>
      </c>
      <c r="AH38">
        <v>3014.51630199397</v>
      </c>
      <c r="AI38">
        <v>1795.64268873483</v>
      </c>
      <c r="AJ38">
        <v>2229.95915070409</v>
      </c>
      <c r="AK38">
        <v>7649.0134291280901</v>
      </c>
      <c r="AM38" s="3" t="s">
        <v>78</v>
      </c>
      <c r="AN38">
        <v>194939.60286953099</v>
      </c>
      <c r="AO38">
        <v>30279.159502570001</v>
      </c>
      <c r="AP38">
        <v>127000.573506602</v>
      </c>
      <c r="AQ38">
        <v>24157.861430738001</v>
      </c>
      <c r="AR38">
        <v>73087.101274714005</v>
      </c>
      <c r="AS38">
        <v>154431.37285557599</v>
      </c>
      <c r="AT38">
        <v>67040.142425801096</v>
      </c>
      <c r="AU38">
        <v>172762.466864271</v>
      </c>
      <c r="AV38">
        <v>78351.258483515005</v>
      </c>
      <c r="AW38">
        <v>37730.827755359998</v>
      </c>
      <c r="AX38">
        <v>72607.818427082006</v>
      </c>
      <c r="AY38">
        <v>190435.91033849801</v>
      </c>
      <c r="AZ38">
        <v>427156.80046313099</v>
      </c>
      <c r="BA38">
        <v>96916.776507464994</v>
      </c>
      <c r="BB38">
        <v>119739.627602315</v>
      </c>
      <c r="BC38">
        <v>674784.04566071404</v>
      </c>
      <c r="BD38">
        <v>548995.06449750694</v>
      </c>
      <c r="BF38" s="3" t="s">
        <v>95</v>
      </c>
      <c r="BG38">
        <v>26.150295843926799</v>
      </c>
      <c r="BH38">
        <v>16.556159585566199</v>
      </c>
      <c r="BI38">
        <v>41.275464596943799</v>
      </c>
      <c r="BJ38">
        <v>16.2738712433062</v>
      </c>
      <c r="BK38">
        <v>14.695780050291599</v>
      </c>
      <c r="BL38">
        <v>83.946034044548</v>
      </c>
      <c r="BM38">
        <v>62.673430636001001</v>
      </c>
      <c r="BN38">
        <v>78.695688169826198</v>
      </c>
      <c r="BO38">
        <v>27.740926641897801</v>
      </c>
      <c r="BP38">
        <v>14.7245796842373</v>
      </c>
      <c r="BQ38">
        <v>27.882605692222199</v>
      </c>
      <c r="BR38">
        <v>491.81121798040601</v>
      </c>
      <c r="BS38">
        <v>520.04558859521103</v>
      </c>
      <c r="BT38">
        <v>266.80299579399502</v>
      </c>
      <c r="BU38">
        <v>135.78221400556899</v>
      </c>
      <c r="BV38">
        <v>1679.06501645699</v>
      </c>
      <c r="BW38">
        <v>1404.7237216149099</v>
      </c>
    </row>
    <row r="39" spans="1:75">
      <c r="A39" t="s">
        <v>76</v>
      </c>
      <c r="B39">
        <v>126.36158880000001</v>
      </c>
      <c r="C39">
        <v>22.2858406</v>
      </c>
      <c r="D39">
        <v>1351.537583</v>
      </c>
      <c r="E39">
        <v>355.29674799999998</v>
      </c>
      <c r="F39">
        <v>80.598375700000005</v>
      </c>
      <c r="G39">
        <v>6186.3284858999996</v>
      </c>
      <c r="H39">
        <v>1832.4448764000001</v>
      </c>
      <c r="I39">
        <v>465.86957819999998</v>
      </c>
      <c r="J39">
        <v>648.18497060000004</v>
      </c>
      <c r="K39">
        <v>62.911096100000002</v>
      </c>
      <c r="L39">
        <v>505.7493748</v>
      </c>
      <c r="M39">
        <v>1933.303279</v>
      </c>
      <c r="N39">
        <v>2044.0375005999999</v>
      </c>
      <c r="O39">
        <v>536.5747265</v>
      </c>
      <c r="P39">
        <v>210.2698432</v>
      </c>
      <c r="Q39">
        <v>1352.3065965000001</v>
      </c>
      <c r="R39">
        <v>3267.7923482000001</v>
      </c>
      <c r="T39" s="3" t="s">
        <v>210</v>
      </c>
      <c r="U39">
        <v>35322.632440271402</v>
      </c>
      <c r="V39">
        <v>23751.030870609498</v>
      </c>
      <c r="W39">
        <v>44003.059595786603</v>
      </c>
      <c r="X39">
        <v>24239.867425244702</v>
      </c>
      <c r="Y39">
        <v>11010.5408928493</v>
      </c>
      <c r="Z39">
        <v>55485.341292901001</v>
      </c>
      <c r="AA39">
        <v>19656.210334977201</v>
      </c>
      <c r="AB39">
        <v>6234.4696097234</v>
      </c>
      <c r="AC39">
        <v>16504.454557903398</v>
      </c>
      <c r="AD39">
        <v>4081.4340178725101</v>
      </c>
      <c r="AE39">
        <v>11342.3871535979</v>
      </c>
      <c r="AF39">
        <v>36932.849229094398</v>
      </c>
      <c r="AG39">
        <v>23782.858383480001</v>
      </c>
      <c r="AH39">
        <v>23044.3571513481</v>
      </c>
      <c r="AI39">
        <v>11850.27484688</v>
      </c>
      <c r="AJ39">
        <v>31155.1505770978</v>
      </c>
      <c r="AK39">
        <v>42730.777568868703</v>
      </c>
      <c r="AM39" s="3" t="s">
        <v>252</v>
      </c>
      <c r="AN39">
        <v>568413.61796218494</v>
      </c>
      <c r="AO39">
        <v>108988.370680654</v>
      </c>
      <c r="AP39">
        <v>493918.99393054098</v>
      </c>
      <c r="AQ39">
        <v>118306.500051243</v>
      </c>
      <c r="AR39">
        <v>359784.43362559302</v>
      </c>
      <c r="AS39">
        <v>918971.20740769105</v>
      </c>
      <c r="AT39">
        <v>396592.81170384301</v>
      </c>
      <c r="AU39">
        <v>1007701.78381069</v>
      </c>
      <c r="AV39">
        <v>449531.82878400799</v>
      </c>
      <c r="AW39">
        <v>190343.08574011599</v>
      </c>
      <c r="AX39">
        <v>448423.17382171599</v>
      </c>
      <c r="AY39">
        <v>1034274.75204137</v>
      </c>
      <c r="AZ39">
        <v>2144856.3584999102</v>
      </c>
      <c r="BA39">
        <v>497158.57069021801</v>
      </c>
      <c r="BB39">
        <v>606968.25503518898</v>
      </c>
      <c r="BC39">
        <v>4548138.3171214797</v>
      </c>
      <c r="BD39">
        <v>3600366.5008159401</v>
      </c>
      <c r="BF39" s="3" t="s">
        <v>78</v>
      </c>
      <c r="BG39">
        <v>534.46976056824894</v>
      </c>
      <c r="BH39">
        <v>23.040829505205799</v>
      </c>
      <c r="BI39">
        <v>254.009418246173</v>
      </c>
      <c r="BJ39">
        <v>44.417456449007197</v>
      </c>
      <c r="BK39">
        <v>39.486107006110799</v>
      </c>
      <c r="BL39">
        <v>71.573842305432095</v>
      </c>
      <c r="BM39">
        <v>48.057283854759</v>
      </c>
      <c r="BN39">
        <v>83.597708661138299</v>
      </c>
      <c r="BO39">
        <v>52.648275581944198</v>
      </c>
      <c r="BP39">
        <v>26.2160960924355</v>
      </c>
      <c r="BQ39">
        <v>51.457124501315903</v>
      </c>
      <c r="BR39">
        <v>123.202538260994</v>
      </c>
      <c r="BS39">
        <v>300.48118670162398</v>
      </c>
      <c r="BT39">
        <v>90.523972271226199</v>
      </c>
      <c r="BU39">
        <v>30.142258612185099</v>
      </c>
      <c r="BV39">
        <v>343.27367411269501</v>
      </c>
      <c r="BW39">
        <v>413.35796876167899</v>
      </c>
    </row>
    <row r="40" spans="1:75">
      <c r="A40" t="s">
        <v>77</v>
      </c>
      <c r="B40">
        <v>0.35243115000000003</v>
      </c>
      <c r="C40">
        <v>0.67019220000000002</v>
      </c>
      <c r="D40">
        <v>0.66409914999999997</v>
      </c>
      <c r="E40">
        <v>4.4668899999999997E-2</v>
      </c>
      <c r="F40">
        <v>8.3749799999999999E-2</v>
      </c>
      <c r="G40">
        <v>1.8443143</v>
      </c>
      <c r="H40">
        <v>0.1834633</v>
      </c>
      <c r="I40">
        <v>0.26955030000000002</v>
      </c>
      <c r="J40">
        <v>0.1466325</v>
      </c>
      <c r="K40">
        <v>4.0608400000000003E-2</v>
      </c>
      <c r="L40">
        <v>0.221391</v>
      </c>
      <c r="M40">
        <v>0.68887640000000006</v>
      </c>
      <c r="N40">
        <v>0.80619410000000002</v>
      </c>
      <c r="O40">
        <v>0.44147189999999997</v>
      </c>
      <c r="P40">
        <v>0.30516559999999998</v>
      </c>
      <c r="Q40">
        <v>2.1193580999999999</v>
      </c>
      <c r="R40">
        <v>1.2521405000000001</v>
      </c>
      <c r="T40" s="3" t="s">
        <v>268</v>
      </c>
      <c r="U40">
        <v>8425.3833063263501</v>
      </c>
      <c r="V40">
        <v>265.337126758512</v>
      </c>
      <c r="W40">
        <v>9788.1350817124403</v>
      </c>
      <c r="X40">
        <v>2151.9461023436602</v>
      </c>
      <c r="Y40">
        <v>1490.2361918802601</v>
      </c>
      <c r="Z40">
        <v>5351.0191629900601</v>
      </c>
      <c r="AA40">
        <v>1006.05807707796</v>
      </c>
      <c r="AB40">
        <v>435.60731840639897</v>
      </c>
      <c r="AC40">
        <v>1142.5959444032401</v>
      </c>
      <c r="AD40">
        <v>936.35819212391004</v>
      </c>
      <c r="AE40">
        <v>3515.1715571544701</v>
      </c>
      <c r="AF40">
        <v>9263.2886408595095</v>
      </c>
      <c r="AG40">
        <v>12505.206938446199</v>
      </c>
      <c r="AH40">
        <v>5054.1940003565196</v>
      </c>
      <c r="AI40">
        <v>2547.2110775773899</v>
      </c>
      <c r="AJ40">
        <v>6642.2220763488203</v>
      </c>
      <c r="AK40">
        <v>24138.5175728055</v>
      </c>
      <c r="AM40" s="3" t="s">
        <v>82</v>
      </c>
      <c r="AN40">
        <v>24963329.260234699</v>
      </c>
      <c r="AO40">
        <v>28479091.2179056</v>
      </c>
      <c r="AP40">
        <v>39346547.879245304</v>
      </c>
      <c r="AQ40">
        <v>5448914.5153660402</v>
      </c>
      <c r="AR40">
        <v>16061613.0603511</v>
      </c>
      <c r="AS40">
        <v>40563191.226422101</v>
      </c>
      <c r="AT40">
        <v>11656276.786605399</v>
      </c>
      <c r="AU40">
        <v>4352756.2724549398</v>
      </c>
      <c r="AV40">
        <v>1707315.33791712</v>
      </c>
      <c r="AW40">
        <v>1753335.06557864</v>
      </c>
      <c r="AX40">
        <v>14143678.423748899</v>
      </c>
      <c r="AY40">
        <v>38724719.810610101</v>
      </c>
      <c r="AZ40">
        <v>52404691.741648898</v>
      </c>
      <c r="BA40">
        <v>34797293.400318399</v>
      </c>
      <c r="BB40">
        <v>12529238.247185299</v>
      </c>
      <c r="BC40">
        <v>70905780.553765595</v>
      </c>
      <c r="BD40">
        <v>64074282.826650403</v>
      </c>
      <c r="BF40" s="3" t="s">
        <v>252</v>
      </c>
      <c r="BG40">
        <v>2140.97694674988</v>
      </c>
      <c r="BH40">
        <v>810.87520187688494</v>
      </c>
      <c r="BI40">
        <v>1073.57076065823</v>
      </c>
      <c r="BJ40">
        <v>188.62846186308201</v>
      </c>
      <c r="BK40">
        <v>158.24874288865701</v>
      </c>
      <c r="BL40">
        <v>438.830045578186</v>
      </c>
      <c r="BM40">
        <v>404.43135286074698</v>
      </c>
      <c r="BN40">
        <v>577.84686142468604</v>
      </c>
      <c r="BO40">
        <v>273.40502184880899</v>
      </c>
      <c r="BP40">
        <v>116.180327405092</v>
      </c>
      <c r="BQ40">
        <v>303.48668659098502</v>
      </c>
      <c r="BR40">
        <v>1415.8789030647399</v>
      </c>
      <c r="BS40">
        <v>1847.93042574183</v>
      </c>
      <c r="BT40">
        <v>672.04693911680397</v>
      </c>
      <c r="BU40">
        <v>195.414725521018</v>
      </c>
      <c r="BV40">
        <v>2508.5056442247201</v>
      </c>
      <c r="BW40">
        <v>2709.0428541522401</v>
      </c>
    </row>
    <row r="41" spans="1:75">
      <c r="A41" t="s">
        <v>78</v>
      </c>
      <c r="B41">
        <v>663.83780879999995</v>
      </c>
      <c r="C41">
        <v>4.0923525999999999</v>
      </c>
      <c r="D41">
        <v>678.90694080000003</v>
      </c>
      <c r="E41">
        <v>42.268571799999997</v>
      </c>
      <c r="F41">
        <v>56.763361699999997</v>
      </c>
      <c r="G41">
        <v>23.6324155</v>
      </c>
      <c r="H41">
        <v>1.6571026</v>
      </c>
      <c r="I41">
        <v>5.9236446000000003</v>
      </c>
      <c r="J41">
        <v>11.360079900000001</v>
      </c>
      <c r="K41">
        <v>4.0662731000000001</v>
      </c>
      <c r="L41">
        <v>19.0117297</v>
      </c>
      <c r="M41">
        <v>47.284872200000002</v>
      </c>
      <c r="N41">
        <v>181.7125241</v>
      </c>
      <c r="O41">
        <v>68.667719099999999</v>
      </c>
      <c r="P41">
        <v>37.4045165</v>
      </c>
      <c r="Q41">
        <v>480.9514997</v>
      </c>
      <c r="R41">
        <v>344.54557829999999</v>
      </c>
      <c r="T41" t="s">
        <v>273</v>
      </c>
      <c r="U41">
        <v>31716.1793855982</v>
      </c>
      <c r="V41">
        <v>57169.031302679701</v>
      </c>
      <c r="W41">
        <v>65791.893131555495</v>
      </c>
      <c r="X41">
        <v>8211.4851652513607</v>
      </c>
      <c r="Y41">
        <v>10906.5106314363</v>
      </c>
      <c r="Z41">
        <v>64961.892862957502</v>
      </c>
      <c r="AA41">
        <v>24703.624187750698</v>
      </c>
      <c r="AB41">
        <v>3874.9487097544802</v>
      </c>
      <c r="AC41">
        <v>33021.299557648803</v>
      </c>
      <c r="AD41">
        <v>3315.4457327474101</v>
      </c>
      <c r="AE41">
        <v>6614.61571642131</v>
      </c>
      <c r="AF41">
        <v>82251.416289262401</v>
      </c>
      <c r="AG41">
        <v>107095.08058150001</v>
      </c>
      <c r="AH41">
        <v>37302.318276386199</v>
      </c>
      <c r="AI41">
        <v>49544.4347137324</v>
      </c>
      <c r="AJ41">
        <v>91607.100078350602</v>
      </c>
      <c r="AK41">
        <v>153889.12236287299</v>
      </c>
      <c r="AM41" t="s">
        <v>83</v>
      </c>
      <c r="AN41">
        <v>1478979911.0481</v>
      </c>
      <c r="AO41">
        <v>844056277.09395504</v>
      </c>
      <c r="AP41">
        <v>1240927305.7535801</v>
      </c>
      <c r="AQ41">
        <v>1179356788.0197201</v>
      </c>
      <c r="AR41">
        <v>597539277.81957495</v>
      </c>
      <c r="AS41">
        <v>3166723583.9064698</v>
      </c>
      <c r="AT41">
        <v>2216272967.5454202</v>
      </c>
      <c r="AU41">
        <v>3496433906.6755199</v>
      </c>
      <c r="AV41">
        <v>1066081530.23991</v>
      </c>
      <c r="AW41">
        <v>426458361.87980998</v>
      </c>
      <c r="AX41">
        <v>1013904331.2384501</v>
      </c>
      <c r="AY41">
        <v>2094466314.16856</v>
      </c>
      <c r="AZ41">
        <v>1310970271.8712599</v>
      </c>
      <c r="BA41">
        <v>1080347931.6001599</v>
      </c>
      <c r="BB41">
        <v>303628827.771671</v>
      </c>
      <c r="BC41">
        <v>1759353553.21823</v>
      </c>
      <c r="BD41">
        <v>1694941586.6977</v>
      </c>
      <c r="BF41" s="3" t="s">
        <v>82</v>
      </c>
      <c r="BG41">
        <v>15586.4939166355</v>
      </c>
      <c r="BH41">
        <v>17983.851987675898</v>
      </c>
      <c r="BI41">
        <v>20418.696316684101</v>
      </c>
      <c r="BJ41">
        <v>3353.6887756267902</v>
      </c>
      <c r="BK41">
        <v>7386.02167612622</v>
      </c>
      <c r="BL41">
        <v>17243.435197072999</v>
      </c>
      <c r="BM41">
        <v>16199.702822600801</v>
      </c>
      <c r="BN41">
        <v>15299.6441321367</v>
      </c>
      <c r="BO41">
        <v>10353.6946511358</v>
      </c>
      <c r="BP41">
        <v>3181.9855188005099</v>
      </c>
      <c r="BQ41">
        <v>2753.2778257160899</v>
      </c>
      <c r="BR41">
        <v>32604.066562578701</v>
      </c>
      <c r="BS41">
        <v>32800.426886666697</v>
      </c>
      <c r="BT41">
        <v>23057.1727839798</v>
      </c>
      <c r="BU41">
        <v>9826.6969277218504</v>
      </c>
      <c r="BV41">
        <v>64991.962483852301</v>
      </c>
      <c r="BW41">
        <v>65697.948936957793</v>
      </c>
    </row>
    <row r="42" spans="1:75">
      <c r="A42" t="s">
        <v>79</v>
      </c>
      <c r="B42">
        <v>59538.270717550004</v>
      </c>
      <c r="C42">
        <v>151990.0257577</v>
      </c>
      <c r="D42">
        <v>88158.552591550004</v>
      </c>
      <c r="E42">
        <v>3972.8312893000002</v>
      </c>
      <c r="F42">
        <v>50477.069523799997</v>
      </c>
      <c r="G42">
        <v>142926.65889960001</v>
      </c>
      <c r="H42">
        <v>87042.017352700001</v>
      </c>
      <c r="I42">
        <v>52171.456178400003</v>
      </c>
      <c r="J42">
        <v>159141.4340107</v>
      </c>
      <c r="K42">
        <v>15566.378679199999</v>
      </c>
      <c r="L42">
        <v>38290.1178525</v>
      </c>
      <c r="M42">
        <v>276826.97051130002</v>
      </c>
      <c r="N42">
        <v>347179.29844350001</v>
      </c>
      <c r="O42">
        <v>120326.4558845</v>
      </c>
      <c r="P42">
        <v>109563.64312730001</v>
      </c>
      <c r="Q42">
        <v>629200.08370299998</v>
      </c>
      <c r="R42">
        <v>592202.97675260005</v>
      </c>
      <c r="T42" s="3" t="s">
        <v>292</v>
      </c>
      <c r="U42">
        <v>1214.3073680162099</v>
      </c>
      <c r="V42">
        <v>1043.0362340757999</v>
      </c>
      <c r="W42">
        <v>2430.0904780921201</v>
      </c>
      <c r="X42">
        <v>220.86186192449799</v>
      </c>
      <c r="Y42">
        <v>265.561017374865</v>
      </c>
      <c r="Z42">
        <v>1761.94712948351</v>
      </c>
      <c r="AA42">
        <v>2723.8534323471599</v>
      </c>
      <c r="AB42">
        <v>253.89042966636299</v>
      </c>
      <c r="AC42">
        <v>509.36163310922001</v>
      </c>
      <c r="AD42">
        <v>328.152888394012</v>
      </c>
      <c r="AE42">
        <v>661.60810871896695</v>
      </c>
      <c r="AF42">
        <v>2487.60028154559</v>
      </c>
      <c r="AG42">
        <v>2835.3987870102301</v>
      </c>
      <c r="AH42">
        <v>993.997576944549</v>
      </c>
      <c r="AI42">
        <v>709.95069391584798</v>
      </c>
      <c r="AJ42">
        <v>2541.34123780257</v>
      </c>
      <c r="AK42">
        <v>3423.2970359240899</v>
      </c>
      <c r="AM42" s="3" t="s">
        <v>89</v>
      </c>
      <c r="AN42">
        <v>28987960.374047399</v>
      </c>
      <c r="AO42">
        <v>14978046.0318314</v>
      </c>
      <c r="AP42">
        <v>34289784.267662302</v>
      </c>
      <c r="AQ42">
        <v>11380981.933781199</v>
      </c>
      <c r="AR42">
        <v>7934694.9373131003</v>
      </c>
      <c r="AS42">
        <v>62901688.060850799</v>
      </c>
      <c r="AT42">
        <v>16841498.643460602</v>
      </c>
      <c r="AU42">
        <v>9550150.0238963701</v>
      </c>
      <c r="AV42">
        <v>4520431.4410492498</v>
      </c>
      <c r="AW42">
        <v>5652786.9417957496</v>
      </c>
      <c r="AX42">
        <v>10060071.745965701</v>
      </c>
      <c r="AY42">
        <v>5179601.0680949902</v>
      </c>
      <c r="AZ42">
        <v>67138042.713927105</v>
      </c>
      <c r="BA42">
        <v>9484978.5875559505</v>
      </c>
      <c r="BB42">
        <v>8727576.3246112093</v>
      </c>
      <c r="BC42">
        <v>20457856.1181802</v>
      </c>
      <c r="BD42">
        <v>109891420.574341</v>
      </c>
      <c r="BF42" t="s">
        <v>83</v>
      </c>
      <c r="BG42">
        <v>926008.64441025804</v>
      </c>
      <c r="BH42">
        <v>906879.507077288</v>
      </c>
      <c r="BI42">
        <v>872611.07489475305</v>
      </c>
      <c r="BJ42">
        <v>1060110.9535757799</v>
      </c>
      <c r="BK42">
        <v>362415.52751416003</v>
      </c>
      <c r="BL42">
        <v>2148482.7750993199</v>
      </c>
      <c r="BM42">
        <v>1967677.4809705401</v>
      </c>
      <c r="BN42">
        <v>3358225.0331907198</v>
      </c>
      <c r="BO42">
        <v>1083652.6544027601</v>
      </c>
      <c r="BP42">
        <v>605242.248135512</v>
      </c>
      <c r="BQ42">
        <v>359330.46252642502</v>
      </c>
      <c r="BR42">
        <v>1949778.6033580201</v>
      </c>
      <c r="BS42">
        <v>1128180.4277077599</v>
      </c>
      <c r="BT42">
        <v>579689.37011198804</v>
      </c>
      <c r="BU42">
        <v>38237.081112005602</v>
      </c>
      <c r="BV42">
        <v>2560515.68391171</v>
      </c>
      <c r="BW42">
        <v>2205152.08924371</v>
      </c>
    </row>
    <row r="43" spans="1:75">
      <c r="A43" t="s">
        <v>80</v>
      </c>
      <c r="B43">
        <v>1.8218694</v>
      </c>
      <c r="C43">
        <v>2.3156496999999998</v>
      </c>
      <c r="D43">
        <v>1.7942209</v>
      </c>
      <c r="E43">
        <v>0.41096779999999999</v>
      </c>
      <c r="F43">
        <v>0.30087920000000001</v>
      </c>
      <c r="G43">
        <v>3.3335830999999998</v>
      </c>
      <c r="H43">
        <v>2.4685883999999998</v>
      </c>
      <c r="I43">
        <v>7.3158246</v>
      </c>
      <c r="J43">
        <v>0.69121370000000004</v>
      </c>
      <c r="K43">
        <v>0.40069260000000001</v>
      </c>
      <c r="L43">
        <v>2.0955124999999999</v>
      </c>
      <c r="M43">
        <v>9.7905023999999994</v>
      </c>
      <c r="N43">
        <v>2.2203061000000002</v>
      </c>
      <c r="O43">
        <v>8.7888336000000002</v>
      </c>
      <c r="P43">
        <v>1.5859882999999999</v>
      </c>
      <c r="Q43">
        <v>18.2312732</v>
      </c>
      <c r="R43">
        <v>11.4671409</v>
      </c>
      <c r="T43" s="3" t="s">
        <v>92</v>
      </c>
      <c r="U43">
        <v>6587.7598129841299</v>
      </c>
      <c r="V43">
        <v>166.361304750682</v>
      </c>
      <c r="W43">
        <v>8197.7415656152498</v>
      </c>
      <c r="X43">
        <v>365.79666489518502</v>
      </c>
      <c r="Y43">
        <v>994.896745091605</v>
      </c>
      <c r="Z43">
        <v>2887.71329071639</v>
      </c>
      <c r="AA43">
        <v>922.45702936682403</v>
      </c>
      <c r="AB43">
        <v>2160.8027412746401</v>
      </c>
      <c r="AC43">
        <v>2468.2585516762301</v>
      </c>
      <c r="AD43">
        <v>2958.3175979555499</v>
      </c>
      <c r="AE43">
        <v>2252.3576195851601</v>
      </c>
      <c r="AF43">
        <v>6461.4375536003299</v>
      </c>
      <c r="AG43">
        <v>9653.7902706291898</v>
      </c>
      <c r="AH43">
        <v>4126.8194287149099</v>
      </c>
      <c r="AI43">
        <v>3247.94458076716</v>
      </c>
      <c r="AJ43">
        <v>11355.393356521499</v>
      </c>
      <c r="AK43">
        <v>15172.939298146601</v>
      </c>
      <c r="AM43" t="s">
        <v>87</v>
      </c>
      <c r="AN43">
        <v>531104.19716895395</v>
      </c>
      <c r="AO43">
        <v>2388335.8440066399</v>
      </c>
      <c r="AP43">
        <v>730837.13549196895</v>
      </c>
      <c r="AQ43">
        <v>170536.010184099</v>
      </c>
      <c r="AR43">
        <v>559582.054911074</v>
      </c>
      <c r="AS43">
        <v>1386292.1635524901</v>
      </c>
      <c r="AT43">
        <v>736349.39937592298</v>
      </c>
      <c r="AU43">
        <v>1575634.3265046801</v>
      </c>
      <c r="AV43">
        <v>663673.80134439503</v>
      </c>
      <c r="AW43">
        <v>276339.975234268</v>
      </c>
      <c r="AX43">
        <v>836502.74428825104</v>
      </c>
      <c r="AY43">
        <v>1926830.0351684201</v>
      </c>
      <c r="AZ43">
        <v>2971704.71477259</v>
      </c>
      <c r="BA43">
        <v>1116843.2176445799</v>
      </c>
      <c r="BB43">
        <v>1033353.94847988</v>
      </c>
      <c r="BC43">
        <v>6371592.2832836797</v>
      </c>
      <c r="BD43">
        <v>4239316.7440062296</v>
      </c>
      <c r="BF43" t="s">
        <v>136</v>
      </c>
      <c r="BG43">
        <v>944.83420340565704</v>
      </c>
      <c r="BH43">
        <v>7030.0786900681396</v>
      </c>
      <c r="BI43">
        <v>12903.2277946293</v>
      </c>
      <c r="BJ43">
        <v>3254.6037692546902</v>
      </c>
      <c r="BK43">
        <v>1760.2398025565301</v>
      </c>
      <c r="BL43">
        <v>19028.222902172602</v>
      </c>
      <c r="BM43">
        <v>4705.3880235941797</v>
      </c>
      <c r="BN43">
        <v>13350.8885468513</v>
      </c>
      <c r="BO43">
        <v>3258.1384525367898</v>
      </c>
      <c r="BP43">
        <v>1948.57034011878</v>
      </c>
      <c r="BQ43">
        <v>1725.4983886130501</v>
      </c>
      <c r="BR43">
        <v>34305.609932968102</v>
      </c>
      <c r="BS43">
        <v>144604.33520778801</v>
      </c>
      <c r="BT43">
        <v>57957.251119535103</v>
      </c>
      <c r="BU43">
        <v>16026.970865648</v>
      </c>
      <c r="BV43">
        <v>144573.09528593699</v>
      </c>
      <c r="BW43">
        <v>112167.611268629</v>
      </c>
    </row>
    <row r="44" spans="1:75">
      <c r="A44" t="s">
        <v>81</v>
      </c>
      <c r="B44">
        <v>3256.6178500000001</v>
      </c>
      <c r="C44">
        <v>904.02900460000001</v>
      </c>
      <c r="D44">
        <v>25331.6421787</v>
      </c>
      <c r="E44">
        <v>3302.6133073999999</v>
      </c>
      <c r="F44">
        <v>9364.8106291000004</v>
      </c>
      <c r="G44">
        <v>208072.928644</v>
      </c>
      <c r="H44">
        <v>20950.753444900001</v>
      </c>
      <c r="I44">
        <v>130164.82254009999</v>
      </c>
      <c r="J44">
        <v>4611.1167550999999</v>
      </c>
      <c r="K44">
        <v>10038.425926800001</v>
      </c>
      <c r="L44">
        <v>45377.9290692</v>
      </c>
      <c r="M44">
        <v>80712.595818300004</v>
      </c>
      <c r="N44">
        <v>200366.8174308</v>
      </c>
      <c r="O44">
        <v>74483.371008300004</v>
      </c>
      <c r="P44">
        <v>41142.409968799999</v>
      </c>
      <c r="Q44">
        <v>306500.42752249999</v>
      </c>
      <c r="R44">
        <v>216426.22086239999</v>
      </c>
      <c r="T44" s="3" t="s">
        <v>132</v>
      </c>
      <c r="U44">
        <v>12491.4419965753</v>
      </c>
      <c r="V44">
        <v>1155.97470666192</v>
      </c>
      <c r="W44">
        <v>16472.106121869201</v>
      </c>
      <c r="X44">
        <v>5344.1294440707597</v>
      </c>
      <c r="Y44">
        <v>1311.8716339288001</v>
      </c>
      <c r="Z44">
        <v>6190.0524909351398</v>
      </c>
      <c r="AA44">
        <v>2009.97790863095</v>
      </c>
      <c r="AB44">
        <v>403.36599622793102</v>
      </c>
      <c r="AC44">
        <v>970.40569899884304</v>
      </c>
      <c r="AD44">
        <v>1491.8207407800201</v>
      </c>
      <c r="AE44">
        <v>2453.12275175284</v>
      </c>
      <c r="AF44">
        <v>5425.1012535070204</v>
      </c>
      <c r="AG44">
        <v>13182.565769770399</v>
      </c>
      <c r="AH44">
        <v>1278.13269229766</v>
      </c>
      <c r="AI44">
        <v>3762.07472278775</v>
      </c>
      <c r="AJ44">
        <v>8214.1242007442106</v>
      </c>
      <c r="AK44">
        <v>21596.9678014284</v>
      </c>
      <c r="AM44" s="3" t="s">
        <v>92</v>
      </c>
      <c r="AN44">
        <v>3478547.5867068199</v>
      </c>
      <c r="AO44">
        <v>485669.981924892</v>
      </c>
      <c r="AP44">
        <v>4071648.1398699102</v>
      </c>
      <c r="AQ44">
        <v>1706979.0317635101</v>
      </c>
      <c r="AR44">
        <v>2065033.69540884</v>
      </c>
      <c r="AS44">
        <v>5871887.1260546502</v>
      </c>
      <c r="AT44">
        <v>2447170.9820975401</v>
      </c>
      <c r="AU44">
        <v>7614216.3871104904</v>
      </c>
      <c r="AV44">
        <v>2422803.1066317698</v>
      </c>
      <c r="AW44">
        <v>1037176.13388228</v>
      </c>
      <c r="AX44">
        <v>1689632.4016467901</v>
      </c>
      <c r="AY44">
        <v>5236530.1847739303</v>
      </c>
      <c r="AZ44">
        <v>12427606.7435285</v>
      </c>
      <c r="BA44">
        <v>3330781.3482586602</v>
      </c>
      <c r="BB44">
        <v>3283324.77885888</v>
      </c>
      <c r="BC44">
        <v>19280408.466878898</v>
      </c>
      <c r="BD44">
        <v>16571639.6011615</v>
      </c>
      <c r="BF44" s="3" t="s">
        <v>172</v>
      </c>
      <c r="BG44">
        <v>24.2197244881648</v>
      </c>
      <c r="BH44">
        <v>194.803925880771</v>
      </c>
      <c r="BI44">
        <v>303.350381213741</v>
      </c>
      <c r="BJ44">
        <v>74.935936593155105</v>
      </c>
      <c r="BK44">
        <v>99.737474183624599</v>
      </c>
      <c r="BL44">
        <v>1351.00708345613</v>
      </c>
      <c r="BM44">
        <v>271.60041052535399</v>
      </c>
      <c r="BN44">
        <v>535.67905673416499</v>
      </c>
      <c r="BO44">
        <v>261.96942468742799</v>
      </c>
      <c r="BP44">
        <v>60.210882202397599</v>
      </c>
      <c r="BQ44">
        <v>100.388114979631</v>
      </c>
      <c r="BR44">
        <v>6403.4661653140402</v>
      </c>
      <c r="BS44">
        <v>8187.1655800415701</v>
      </c>
      <c r="BT44">
        <v>1688.8908190227</v>
      </c>
      <c r="BU44">
        <v>453.62164174175899</v>
      </c>
      <c r="BV44">
        <v>20185.034586994901</v>
      </c>
      <c r="BW44">
        <v>14210.8936888512</v>
      </c>
    </row>
    <row r="45" spans="1:75">
      <c r="A45" t="s">
        <v>82</v>
      </c>
      <c r="B45">
        <v>17620.403825000001</v>
      </c>
      <c r="C45">
        <v>580.48272880000002</v>
      </c>
      <c r="D45">
        <v>18776.605568999999</v>
      </c>
      <c r="E45">
        <v>357.57307609999998</v>
      </c>
      <c r="F45">
        <v>13942.4768019</v>
      </c>
      <c r="G45">
        <v>52292.297412</v>
      </c>
      <c r="H45">
        <v>43227.854824299997</v>
      </c>
      <c r="I45">
        <v>1119.1049611999999</v>
      </c>
      <c r="J45">
        <v>541.89015649999999</v>
      </c>
      <c r="K45">
        <v>80.594382100000004</v>
      </c>
      <c r="L45">
        <v>19522.409503499999</v>
      </c>
      <c r="M45">
        <v>38586.547523399997</v>
      </c>
      <c r="N45">
        <v>64049.166035499999</v>
      </c>
      <c r="O45">
        <v>43117.6507805</v>
      </c>
      <c r="P45">
        <v>16279.9779461</v>
      </c>
      <c r="Q45">
        <v>119112.3009555</v>
      </c>
      <c r="R45">
        <v>18354.363594300001</v>
      </c>
      <c r="T45" s="3" t="s">
        <v>138</v>
      </c>
      <c r="U45">
        <v>5047.8430004110796</v>
      </c>
      <c r="V45">
        <v>244.967831031939</v>
      </c>
      <c r="W45">
        <v>6583.7563935124399</v>
      </c>
      <c r="X45">
        <v>4830.1186957971604</v>
      </c>
      <c r="Y45">
        <v>553.969845911981</v>
      </c>
      <c r="Z45">
        <v>2429.4140231855799</v>
      </c>
      <c r="AA45">
        <v>859.90900553059305</v>
      </c>
      <c r="AB45">
        <v>1498.52123364727</v>
      </c>
      <c r="AC45">
        <v>714.50082805473505</v>
      </c>
      <c r="AD45">
        <v>358.42331302216297</v>
      </c>
      <c r="AE45">
        <v>1527.53713221419</v>
      </c>
      <c r="AF45">
        <v>2228.9685144975401</v>
      </c>
      <c r="AG45">
        <v>4874.8770953593203</v>
      </c>
      <c r="AH45">
        <v>1552.4692609338399</v>
      </c>
      <c r="AI45">
        <v>706.13639898590202</v>
      </c>
      <c r="AJ45">
        <v>3282.1888209133799</v>
      </c>
      <c r="AK45">
        <v>5475.2270496320198</v>
      </c>
      <c r="AM45" s="3" t="s">
        <v>139</v>
      </c>
      <c r="AN45">
        <v>2958848.7177490699</v>
      </c>
      <c r="AO45">
        <v>707977.32148615597</v>
      </c>
      <c r="AP45">
        <v>3989332.8347912501</v>
      </c>
      <c r="AQ45">
        <v>2155613.8480665102</v>
      </c>
      <c r="AR45">
        <v>3106524.1578782201</v>
      </c>
      <c r="AS45">
        <v>8703710.3155805301</v>
      </c>
      <c r="AT45">
        <v>3313355.05686168</v>
      </c>
      <c r="AU45">
        <v>8813299.4852835406</v>
      </c>
      <c r="AV45">
        <v>3476749.5555402399</v>
      </c>
      <c r="AW45">
        <v>1537614.5692523001</v>
      </c>
      <c r="AX45">
        <v>4522549.9887291798</v>
      </c>
      <c r="AY45">
        <v>11118607.5412305</v>
      </c>
      <c r="AZ45">
        <v>15846098.3071387</v>
      </c>
      <c r="BA45">
        <v>3526215.9299261598</v>
      </c>
      <c r="BB45">
        <v>3856064.32642772</v>
      </c>
      <c r="BC45">
        <v>22161129.554574899</v>
      </c>
      <c r="BD45">
        <v>22133633.506338902</v>
      </c>
      <c r="BF45" s="3" t="s">
        <v>89</v>
      </c>
      <c r="BG45">
        <v>25369.0447016773</v>
      </c>
      <c r="BH45">
        <v>18512.813020977101</v>
      </c>
      <c r="BI45">
        <v>26081.460800505902</v>
      </c>
      <c r="BJ45">
        <v>5649.5429721520604</v>
      </c>
      <c r="BK45">
        <v>9820.2327849062494</v>
      </c>
      <c r="BL45">
        <v>23355.000075216401</v>
      </c>
      <c r="BM45">
        <v>24336.033390120701</v>
      </c>
      <c r="BN45">
        <v>23046.702055084199</v>
      </c>
      <c r="BO45">
        <v>14919.459502285899</v>
      </c>
      <c r="BP45">
        <v>5151.2940282011696</v>
      </c>
      <c r="BQ45">
        <v>3412.6139622580299</v>
      </c>
      <c r="BR45">
        <v>57596.831387963299</v>
      </c>
      <c r="BS45">
        <v>48689.752724490398</v>
      </c>
      <c r="BT45">
        <v>23660.498959513599</v>
      </c>
      <c r="BU45">
        <v>13561.2969726351</v>
      </c>
      <c r="BV45">
        <v>90124.305496092406</v>
      </c>
      <c r="BW45">
        <v>106896.608821257</v>
      </c>
    </row>
    <row r="46" spans="1:75">
      <c r="A46" t="s">
        <v>83</v>
      </c>
      <c r="B46">
        <v>1552623.1015403499</v>
      </c>
      <c r="C46">
        <v>217679.4994416</v>
      </c>
      <c r="D46">
        <v>2115978.2677307501</v>
      </c>
      <c r="E46">
        <v>1353595.8421988001</v>
      </c>
      <c r="F46">
        <v>235753.24795709999</v>
      </c>
      <c r="G46">
        <v>4888614.0386709999</v>
      </c>
      <c r="H46">
        <v>2521494.6931794002</v>
      </c>
      <c r="I46">
        <v>3919586.3072696999</v>
      </c>
      <c r="J46">
        <v>1342974.8217621001</v>
      </c>
      <c r="K46">
        <v>878306.66188829998</v>
      </c>
      <c r="L46">
        <v>1094106.4449591001</v>
      </c>
      <c r="M46">
        <v>3282942.5285013001</v>
      </c>
      <c r="N46">
        <v>2219876.4588839998</v>
      </c>
      <c r="O46">
        <v>1312117.8693309</v>
      </c>
      <c r="P46">
        <v>594613.93873119995</v>
      </c>
      <c r="Q46">
        <v>3931571.2546059</v>
      </c>
      <c r="R46">
        <v>2384385.0656480002</v>
      </c>
      <c r="T46" s="3" t="s">
        <v>200</v>
      </c>
      <c r="U46">
        <v>3564.6571589976102</v>
      </c>
      <c r="V46">
        <v>17.6854921708461</v>
      </c>
      <c r="W46">
        <v>3667.1972169227902</v>
      </c>
      <c r="X46">
        <v>2236.3972014885699</v>
      </c>
      <c r="Y46">
        <v>448.57815380358801</v>
      </c>
      <c r="Z46">
        <v>1063.2608312715599</v>
      </c>
      <c r="AA46">
        <v>616.87186796973299</v>
      </c>
      <c r="AB46">
        <v>1244.4024229343199</v>
      </c>
      <c r="AC46">
        <v>140.34416969119101</v>
      </c>
      <c r="AD46">
        <v>46.779993770345101</v>
      </c>
      <c r="AE46">
        <v>1228.39835362551</v>
      </c>
      <c r="AF46">
        <v>1416.32574008864</v>
      </c>
      <c r="AG46">
        <v>3683.12914599745</v>
      </c>
      <c r="AH46">
        <v>1078.0718314460901</v>
      </c>
      <c r="AI46">
        <v>428.32326672140402</v>
      </c>
      <c r="AJ46">
        <v>1568.0568374813199</v>
      </c>
      <c r="AK46">
        <v>1410.7395940757399</v>
      </c>
      <c r="AM46" s="3" t="s">
        <v>93</v>
      </c>
      <c r="AN46">
        <v>2192830.53781508</v>
      </c>
      <c r="AO46">
        <v>666384.35459796095</v>
      </c>
      <c r="AP46">
        <v>4925414.5242177704</v>
      </c>
      <c r="AQ46">
        <v>588432.96975901001</v>
      </c>
      <c r="AR46">
        <v>1644369.20817178</v>
      </c>
      <c r="AS46">
        <v>4292349.9033533297</v>
      </c>
      <c r="AT46">
        <v>1774402.2016392399</v>
      </c>
      <c r="AU46">
        <v>4887106.3734370796</v>
      </c>
      <c r="AV46">
        <v>2298284.6961838198</v>
      </c>
      <c r="AW46">
        <v>1083934.13243914</v>
      </c>
      <c r="AX46">
        <v>2331479.4960330902</v>
      </c>
      <c r="AY46">
        <v>5882114.3135914002</v>
      </c>
      <c r="AZ46">
        <v>14060023.3636351</v>
      </c>
      <c r="BA46">
        <v>2982615.7599485698</v>
      </c>
      <c r="BB46">
        <v>3558556.0298902602</v>
      </c>
      <c r="BC46">
        <v>23706756.239041202</v>
      </c>
      <c r="BD46">
        <v>35734445.4880215</v>
      </c>
      <c r="BF46" s="3" t="s">
        <v>90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 t="s">
        <v>84</v>
      </c>
      <c r="B47">
        <v>10593.7192918</v>
      </c>
      <c r="C47">
        <v>2021.6044810000001</v>
      </c>
      <c r="D47">
        <v>10846.565604400001</v>
      </c>
      <c r="E47">
        <v>867.16429110000001</v>
      </c>
      <c r="F47">
        <v>410.85608409999998</v>
      </c>
      <c r="G47">
        <v>7862.5518610999998</v>
      </c>
      <c r="H47">
        <v>986.37608379999995</v>
      </c>
      <c r="I47">
        <v>934.68255280000005</v>
      </c>
      <c r="J47">
        <v>529.95959000000005</v>
      </c>
      <c r="K47">
        <v>140.86393050000001</v>
      </c>
      <c r="L47">
        <v>232.22616500000001</v>
      </c>
      <c r="M47">
        <v>2570.9150469000001</v>
      </c>
      <c r="N47">
        <v>6356.5991831000001</v>
      </c>
      <c r="O47">
        <v>4707.6157193999998</v>
      </c>
      <c r="P47">
        <v>5908.3304055999997</v>
      </c>
      <c r="Q47">
        <v>8919.5601781000005</v>
      </c>
      <c r="R47">
        <v>9282.2484662999996</v>
      </c>
      <c r="T47" s="3" t="s">
        <v>209</v>
      </c>
      <c r="U47">
        <v>7509.8325362391497</v>
      </c>
      <c r="V47">
        <v>111.53198663840899</v>
      </c>
      <c r="W47">
        <v>6690.4909263261497</v>
      </c>
      <c r="X47">
        <v>2048.4382493640301</v>
      </c>
      <c r="Y47">
        <v>610.22348098546104</v>
      </c>
      <c r="Z47">
        <v>1791.68695323204</v>
      </c>
      <c r="AA47">
        <v>686.80875598605303</v>
      </c>
      <c r="AB47">
        <v>1026.4366104881201</v>
      </c>
      <c r="AC47">
        <v>2602.2301444545201</v>
      </c>
      <c r="AD47">
        <v>520.55003273993202</v>
      </c>
      <c r="AE47">
        <v>2186.63380449651</v>
      </c>
      <c r="AF47">
        <v>11866.0653992398</v>
      </c>
      <c r="AG47">
        <v>9532.9959585283505</v>
      </c>
      <c r="AH47">
        <v>8490.1694990626602</v>
      </c>
      <c r="AI47">
        <v>3379.0816636599402</v>
      </c>
      <c r="AJ47">
        <v>12379.533317273301</v>
      </c>
      <c r="AK47">
        <v>15363.604233833201</v>
      </c>
      <c r="AM47" s="3" t="s">
        <v>96</v>
      </c>
      <c r="AN47">
        <v>733100.064615582</v>
      </c>
      <c r="AO47">
        <v>215782.25900083201</v>
      </c>
      <c r="AP47">
        <v>1606870.8293813099</v>
      </c>
      <c r="AQ47">
        <v>336591.38469580997</v>
      </c>
      <c r="AR47">
        <v>754675.34922523797</v>
      </c>
      <c r="AS47">
        <v>2044483.5626308899</v>
      </c>
      <c r="AT47">
        <v>811396.31823993404</v>
      </c>
      <c r="AU47">
        <v>2506981.2100684401</v>
      </c>
      <c r="AV47">
        <v>1159846.5004151</v>
      </c>
      <c r="AW47">
        <v>524497.19479931903</v>
      </c>
      <c r="AX47">
        <v>1098395.4891381499</v>
      </c>
      <c r="AY47">
        <v>2820016.14947853</v>
      </c>
      <c r="AZ47">
        <v>6775749.2285368396</v>
      </c>
      <c r="BA47">
        <v>1334266.2190185001</v>
      </c>
      <c r="BB47">
        <v>1548068.7478839799</v>
      </c>
      <c r="BC47">
        <v>9697412.2412868906</v>
      </c>
      <c r="BD47">
        <v>8755667.9260322694</v>
      </c>
      <c r="BF47" t="s">
        <v>87</v>
      </c>
      <c r="BG47">
        <v>657.84788210037595</v>
      </c>
      <c r="BH47">
        <v>8029.2524039355503</v>
      </c>
      <c r="BI47">
        <v>431.82932905860298</v>
      </c>
      <c r="BJ47">
        <v>68.105792448554396</v>
      </c>
      <c r="BK47">
        <v>115.38050410121301</v>
      </c>
      <c r="BL47">
        <v>1284.9686954736001</v>
      </c>
      <c r="BM47">
        <v>943.84287578086503</v>
      </c>
      <c r="BN47">
        <v>833.46104571272497</v>
      </c>
      <c r="BO47">
        <v>367.942369566455</v>
      </c>
      <c r="BP47">
        <v>114.835802168583</v>
      </c>
      <c r="BQ47">
        <v>347.87771785657901</v>
      </c>
      <c r="BR47">
        <v>2296.08692444905</v>
      </c>
      <c r="BS47">
        <v>1470.3130715673899</v>
      </c>
      <c r="BT47">
        <v>1353.18647802755</v>
      </c>
      <c r="BU47">
        <v>260.29609445999301</v>
      </c>
      <c r="BV47">
        <v>1928.00413510622</v>
      </c>
      <c r="BW47">
        <v>1642.49452956188</v>
      </c>
    </row>
    <row r="48" spans="1:75">
      <c r="A48" t="s">
        <v>85</v>
      </c>
      <c r="B48">
        <v>5248.3019326499998</v>
      </c>
      <c r="C48">
        <v>3019.9244109000001</v>
      </c>
      <c r="D48">
        <v>4870.4716538499997</v>
      </c>
      <c r="E48">
        <v>842.42660780000006</v>
      </c>
      <c r="F48">
        <v>1182.9509555</v>
      </c>
      <c r="G48">
        <v>3374.433286</v>
      </c>
      <c r="H48">
        <v>775.88559969999994</v>
      </c>
      <c r="I48">
        <v>968.77751290000003</v>
      </c>
      <c r="J48">
        <v>544.81989980000003</v>
      </c>
      <c r="K48">
        <v>149.0756887</v>
      </c>
      <c r="L48">
        <v>667.81015760000003</v>
      </c>
      <c r="M48">
        <v>3033.8467200999999</v>
      </c>
      <c r="N48">
        <v>9604.4265314000004</v>
      </c>
      <c r="O48">
        <v>3459.9259575999999</v>
      </c>
      <c r="P48">
        <v>389.66746690000002</v>
      </c>
      <c r="Q48">
        <v>5964.0322347000001</v>
      </c>
      <c r="R48">
        <v>6202.8370082000001</v>
      </c>
      <c r="T48" s="3" t="s">
        <v>237</v>
      </c>
      <c r="U48">
        <v>3891.6222161041101</v>
      </c>
      <c r="V48">
        <v>2.4077179154507502</v>
      </c>
      <c r="W48">
        <v>5058.5177333599304</v>
      </c>
      <c r="X48">
        <v>4229.1357781248998</v>
      </c>
      <c r="Y48">
        <v>868.10339253676705</v>
      </c>
      <c r="Z48">
        <v>2266.5894934533198</v>
      </c>
      <c r="AA48">
        <v>807.51131773762995</v>
      </c>
      <c r="AB48">
        <v>576.75527503685896</v>
      </c>
      <c r="AC48">
        <v>1057.20044690553</v>
      </c>
      <c r="AD48">
        <v>277.28041534765299</v>
      </c>
      <c r="AE48">
        <v>1857.35970584191</v>
      </c>
      <c r="AF48">
        <v>1799.7100455637101</v>
      </c>
      <c r="AG48">
        <v>5564.3732027549904</v>
      </c>
      <c r="AH48">
        <v>2623.9147687279701</v>
      </c>
      <c r="AI48">
        <v>2078.4645932447802</v>
      </c>
      <c r="AJ48">
        <v>2661.9764184217502</v>
      </c>
      <c r="AK48">
        <v>6907.1796528757004</v>
      </c>
      <c r="AM48" s="3" t="s">
        <v>97</v>
      </c>
      <c r="AN48">
        <v>17264080.972337801</v>
      </c>
      <c r="AO48">
        <v>6151867.5521934098</v>
      </c>
      <c r="AP48">
        <v>28240441.108910602</v>
      </c>
      <c r="AQ48">
        <v>14225911.919549501</v>
      </c>
      <c r="AR48">
        <v>18590637.522530898</v>
      </c>
      <c r="AS48">
        <v>48873414.793731801</v>
      </c>
      <c r="AT48">
        <v>36114516.574517302</v>
      </c>
      <c r="AU48">
        <v>57872291.268547297</v>
      </c>
      <c r="AV48">
        <v>36569380.813942701</v>
      </c>
      <c r="AW48">
        <v>9830879.0278944802</v>
      </c>
      <c r="AX48">
        <v>24531313.1439652</v>
      </c>
      <c r="AY48">
        <v>44298682.6293993</v>
      </c>
      <c r="AZ48">
        <v>57223048.529548898</v>
      </c>
      <c r="BA48">
        <v>30909492.736183599</v>
      </c>
      <c r="BB48">
        <v>10774152.9415197</v>
      </c>
      <c r="BC48">
        <v>70919017.665687203</v>
      </c>
      <c r="BD48">
        <v>51350988.3437512</v>
      </c>
      <c r="BF48" s="3" t="s">
        <v>88</v>
      </c>
      <c r="BG48">
        <v>21.943462980391701</v>
      </c>
      <c r="BH48">
        <v>4.4400843332011499</v>
      </c>
      <c r="BI48">
        <v>10.388313737971</v>
      </c>
      <c r="BJ48">
        <v>1.4053895431008601</v>
      </c>
      <c r="BK48">
        <v>1.91186459005081</v>
      </c>
      <c r="BL48">
        <v>8.5814924977650104</v>
      </c>
      <c r="BM48">
        <v>3.8049926194069901</v>
      </c>
      <c r="BN48">
        <v>8.2217816802723291</v>
      </c>
      <c r="BO48">
        <v>3.6713695226234302</v>
      </c>
      <c r="BP48">
        <v>1.2021700301651701</v>
      </c>
      <c r="BQ48">
        <v>2.8181428354981701</v>
      </c>
      <c r="BR48">
        <v>24.875785094432501</v>
      </c>
      <c r="BS48">
        <v>160.28106791976001</v>
      </c>
      <c r="BT48">
        <v>61.5885506388422</v>
      </c>
      <c r="BU48">
        <v>13.783173583063901</v>
      </c>
      <c r="BV48">
        <v>91.478906921053706</v>
      </c>
      <c r="BW48">
        <v>102.314082973824</v>
      </c>
    </row>
    <row r="49" spans="1:75">
      <c r="A49" t="s">
        <v>86</v>
      </c>
      <c r="B49">
        <v>6266.8814663499998</v>
      </c>
      <c r="C49">
        <v>4921.7170661</v>
      </c>
      <c r="D49">
        <v>4439.6496352499998</v>
      </c>
      <c r="E49">
        <v>2823.2463026999999</v>
      </c>
      <c r="F49">
        <v>1465.594529</v>
      </c>
      <c r="G49">
        <v>11698.100555200001</v>
      </c>
      <c r="H49">
        <v>5648.5464293000005</v>
      </c>
      <c r="I49">
        <v>3439.9794797999998</v>
      </c>
      <c r="J49">
        <v>2065.7019286</v>
      </c>
      <c r="K49">
        <v>585.47631200000001</v>
      </c>
      <c r="L49">
        <v>75.058611900000002</v>
      </c>
      <c r="M49">
        <v>3401.2265751</v>
      </c>
      <c r="N49">
        <v>6408.9467708000002</v>
      </c>
      <c r="O49">
        <v>5234.3609716999999</v>
      </c>
      <c r="P49">
        <v>2301.2220459999999</v>
      </c>
      <c r="Q49">
        <v>4222.8513595000004</v>
      </c>
      <c r="R49">
        <v>3551.3574987000002</v>
      </c>
      <c r="T49" s="3" t="s">
        <v>293</v>
      </c>
      <c r="U49">
        <v>363.62564006176501</v>
      </c>
      <c r="V49">
        <v>7.0452590864606703</v>
      </c>
      <c r="W49">
        <v>517.70807456069394</v>
      </c>
      <c r="X49">
        <v>66.123328170366804</v>
      </c>
      <c r="Y49">
        <v>53.945979515941303</v>
      </c>
      <c r="Z49">
        <v>78.068733501516206</v>
      </c>
      <c r="AA49">
        <v>58.908610649811898</v>
      </c>
      <c r="AB49">
        <v>21.445146831645602</v>
      </c>
      <c r="AC49">
        <v>47.639512253696203</v>
      </c>
      <c r="AD49">
        <v>21.194497556818501</v>
      </c>
      <c r="AE49">
        <v>61.586414731116598</v>
      </c>
      <c r="AF49">
        <v>248.98118037866101</v>
      </c>
      <c r="AG49">
        <v>489.66826222702798</v>
      </c>
      <c r="AH49">
        <v>230.21667611368099</v>
      </c>
      <c r="AI49">
        <v>115.112445852641</v>
      </c>
      <c r="AJ49">
        <v>138.74620386842</v>
      </c>
      <c r="AK49">
        <v>516.65444522942005</v>
      </c>
      <c r="AM49" t="s">
        <v>84</v>
      </c>
      <c r="AN49">
        <v>3203939.5597864501</v>
      </c>
      <c r="AO49">
        <v>335988.37164529401</v>
      </c>
      <c r="AP49">
        <v>2626236.1678963201</v>
      </c>
      <c r="AQ49">
        <v>394969.718845681</v>
      </c>
      <c r="AR49">
        <v>1657201.3483993199</v>
      </c>
      <c r="AS49">
        <v>2979584.1114339801</v>
      </c>
      <c r="AT49">
        <v>1174321.7416495499</v>
      </c>
      <c r="AU49">
        <v>2904100.5172836198</v>
      </c>
      <c r="AV49">
        <v>1279567.53260397</v>
      </c>
      <c r="AW49">
        <v>475494.41677046398</v>
      </c>
      <c r="AX49">
        <v>1102201.7818024899</v>
      </c>
      <c r="AY49">
        <v>2535355.5646859198</v>
      </c>
      <c r="AZ49">
        <v>6106940.8230202701</v>
      </c>
      <c r="BA49">
        <v>1869976.45561947</v>
      </c>
      <c r="BB49">
        <v>1817286.80321318</v>
      </c>
      <c r="BC49">
        <v>11176380.0953978</v>
      </c>
      <c r="BD49">
        <v>8048782.10084516</v>
      </c>
      <c r="BF49" s="3" t="s">
        <v>92</v>
      </c>
      <c r="BG49">
        <v>4091.2583942656602</v>
      </c>
      <c r="BH49">
        <v>260.65764613722001</v>
      </c>
      <c r="BI49">
        <v>4936.3154865195502</v>
      </c>
      <c r="BJ49">
        <v>926.18120140030203</v>
      </c>
      <c r="BK49">
        <v>1752.1178248690601</v>
      </c>
      <c r="BL49">
        <v>3727.5793114238099</v>
      </c>
      <c r="BM49">
        <v>2506.8888240691199</v>
      </c>
      <c r="BN49">
        <v>5002.3389404694999</v>
      </c>
      <c r="BO49">
        <v>2174.80088223347</v>
      </c>
      <c r="BP49">
        <v>833.28947821497695</v>
      </c>
      <c r="BQ49">
        <v>335.34252452362102</v>
      </c>
      <c r="BR49">
        <v>5575.5756926035601</v>
      </c>
      <c r="BS49">
        <v>7956.0613465801698</v>
      </c>
      <c r="BT49">
        <v>4140.8130687510502</v>
      </c>
      <c r="BU49">
        <v>2383.3662416577599</v>
      </c>
      <c r="BV49">
        <v>13516.6663068567</v>
      </c>
      <c r="BW49">
        <v>15570.8945321586</v>
      </c>
    </row>
    <row r="50" spans="1:75">
      <c r="A50" t="s">
        <v>87</v>
      </c>
      <c r="B50">
        <v>625.85417765</v>
      </c>
      <c r="C50">
        <v>6188.2168811000001</v>
      </c>
      <c r="D50">
        <v>469.87817135</v>
      </c>
      <c r="E50">
        <v>25.535723399999998</v>
      </c>
      <c r="F50">
        <v>436.78461870000001</v>
      </c>
      <c r="G50">
        <v>466.62976040000001</v>
      </c>
      <c r="H50">
        <v>1636.1931655999999</v>
      </c>
      <c r="I50">
        <v>69.705169900000001</v>
      </c>
      <c r="J50">
        <v>1930.5583924</v>
      </c>
      <c r="K50">
        <v>7.6205506999999999</v>
      </c>
      <c r="L50">
        <v>95.512067999999999</v>
      </c>
      <c r="M50">
        <v>613.2480802</v>
      </c>
      <c r="N50">
        <v>308.13941490000002</v>
      </c>
      <c r="O50">
        <v>776.63669170000003</v>
      </c>
      <c r="P50">
        <v>255.20333339999999</v>
      </c>
      <c r="Q50">
        <v>1726.98137</v>
      </c>
      <c r="R50">
        <v>960.67268509999997</v>
      </c>
      <c r="T50" s="3" t="s">
        <v>102</v>
      </c>
      <c r="U50">
        <v>6242.2953841939097</v>
      </c>
      <c r="V50">
        <v>629.87305257808896</v>
      </c>
      <c r="W50">
        <v>11914.319005032599</v>
      </c>
      <c r="X50">
        <v>2991.64717380199</v>
      </c>
      <c r="Y50">
        <v>750.45931638876095</v>
      </c>
      <c r="Z50">
        <v>5769.2394669666601</v>
      </c>
      <c r="AA50">
        <v>3107.9064507274402</v>
      </c>
      <c r="AB50">
        <v>1067.6488035730799</v>
      </c>
      <c r="AC50">
        <v>503.937024369808</v>
      </c>
      <c r="AD50">
        <v>1404.3508529260801</v>
      </c>
      <c r="AE50">
        <v>3802.8411469994599</v>
      </c>
      <c r="AF50">
        <v>9584.3078192576304</v>
      </c>
      <c r="AG50">
        <v>13413.5310350573</v>
      </c>
      <c r="AH50">
        <v>9975.4981046405792</v>
      </c>
      <c r="AI50">
        <v>3141.6982135532999</v>
      </c>
      <c r="AJ50">
        <v>5606.05150266898</v>
      </c>
      <c r="AK50">
        <v>17702.731241630099</v>
      </c>
      <c r="AM50" s="3" t="s">
        <v>285</v>
      </c>
      <c r="AN50">
        <v>706384.541253531</v>
      </c>
      <c r="AO50">
        <v>593697.819396473</v>
      </c>
      <c r="AP50">
        <v>782398.77020771895</v>
      </c>
      <c r="AQ50">
        <v>251196.19188395599</v>
      </c>
      <c r="AR50">
        <v>482143.729535483</v>
      </c>
      <c r="AS50">
        <v>1295131.17352583</v>
      </c>
      <c r="AT50">
        <v>737783.44635515194</v>
      </c>
      <c r="AU50">
        <v>1579366.3450775</v>
      </c>
      <c r="AV50">
        <v>573797.36959045299</v>
      </c>
      <c r="AW50">
        <v>237356.21990056301</v>
      </c>
      <c r="AX50">
        <v>835263.89908569702</v>
      </c>
      <c r="AY50">
        <v>1159914.8200095701</v>
      </c>
      <c r="AZ50">
        <v>1941657.5881312401</v>
      </c>
      <c r="BA50">
        <v>734255.99043091398</v>
      </c>
      <c r="BB50">
        <v>667419.923166272</v>
      </c>
      <c r="BC50">
        <v>6406413.8676430304</v>
      </c>
      <c r="BD50">
        <v>3305410.8181298301</v>
      </c>
      <c r="BF50" s="3" t="s">
        <v>139</v>
      </c>
      <c r="BG50">
        <v>2456.3930335482701</v>
      </c>
      <c r="BH50">
        <v>515.000098627542</v>
      </c>
      <c r="BI50">
        <v>3999.5906944235398</v>
      </c>
      <c r="BJ50">
        <v>975.60747913925604</v>
      </c>
      <c r="BK50">
        <v>975.27871739115301</v>
      </c>
      <c r="BL50">
        <v>4696.5070727162301</v>
      </c>
      <c r="BM50">
        <v>1870.9771988080499</v>
      </c>
      <c r="BN50">
        <v>1840.32775712537</v>
      </c>
      <c r="BO50">
        <v>498.73255771152202</v>
      </c>
      <c r="BP50">
        <v>774.78224960902799</v>
      </c>
      <c r="BQ50">
        <v>1163.8355865667199</v>
      </c>
      <c r="BR50">
        <v>6004.9873883008104</v>
      </c>
      <c r="BS50">
        <v>10418.210270669601</v>
      </c>
      <c r="BT50">
        <v>6037.6009385829102</v>
      </c>
      <c r="BU50">
        <v>1373.37037375614</v>
      </c>
      <c r="BV50">
        <v>12922.2039875797</v>
      </c>
      <c r="BW50">
        <v>15535.7615593757</v>
      </c>
    </row>
    <row r="51" spans="1:75">
      <c r="A51" t="s">
        <v>88</v>
      </c>
      <c r="B51">
        <v>28.1724596</v>
      </c>
      <c r="C51">
        <v>5.1577187000000002</v>
      </c>
      <c r="D51">
        <v>28.583327499999999</v>
      </c>
      <c r="E51">
        <v>0.33068009999999998</v>
      </c>
      <c r="F51">
        <v>1.213193</v>
      </c>
      <c r="G51">
        <v>18.6222289</v>
      </c>
      <c r="H51">
        <v>8.6447310999999996</v>
      </c>
      <c r="I51">
        <v>2.2710729000000001</v>
      </c>
      <c r="J51">
        <v>4.0971570000000002</v>
      </c>
      <c r="K51">
        <v>0.4019818</v>
      </c>
      <c r="L51">
        <v>29.305861799999999</v>
      </c>
      <c r="M51">
        <v>115.2724135</v>
      </c>
      <c r="N51">
        <v>173.57065</v>
      </c>
      <c r="O51">
        <v>187.7594594</v>
      </c>
      <c r="P51">
        <v>68.502035599999999</v>
      </c>
      <c r="Q51">
        <v>211.26640269999999</v>
      </c>
      <c r="R51">
        <v>135.46311</v>
      </c>
      <c r="T51" s="3" t="s">
        <v>151</v>
      </c>
      <c r="U51">
        <v>1217.9095720345799</v>
      </c>
      <c r="V51">
        <v>152.88937683956399</v>
      </c>
      <c r="W51">
        <v>2127.1593263930799</v>
      </c>
      <c r="X51">
        <v>38.776677292920397</v>
      </c>
      <c r="Y51">
        <v>242.46238608708299</v>
      </c>
      <c r="Z51">
        <v>1103.0302353919601</v>
      </c>
      <c r="AA51">
        <v>699.29961702676803</v>
      </c>
      <c r="AB51">
        <v>31.215880972574801</v>
      </c>
      <c r="AC51">
        <v>49.181095802084499</v>
      </c>
      <c r="AD51">
        <v>12.2691001285617</v>
      </c>
      <c r="AE51">
        <v>1089.4107362370301</v>
      </c>
      <c r="AF51">
        <v>1895.76114682971</v>
      </c>
      <c r="AG51">
        <v>5453.5647228031003</v>
      </c>
      <c r="AH51">
        <v>2443.8611546633001</v>
      </c>
      <c r="AI51">
        <v>1192.2068199938401</v>
      </c>
      <c r="AJ51">
        <v>2935.7159899716899</v>
      </c>
      <c r="AK51">
        <v>5013.7305306719099</v>
      </c>
      <c r="AM51" t="s">
        <v>86</v>
      </c>
      <c r="AN51">
        <v>1616078.7088588299</v>
      </c>
      <c r="AO51">
        <v>1183455.0332388999</v>
      </c>
      <c r="AP51">
        <v>2619202.4472590899</v>
      </c>
      <c r="AQ51">
        <v>534235.39062541304</v>
      </c>
      <c r="AR51">
        <v>1699147.78156871</v>
      </c>
      <c r="AS51">
        <v>4287790.9281548802</v>
      </c>
      <c r="AT51">
        <v>1839846.5118444101</v>
      </c>
      <c r="AU51">
        <v>4614561.3944100402</v>
      </c>
      <c r="AV51">
        <v>2033203.23040553</v>
      </c>
      <c r="AW51">
        <v>837720.485527621</v>
      </c>
      <c r="AX51">
        <v>1948659.5917245001</v>
      </c>
      <c r="AY51">
        <v>4753479.14689105</v>
      </c>
      <c r="AZ51">
        <v>9755521.8520874102</v>
      </c>
      <c r="BA51">
        <v>2987052.5146349398</v>
      </c>
      <c r="BB51">
        <v>3052285.7885474698</v>
      </c>
      <c r="BC51">
        <v>20270572.109061301</v>
      </c>
      <c r="BD51">
        <v>12574586.539177099</v>
      </c>
      <c r="BF51" s="3" t="s">
        <v>93</v>
      </c>
      <c r="BG51">
        <v>4513.7091721992201</v>
      </c>
      <c r="BH51">
        <v>635.00067388455898</v>
      </c>
      <c r="BI51">
        <v>4557.6561418047804</v>
      </c>
      <c r="BJ51">
        <v>697.47625549669999</v>
      </c>
      <c r="BK51">
        <v>1474.9054882289799</v>
      </c>
      <c r="BL51">
        <v>3551.2369848045801</v>
      </c>
      <c r="BM51">
        <v>2684.11584936182</v>
      </c>
      <c r="BN51">
        <v>3215.48834283012</v>
      </c>
      <c r="BO51">
        <v>1988.6475672065999</v>
      </c>
      <c r="BP51">
        <v>712.657838796438</v>
      </c>
      <c r="BQ51">
        <v>486.86608031996599</v>
      </c>
      <c r="BR51">
        <v>7297.59129528208</v>
      </c>
      <c r="BS51">
        <v>11325.776765471601</v>
      </c>
      <c r="BT51">
        <v>5319.4972889248202</v>
      </c>
      <c r="BU51">
        <v>3077.6393758785498</v>
      </c>
      <c r="BV51">
        <v>20823.991546093301</v>
      </c>
      <c r="BW51">
        <v>32354.167212549801</v>
      </c>
    </row>
    <row r="52" spans="1:75">
      <c r="A52" t="s">
        <v>89</v>
      </c>
      <c r="B52">
        <v>22719.710369299999</v>
      </c>
      <c r="C52">
        <v>29509.346515599998</v>
      </c>
      <c r="D52">
        <v>40245.896956199998</v>
      </c>
      <c r="E52">
        <v>8159.0900609</v>
      </c>
      <c r="F52">
        <v>7556.9874298000004</v>
      </c>
      <c r="G52">
        <v>49847.449917700003</v>
      </c>
      <c r="H52">
        <v>8107.0915009</v>
      </c>
      <c r="I52">
        <v>4190.3858624000004</v>
      </c>
      <c r="J52">
        <v>2669.7312259999999</v>
      </c>
      <c r="K52">
        <v>1740.355967</v>
      </c>
      <c r="L52">
        <v>20017.798175299999</v>
      </c>
      <c r="M52">
        <v>57962.664550599999</v>
      </c>
      <c r="N52">
        <v>48233.762483799997</v>
      </c>
      <c r="O52">
        <v>58447.035239600002</v>
      </c>
      <c r="P52">
        <v>19262.414488999999</v>
      </c>
      <c r="Q52">
        <v>79588.996327200002</v>
      </c>
      <c r="R52">
        <v>109925.4622127</v>
      </c>
      <c r="T52" s="3" t="s">
        <v>294</v>
      </c>
      <c r="U52">
        <v>2290.1759718375602</v>
      </c>
      <c r="V52">
        <v>189.752999494211</v>
      </c>
      <c r="W52">
        <v>6013.53852163995</v>
      </c>
      <c r="X52">
        <v>2176.3369513079501</v>
      </c>
      <c r="Y52">
        <v>2225.5653665673499</v>
      </c>
      <c r="Z52">
        <v>14338.791487680001</v>
      </c>
      <c r="AA52">
        <v>1981.13876438947</v>
      </c>
      <c r="AB52">
        <v>6266.4347844416798</v>
      </c>
      <c r="AC52">
        <v>5081.6483603014003</v>
      </c>
      <c r="AD52">
        <v>3695.9871480106299</v>
      </c>
      <c r="AE52">
        <v>5435.1689895159298</v>
      </c>
      <c r="AF52">
        <v>10053.921728858601</v>
      </c>
      <c r="AG52">
        <v>31777.1925055871</v>
      </c>
      <c r="AH52">
        <v>4120.6740538944896</v>
      </c>
      <c r="AI52">
        <v>7829.8011591065197</v>
      </c>
      <c r="AJ52">
        <v>28926.085149497401</v>
      </c>
      <c r="AK52">
        <v>57323.866309543897</v>
      </c>
      <c r="AM52" s="3" t="s">
        <v>101</v>
      </c>
      <c r="AN52">
        <v>18376433.3773215</v>
      </c>
      <c r="AO52">
        <v>11925405.2410239</v>
      </c>
      <c r="AP52">
        <v>38326480.2366428</v>
      </c>
      <c r="AQ52">
        <v>5382371.5972046601</v>
      </c>
      <c r="AR52">
        <v>18401222.176712502</v>
      </c>
      <c r="AS52">
        <v>34783219.667971998</v>
      </c>
      <c r="AT52">
        <v>16330884.1874179</v>
      </c>
      <c r="AU52">
        <v>46792944.690598801</v>
      </c>
      <c r="AV52">
        <v>6807229.8219667897</v>
      </c>
      <c r="AW52">
        <v>8101330.3309077797</v>
      </c>
      <c r="AX52">
        <v>11736493.913044799</v>
      </c>
      <c r="AY52">
        <v>50993941.7964499</v>
      </c>
      <c r="AZ52">
        <v>76356209.694808707</v>
      </c>
      <c r="BA52">
        <v>49319962.850696102</v>
      </c>
      <c r="BB52">
        <v>26215965.999652099</v>
      </c>
      <c r="BC52">
        <v>139920690.482288</v>
      </c>
      <c r="BD52">
        <v>165408296.28449899</v>
      </c>
      <c r="BF52" t="s">
        <v>47</v>
      </c>
      <c r="BG52">
        <v>43.540428297440897</v>
      </c>
      <c r="BH52">
        <v>24.234930712557599</v>
      </c>
      <c r="BI52">
        <v>199.31385293802001</v>
      </c>
      <c r="BJ52">
        <v>43.817520733771801</v>
      </c>
      <c r="BK52">
        <v>96.676149578723198</v>
      </c>
      <c r="BL52">
        <v>380.67393673819299</v>
      </c>
      <c r="BM52">
        <v>153.150605416503</v>
      </c>
      <c r="BN52">
        <v>272.08050181352002</v>
      </c>
      <c r="BO52">
        <v>169.947482809359</v>
      </c>
      <c r="BP52">
        <v>48.692900382788899</v>
      </c>
      <c r="BQ52">
        <v>45.206825287850997</v>
      </c>
      <c r="BR52">
        <v>673.06859000627503</v>
      </c>
      <c r="BS52">
        <v>650.28679868713198</v>
      </c>
      <c r="BT52">
        <v>660.06004725499599</v>
      </c>
      <c r="BU52">
        <v>238.20808753721599</v>
      </c>
      <c r="BV52">
        <v>1317.64878103516</v>
      </c>
      <c r="BW52">
        <v>1261.27637070526</v>
      </c>
    </row>
    <row r="53" spans="1:75">
      <c r="A53" t="s">
        <v>90</v>
      </c>
      <c r="B53">
        <v>350.83932229999999</v>
      </c>
      <c r="C53">
        <v>17.8552426</v>
      </c>
      <c r="D53">
        <v>258.6019311</v>
      </c>
      <c r="E53">
        <v>37.280501999999998</v>
      </c>
      <c r="F53">
        <v>20.866146199999999</v>
      </c>
      <c r="G53">
        <v>80.602341899999999</v>
      </c>
      <c r="H53">
        <v>4.3038572999999998</v>
      </c>
      <c r="I53">
        <v>44.413463</v>
      </c>
      <c r="J53">
        <v>26.869138199999998</v>
      </c>
      <c r="K53">
        <v>7.8480995</v>
      </c>
      <c r="L53">
        <v>2.1966402999999999</v>
      </c>
      <c r="M53">
        <v>6.3270920999999998</v>
      </c>
      <c r="N53">
        <v>130.2253178</v>
      </c>
      <c r="O53">
        <v>105.04269549999999</v>
      </c>
      <c r="P53">
        <v>53.403334299999997</v>
      </c>
      <c r="Q53">
        <v>272.52237719999999</v>
      </c>
      <c r="R53">
        <v>117.4939469</v>
      </c>
      <c r="T53" s="3" t="s">
        <v>260</v>
      </c>
      <c r="U53">
        <v>719.73684319768097</v>
      </c>
      <c r="V53">
        <v>9846.8128543509793</v>
      </c>
      <c r="W53">
        <v>3506.9469645231102</v>
      </c>
      <c r="X53">
        <v>147.25163939531501</v>
      </c>
      <c r="Y53">
        <v>330.86303788615902</v>
      </c>
      <c r="Z53">
        <v>10560.8200257097</v>
      </c>
      <c r="AA53">
        <v>2070.4065198959902</v>
      </c>
      <c r="AB53">
        <v>406.17387669625498</v>
      </c>
      <c r="AC53">
        <v>246.90696012492401</v>
      </c>
      <c r="AD53">
        <v>129.647347276159</v>
      </c>
      <c r="AE53">
        <v>978.74690760249496</v>
      </c>
      <c r="AF53">
        <v>2335.4912803734401</v>
      </c>
      <c r="AG53">
        <v>3838.8294849835002</v>
      </c>
      <c r="AH53">
        <v>2626.0758828973599</v>
      </c>
      <c r="AI53">
        <v>1407.49570526755</v>
      </c>
      <c r="AJ53">
        <v>5375.7739004096202</v>
      </c>
      <c r="AK53">
        <v>5106.8482718370096</v>
      </c>
      <c r="AM53" s="3" t="s">
        <v>99</v>
      </c>
      <c r="AN53">
        <v>77415.467747664996</v>
      </c>
      <c r="AO53">
        <v>23947.168250807001</v>
      </c>
      <c r="AP53">
        <v>93683.563069981901</v>
      </c>
      <c r="AQ53">
        <v>26495.974197019001</v>
      </c>
      <c r="AR53">
        <v>52666.576590743003</v>
      </c>
      <c r="AS53">
        <v>137653.65229132</v>
      </c>
      <c r="AT53">
        <v>58159.651975620996</v>
      </c>
      <c r="AU53">
        <v>153399.26556337799</v>
      </c>
      <c r="AV53">
        <v>73644.864342586996</v>
      </c>
      <c r="AW53">
        <v>39401.499741895997</v>
      </c>
      <c r="AX53">
        <v>90444.973410524006</v>
      </c>
      <c r="AY53">
        <v>224457.526874509</v>
      </c>
      <c r="AZ53">
        <v>407617.86385110498</v>
      </c>
      <c r="BA53">
        <v>143476.62590466501</v>
      </c>
      <c r="BB53">
        <v>204743.849751239</v>
      </c>
      <c r="BC53">
        <v>582951.40240278095</v>
      </c>
      <c r="BD53">
        <v>597123.58751074097</v>
      </c>
      <c r="BF53" s="3" t="s">
        <v>96</v>
      </c>
      <c r="BG53">
        <v>776.52819940250197</v>
      </c>
      <c r="BH53">
        <v>212.848235027198</v>
      </c>
      <c r="BI53">
        <v>1292.9288920005299</v>
      </c>
      <c r="BJ53">
        <v>100.303187089454</v>
      </c>
      <c r="BK53">
        <v>444.69374101460699</v>
      </c>
      <c r="BL53">
        <v>769.78433354262097</v>
      </c>
      <c r="BM53">
        <v>358.05603688491198</v>
      </c>
      <c r="BN53">
        <v>146.10002377860101</v>
      </c>
      <c r="BO53">
        <v>27.069171081964999</v>
      </c>
      <c r="BP53">
        <v>230.40110031074499</v>
      </c>
      <c r="BQ53">
        <v>524.30994639104495</v>
      </c>
      <c r="BR53">
        <v>1990.36423932453</v>
      </c>
      <c r="BS53">
        <v>4661.1332013528299</v>
      </c>
      <c r="BT53">
        <v>2568.59174351415</v>
      </c>
      <c r="BU53">
        <v>1479.17215198234</v>
      </c>
      <c r="BV53">
        <v>6671.9584932303896</v>
      </c>
      <c r="BW53">
        <v>6800.40766096473</v>
      </c>
    </row>
    <row r="54" spans="1:75">
      <c r="A54" t="s">
        <v>91</v>
      </c>
      <c r="B54">
        <v>140.42385895000001</v>
      </c>
      <c r="C54">
        <v>75.115254399999998</v>
      </c>
      <c r="D54">
        <v>117.23821845000001</v>
      </c>
      <c r="E54">
        <v>46.994038099999997</v>
      </c>
      <c r="F54">
        <v>24.091301099999999</v>
      </c>
      <c r="G54">
        <v>96.575177699999998</v>
      </c>
      <c r="H54">
        <v>3.5947339999999999</v>
      </c>
      <c r="I54">
        <v>59.3262657</v>
      </c>
      <c r="J54">
        <v>34.668573299999998</v>
      </c>
      <c r="K54">
        <v>10.020209899999999</v>
      </c>
      <c r="L54">
        <v>28.323419900000001</v>
      </c>
      <c r="M54">
        <v>278.20523179999998</v>
      </c>
      <c r="N54">
        <v>403.94280889999999</v>
      </c>
      <c r="O54">
        <v>288.31867340000002</v>
      </c>
      <c r="P54">
        <v>127.6304837</v>
      </c>
      <c r="Q54">
        <v>422.84599700000001</v>
      </c>
      <c r="R54">
        <v>470.51488999999998</v>
      </c>
      <c r="T54" s="3" t="s">
        <v>295</v>
      </c>
      <c r="U54">
        <v>7045.0258611653699</v>
      </c>
      <c r="V54">
        <v>2607.74378073158</v>
      </c>
      <c r="W54">
        <v>15661.714042863199</v>
      </c>
      <c r="X54">
        <v>4877.3035501108498</v>
      </c>
      <c r="Y54">
        <v>2453.0373703534601</v>
      </c>
      <c r="Z54">
        <v>21249.052248480999</v>
      </c>
      <c r="AA54">
        <v>2985.0619067754101</v>
      </c>
      <c r="AB54">
        <v>1249.56150490495</v>
      </c>
      <c r="AC54">
        <v>5039.4327586788404</v>
      </c>
      <c r="AD54">
        <v>1946.7624522362501</v>
      </c>
      <c r="AE54">
        <v>8282.08179931429</v>
      </c>
      <c r="AF54">
        <v>12345.486751538599</v>
      </c>
      <c r="AG54">
        <v>27299.396416642299</v>
      </c>
      <c r="AH54">
        <v>14968.4746796176</v>
      </c>
      <c r="AI54">
        <v>9493.3881463882899</v>
      </c>
      <c r="AJ54">
        <v>32945.620308516998</v>
      </c>
      <c r="AK54">
        <v>52218.289751837998</v>
      </c>
      <c r="AM54" s="3" t="s">
        <v>102</v>
      </c>
      <c r="AN54">
        <v>1796223.5871331601</v>
      </c>
      <c r="AO54">
        <v>1241939.1135444399</v>
      </c>
      <c r="AP54">
        <v>4146772.08582045</v>
      </c>
      <c r="AQ54">
        <v>3081676.7498226399</v>
      </c>
      <c r="AR54">
        <v>1877714.5575164999</v>
      </c>
      <c r="AS54">
        <v>5400505.9172023898</v>
      </c>
      <c r="AT54">
        <v>2183632.8389931698</v>
      </c>
      <c r="AU54">
        <v>6538340.7697024401</v>
      </c>
      <c r="AV54">
        <v>2510867.0329374601</v>
      </c>
      <c r="AW54">
        <v>1408507.7893556401</v>
      </c>
      <c r="AX54">
        <v>2469586.0544042699</v>
      </c>
      <c r="AY54">
        <v>6071636.8304433804</v>
      </c>
      <c r="AZ54">
        <v>15416449.7790599</v>
      </c>
      <c r="BA54">
        <v>3912314.3896245202</v>
      </c>
      <c r="BB54">
        <v>3968246.56400355</v>
      </c>
      <c r="BC54">
        <v>24128334.462918401</v>
      </c>
      <c r="BD54">
        <v>16502544.575807501</v>
      </c>
      <c r="BF54" s="3" t="s">
        <v>97</v>
      </c>
      <c r="BG54">
        <v>10587.681852191001</v>
      </c>
      <c r="BH54">
        <v>4268.1770803507898</v>
      </c>
      <c r="BI54">
        <v>14579.3893570531</v>
      </c>
      <c r="BJ54">
        <v>5635.85122385868</v>
      </c>
      <c r="BK54">
        <v>11997.701737933299</v>
      </c>
      <c r="BL54">
        <v>30766.439488985401</v>
      </c>
      <c r="BM54">
        <v>24917.140344808198</v>
      </c>
      <c r="BN54">
        <v>55705.480209889902</v>
      </c>
      <c r="BO54">
        <v>37377.0678253039</v>
      </c>
      <c r="BP54">
        <v>7727.2157883319196</v>
      </c>
      <c r="BQ54">
        <v>11623.364192286501</v>
      </c>
      <c r="BR54">
        <v>36161.5527166088</v>
      </c>
      <c r="BS54">
        <v>27065.477285780798</v>
      </c>
      <c r="BT54">
        <v>23529.230117011299</v>
      </c>
      <c r="BU54">
        <v>7606.3227640718496</v>
      </c>
      <c r="BV54">
        <v>68805.807275801999</v>
      </c>
      <c r="BW54">
        <v>48232.793193779798</v>
      </c>
    </row>
    <row r="55" spans="1:75">
      <c r="A55" t="s">
        <v>92</v>
      </c>
      <c r="B55">
        <v>5145.7419079000001</v>
      </c>
      <c r="C55">
        <v>8.5569699999999999E-2</v>
      </c>
      <c r="D55">
        <v>11458.0879403</v>
      </c>
      <c r="E55">
        <v>498.56711130000002</v>
      </c>
      <c r="F55">
        <v>1219.2947033999999</v>
      </c>
      <c r="G55">
        <v>5134.8955745000003</v>
      </c>
      <c r="H55">
        <v>658.27789370000005</v>
      </c>
      <c r="I55">
        <v>7559.7905240999999</v>
      </c>
      <c r="J55">
        <v>707.34676790000003</v>
      </c>
      <c r="K55">
        <v>577.0876505</v>
      </c>
      <c r="L55">
        <v>2114.0508791000002</v>
      </c>
      <c r="M55">
        <v>8059.5239680000004</v>
      </c>
      <c r="N55">
        <v>11683.2703612</v>
      </c>
      <c r="O55">
        <v>3459.8090327</v>
      </c>
      <c r="P55">
        <v>5760.9447135999999</v>
      </c>
      <c r="Q55">
        <v>18703.942739300001</v>
      </c>
      <c r="R55">
        <v>12438.2551666</v>
      </c>
      <c r="T55" s="3" t="s">
        <v>56</v>
      </c>
      <c r="U55">
        <v>9698.5233311515003</v>
      </c>
      <c r="V55">
        <v>3102.52439347374</v>
      </c>
      <c r="W55">
        <v>27253.447410198401</v>
      </c>
      <c r="X55">
        <v>7791.2941627607397</v>
      </c>
      <c r="Y55">
        <v>23866.827068518702</v>
      </c>
      <c r="Z55">
        <v>55501.874323372002</v>
      </c>
      <c r="AA55">
        <v>46583.5868253156</v>
      </c>
      <c r="AB55">
        <v>32581.894169138901</v>
      </c>
      <c r="AC55">
        <v>58557.027364240901</v>
      </c>
      <c r="AD55">
        <v>11711.961667051801</v>
      </c>
      <c r="AE55">
        <v>16815.526659016701</v>
      </c>
      <c r="AF55">
        <v>65901.908302781696</v>
      </c>
      <c r="AG55">
        <v>108850.05267965401</v>
      </c>
      <c r="AH55">
        <v>60288.091014775899</v>
      </c>
      <c r="AI55">
        <v>49845.885325084397</v>
      </c>
      <c r="AJ55">
        <v>130061.04359280699</v>
      </c>
      <c r="AK55">
        <v>139194.130104007</v>
      </c>
      <c r="AM55" s="3" t="s">
        <v>104</v>
      </c>
      <c r="AN55">
        <v>11008205.626390301</v>
      </c>
      <c r="AO55">
        <v>17004454.549152099</v>
      </c>
      <c r="AP55">
        <v>13012344.2331002</v>
      </c>
      <c r="AQ55">
        <v>3279799.7801487599</v>
      </c>
      <c r="AR55">
        <v>5224028.7682635197</v>
      </c>
      <c r="AS55">
        <v>17220515.561741099</v>
      </c>
      <c r="AT55">
        <v>3507069.9716829001</v>
      </c>
      <c r="AU55">
        <v>3311274.0089388099</v>
      </c>
      <c r="AV55">
        <v>2891117.6887911302</v>
      </c>
      <c r="AW55">
        <v>215982.34182168401</v>
      </c>
      <c r="AX55">
        <v>3338659.2326293001</v>
      </c>
      <c r="AY55">
        <v>12388369.1009789</v>
      </c>
      <c r="AZ55">
        <v>5455011.3227917999</v>
      </c>
      <c r="BA55">
        <v>10613062.317001101</v>
      </c>
      <c r="BB55">
        <v>3213116.4217200899</v>
      </c>
      <c r="BC55">
        <v>12969183.545724399</v>
      </c>
      <c r="BD55">
        <v>16601279.072979501</v>
      </c>
      <c r="BF55" t="s">
        <v>84</v>
      </c>
      <c r="BG55">
        <v>8358.9185447628406</v>
      </c>
      <c r="BH55">
        <v>1239.88973332398</v>
      </c>
      <c r="BI55">
        <v>3370.6052465745702</v>
      </c>
      <c r="BJ55">
        <v>707.06230676217297</v>
      </c>
      <c r="BK55">
        <v>702.15208398603102</v>
      </c>
      <c r="BL55">
        <v>2774.6958836682702</v>
      </c>
      <c r="BM55">
        <v>1397.6740126274101</v>
      </c>
      <c r="BN55">
        <v>1949.4432245626101</v>
      </c>
      <c r="BO55">
        <v>1179.9744190172501</v>
      </c>
      <c r="BP55">
        <v>372.64497669850999</v>
      </c>
      <c r="BQ55">
        <v>707.27352235650596</v>
      </c>
      <c r="BR55">
        <v>2657.6367625938701</v>
      </c>
      <c r="BS55">
        <v>4318.5587174539296</v>
      </c>
      <c r="BT55">
        <v>3864.84392430968</v>
      </c>
      <c r="BU55">
        <v>1284.70783486509</v>
      </c>
      <c r="BV55">
        <v>6786.8825090415103</v>
      </c>
      <c r="BW55">
        <v>8377.2769568749009</v>
      </c>
    </row>
    <row r="56" spans="1:75">
      <c r="A56" t="s">
        <v>93</v>
      </c>
      <c r="B56">
        <v>2736.1793544000002</v>
      </c>
      <c r="C56">
        <v>8428.2611338000006</v>
      </c>
      <c r="D56">
        <v>3734.1340160999998</v>
      </c>
      <c r="E56">
        <v>5094.5069940000003</v>
      </c>
      <c r="F56">
        <v>1222.9721244</v>
      </c>
      <c r="G56">
        <v>11234.1970569</v>
      </c>
      <c r="H56">
        <v>5554.1853098000001</v>
      </c>
      <c r="I56">
        <v>3272.504578</v>
      </c>
      <c r="J56">
        <v>3173.6638426999998</v>
      </c>
      <c r="K56">
        <v>1446.0943499</v>
      </c>
      <c r="L56">
        <v>4258.8049478000003</v>
      </c>
      <c r="M56">
        <v>12049.426431</v>
      </c>
      <c r="N56">
        <v>10105.3138428</v>
      </c>
      <c r="O56">
        <v>26647.260697999998</v>
      </c>
      <c r="P56">
        <v>5241.0060743000004</v>
      </c>
      <c r="Q56">
        <v>31061.025847000001</v>
      </c>
      <c r="R56">
        <v>18183.8488956</v>
      </c>
      <c r="T56" s="3" t="s">
        <v>59</v>
      </c>
      <c r="U56">
        <v>11434.0400330463</v>
      </c>
      <c r="V56">
        <v>22678.7295679421</v>
      </c>
      <c r="W56">
        <v>61602.135174411502</v>
      </c>
      <c r="X56">
        <v>19336.891865596499</v>
      </c>
      <c r="Y56">
        <v>21091.5448057184</v>
      </c>
      <c r="Z56">
        <v>168755.11686596699</v>
      </c>
      <c r="AA56">
        <v>51846.069680774701</v>
      </c>
      <c r="AB56">
        <v>28904.261556632999</v>
      </c>
      <c r="AC56">
        <v>72608.064903732899</v>
      </c>
      <c r="AD56">
        <v>32018.332455672298</v>
      </c>
      <c r="AE56">
        <v>22686.591027073198</v>
      </c>
      <c r="AF56">
        <v>87262.925465739594</v>
      </c>
      <c r="AG56">
        <v>123947.577410367</v>
      </c>
      <c r="AH56">
        <v>107117.009381032</v>
      </c>
      <c r="AI56">
        <v>73991.126117049105</v>
      </c>
      <c r="AJ56">
        <v>207832.294583407</v>
      </c>
      <c r="AK56">
        <v>210081.73150461999</v>
      </c>
      <c r="AM56" s="3" t="s">
        <v>105</v>
      </c>
      <c r="AN56">
        <v>12210107.165452</v>
      </c>
      <c r="AO56">
        <v>4686404.4249776602</v>
      </c>
      <c r="AP56">
        <v>18614960.423097301</v>
      </c>
      <c r="AQ56">
        <v>6707221.7215419998</v>
      </c>
      <c r="AR56">
        <v>8359445.7197599197</v>
      </c>
      <c r="AS56">
        <v>24906224.2942454</v>
      </c>
      <c r="AT56">
        <v>9253888.9928095303</v>
      </c>
      <c r="AU56">
        <v>24562838.277681001</v>
      </c>
      <c r="AV56">
        <v>11139691.7359234</v>
      </c>
      <c r="AW56">
        <v>5541184.0156197604</v>
      </c>
      <c r="AX56">
        <v>10789800.9328051</v>
      </c>
      <c r="AY56">
        <v>25480586.006561998</v>
      </c>
      <c r="AZ56">
        <v>67033003.428171702</v>
      </c>
      <c r="BA56">
        <v>14589434.791996</v>
      </c>
      <c r="BB56">
        <v>16109937.903162099</v>
      </c>
      <c r="BC56">
        <v>110859034.958946</v>
      </c>
      <c r="BD56">
        <v>83381229.374338403</v>
      </c>
      <c r="BF56" s="3" t="s">
        <v>285</v>
      </c>
      <c r="BG56">
        <v>3026.0440551768302</v>
      </c>
      <c r="BH56">
        <v>920.28329355652795</v>
      </c>
      <c r="BI56">
        <v>1506.8273969029301</v>
      </c>
      <c r="BJ56">
        <v>315.69982435574099</v>
      </c>
      <c r="BK56">
        <v>333.30697223275399</v>
      </c>
      <c r="BL56">
        <v>1744.5671511284099</v>
      </c>
      <c r="BM56">
        <v>1111.8685291505401</v>
      </c>
      <c r="BN56">
        <v>1693.3243428400001</v>
      </c>
      <c r="BO56">
        <v>621.81298627787498</v>
      </c>
      <c r="BP56">
        <v>288.01359127790403</v>
      </c>
      <c r="BQ56">
        <v>455.30502051620101</v>
      </c>
      <c r="BR56">
        <v>2414.3359236102101</v>
      </c>
      <c r="BS56">
        <v>323.90477832100999</v>
      </c>
      <c r="BT56">
        <v>74.627226893537696</v>
      </c>
      <c r="BU56">
        <v>38.635994706784402</v>
      </c>
      <c r="BV56">
        <v>3882.0344224506098</v>
      </c>
      <c r="BW56">
        <v>4691.0370221906296</v>
      </c>
    </row>
    <row r="57" spans="1:75">
      <c r="A57" t="s">
        <v>94</v>
      </c>
      <c r="B57">
        <v>6.4405069499999996</v>
      </c>
      <c r="C57">
        <v>8.1893843000000004</v>
      </c>
      <c r="D57">
        <v>5.6265190499999997</v>
      </c>
      <c r="E57">
        <v>0.39589629999999998</v>
      </c>
      <c r="F57">
        <v>0.94623849999999998</v>
      </c>
      <c r="G57">
        <v>40.458036300000003</v>
      </c>
      <c r="H57">
        <v>7.9694326999999996</v>
      </c>
      <c r="I57">
        <v>2.8895217999999998</v>
      </c>
      <c r="J57">
        <v>0.84943020000000002</v>
      </c>
      <c r="K57">
        <v>0.33758139999999998</v>
      </c>
      <c r="L57">
        <v>7.4001130000000002</v>
      </c>
      <c r="M57">
        <v>34.6561697</v>
      </c>
      <c r="N57">
        <v>7.8223497999999996</v>
      </c>
      <c r="O57">
        <v>31.080040499999999</v>
      </c>
      <c r="P57">
        <v>5.5960017000000004</v>
      </c>
      <c r="Q57">
        <v>64.464539000000002</v>
      </c>
      <c r="R57">
        <v>40.553514100000001</v>
      </c>
      <c r="T57" s="3" t="s">
        <v>63</v>
      </c>
      <c r="U57">
        <v>5123.2821162227901</v>
      </c>
      <c r="V57">
        <v>2127.2110866344701</v>
      </c>
      <c r="W57">
        <v>8777.5903345264906</v>
      </c>
      <c r="X57">
        <v>4909.1080596706397</v>
      </c>
      <c r="Y57">
        <v>2052.8907363650201</v>
      </c>
      <c r="Z57">
        <v>14738.898660294901</v>
      </c>
      <c r="AA57">
        <v>10869.7163130393</v>
      </c>
      <c r="AB57">
        <v>5057.2672797041296</v>
      </c>
      <c r="AC57">
        <v>5008.2931587555004</v>
      </c>
      <c r="AD57">
        <v>1635.55907943289</v>
      </c>
      <c r="AE57">
        <v>10964.177762258199</v>
      </c>
      <c r="AF57">
        <v>11950.220234713601</v>
      </c>
      <c r="AG57">
        <v>10673.5719111243</v>
      </c>
      <c r="AH57">
        <v>11505.5067541027</v>
      </c>
      <c r="AI57">
        <v>4959.4830898006203</v>
      </c>
      <c r="AJ57">
        <v>14713.7800504467</v>
      </c>
      <c r="AK57">
        <v>16649.2698123761</v>
      </c>
      <c r="AM57" s="3" t="s">
        <v>237</v>
      </c>
      <c r="AN57">
        <v>1252980.8887376101</v>
      </c>
      <c r="AO57">
        <v>194110.40270552901</v>
      </c>
      <c r="AP57">
        <v>1734239.3388116001</v>
      </c>
      <c r="AQ57">
        <v>1662384.11702314</v>
      </c>
      <c r="AR57">
        <v>801935.54146790504</v>
      </c>
      <c r="AS57">
        <v>2238577.6672495399</v>
      </c>
      <c r="AT57">
        <v>853493.87839572004</v>
      </c>
      <c r="AU57">
        <v>2317896.74926324</v>
      </c>
      <c r="AV57">
        <v>1011245.51375314</v>
      </c>
      <c r="AW57">
        <v>485815.55396963999</v>
      </c>
      <c r="AX57">
        <v>893278.719620566</v>
      </c>
      <c r="AY57">
        <v>2257919.2940448201</v>
      </c>
      <c r="AZ57">
        <v>5797434.9313584501</v>
      </c>
      <c r="BA57">
        <v>1456197.1329667901</v>
      </c>
      <c r="BB57">
        <v>1544362.9564114499</v>
      </c>
      <c r="BC57">
        <v>9279014.3620652091</v>
      </c>
      <c r="BD57">
        <v>7883959.7166332901</v>
      </c>
      <c r="BF57" t="s">
        <v>86</v>
      </c>
      <c r="BG57">
        <v>5886.8511378993899</v>
      </c>
      <c r="BH57">
        <v>7493.4405842096603</v>
      </c>
      <c r="BI57">
        <v>3406.7866309156798</v>
      </c>
      <c r="BJ57">
        <v>603.134665514076</v>
      </c>
      <c r="BK57">
        <v>627.80099565014802</v>
      </c>
      <c r="BL57">
        <v>1603.2761723777901</v>
      </c>
      <c r="BM57">
        <v>1380.1291915643701</v>
      </c>
      <c r="BN57">
        <v>1732.80897543796</v>
      </c>
      <c r="BO57">
        <v>901.24147309781495</v>
      </c>
      <c r="BP57">
        <v>420.17219130611301</v>
      </c>
      <c r="BQ57">
        <v>917.99654900472501</v>
      </c>
      <c r="BR57">
        <v>3825.5766488714698</v>
      </c>
      <c r="BS57">
        <v>4595.5617541536603</v>
      </c>
      <c r="BT57">
        <v>3593.3196473804001</v>
      </c>
      <c r="BU57">
        <v>1135.38253435707</v>
      </c>
      <c r="BV57">
        <v>5511.1154903192401</v>
      </c>
      <c r="BW57">
        <v>6955.7107105880496</v>
      </c>
    </row>
    <row r="58" spans="1:75">
      <c r="A58" t="s">
        <v>95</v>
      </c>
      <c r="B58">
        <v>10.7762878</v>
      </c>
      <c r="C58">
        <v>10.8680158</v>
      </c>
      <c r="D58">
        <v>18.771295899999998</v>
      </c>
      <c r="E58">
        <v>1.67035E-2</v>
      </c>
      <c r="F58">
        <v>3.6482100000000003E-2</v>
      </c>
      <c r="G58">
        <v>22.973400000000002</v>
      </c>
      <c r="H58">
        <v>0.1440225</v>
      </c>
      <c r="I58">
        <v>1.5013597000000001</v>
      </c>
      <c r="J58">
        <v>57.1360885</v>
      </c>
      <c r="K58">
        <v>2.8904068000000001</v>
      </c>
      <c r="L58">
        <v>89.887205199999997</v>
      </c>
      <c r="M58">
        <v>780.42938319999996</v>
      </c>
      <c r="N58">
        <v>1184.9262636999999</v>
      </c>
      <c r="O58">
        <v>392.39089089999999</v>
      </c>
      <c r="P58">
        <v>219.07507480000001</v>
      </c>
      <c r="Q58">
        <v>6464.9772739</v>
      </c>
      <c r="R58">
        <v>1082.9415935</v>
      </c>
      <c r="T58" s="3" t="s">
        <v>139</v>
      </c>
      <c r="U58">
        <v>2317.5539601944802</v>
      </c>
      <c r="V58">
        <v>842.97827549332601</v>
      </c>
      <c r="W58">
        <v>5389.8554587874696</v>
      </c>
      <c r="X58">
        <v>2524.7642449631999</v>
      </c>
      <c r="Y58">
        <v>2153.4043896838002</v>
      </c>
      <c r="Z58">
        <v>7524.5587805738196</v>
      </c>
      <c r="AA58">
        <v>2685.8984717686699</v>
      </c>
      <c r="AB58">
        <v>2425.2230369200602</v>
      </c>
      <c r="AC58">
        <v>2953.0010839844099</v>
      </c>
      <c r="AD58">
        <v>1301.4553996052</v>
      </c>
      <c r="AE58">
        <v>2877.64218598665</v>
      </c>
      <c r="AF58">
        <v>7609.1185480837703</v>
      </c>
      <c r="AG58">
        <v>15292.8228503475</v>
      </c>
      <c r="AH58">
        <v>10213.8822662619</v>
      </c>
      <c r="AI58">
        <v>4097.4093502475198</v>
      </c>
      <c r="AJ58">
        <v>12065.5989415566</v>
      </c>
      <c r="AK58">
        <v>19326.980496102198</v>
      </c>
      <c r="AM58" s="3" t="s">
        <v>106</v>
      </c>
      <c r="AN58">
        <v>260633.33927070501</v>
      </c>
      <c r="AO58">
        <v>24100.148875258001</v>
      </c>
      <c r="AP58">
        <v>219660.68415045901</v>
      </c>
      <c r="AQ58">
        <v>52015.169839025999</v>
      </c>
      <c r="AR58">
        <v>113838.62264282</v>
      </c>
      <c r="AS58">
        <v>268589.60298509302</v>
      </c>
      <c r="AT58">
        <v>112596.926428766</v>
      </c>
      <c r="AU58">
        <v>306074.9142924</v>
      </c>
      <c r="AV58">
        <v>144061.29952068799</v>
      </c>
      <c r="AW58">
        <v>70120.048162370003</v>
      </c>
      <c r="AX58">
        <v>121629.59466888801</v>
      </c>
      <c r="AY58">
        <v>444324.55451113399</v>
      </c>
      <c r="AZ58">
        <v>846507.90098057501</v>
      </c>
      <c r="BA58">
        <v>215728.58908112801</v>
      </c>
      <c r="BB58">
        <v>302950.74088981998</v>
      </c>
      <c r="BC58">
        <v>1367975.4060827401</v>
      </c>
      <c r="BD58">
        <v>1270801.6572903099</v>
      </c>
      <c r="BF58" s="3" t="s">
        <v>101</v>
      </c>
      <c r="BG58">
        <v>10339.9099418305</v>
      </c>
      <c r="BH58">
        <v>8632.5330351761004</v>
      </c>
      <c r="BI58">
        <v>25862.630501177198</v>
      </c>
      <c r="BJ58">
        <v>2745.0734126714901</v>
      </c>
      <c r="BK58">
        <v>7623.34903054184</v>
      </c>
      <c r="BL58">
        <v>16951.694806359701</v>
      </c>
      <c r="BM58">
        <v>11143.240696864699</v>
      </c>
      <c r="BN58">
        <v>52750.865589857502</v>
      </c>
      <c r="BO58">
        <v>4405.6738009316796</v>
      </c>
      <c r="BP58">
        <v>7198.5424723941096</v>
      </c>
      <c r="BQ58">
        <v>5138.1272483230296</v>
      </c>
      <c r="BR58">
        <v>24256.168220362099</v>
      </c>
      <c r="BS58">
        <v>34405.365182532201</v>
      </c>
      <c r="BT58">
        <v>47546.1497666012</v>
      </c>
      <c r="BU58">
        <v>16334.3070574826</v>
      </c>
      <c r="BV58">
        <v>122236.29143303299</v>
      </c>
      <c r="BW58">
        <v>110359.353408105</v>
      </c>
    </row>
    <row r="59" spans="1:75">
      <c r="A59" t="s">
        <v>96</v>
      </c>
      <c r="B59">
        <v>257.32898465</v>
      </c>
      <c r="C59">
        <v>83.894568199999995</v>
      </c>
      <c r="D59">
        <v>664.37440764999997</v>
      </c>
      <c r="E59">
        <v>84.494316999999995</v>
      </c>
      <c r="F59">
        <v>87.519881999999996</v>
      </c>
      <c r="G59">
        <v>1737.8735392999999</v>
      </c>
      <c r="H59">
        <v>167.35156119999999</v>
      </c>
      <c r="I59">
        <v>430.80436370000001</v>
      </c>
      <c r="J59">
        <v>335.84768000000003</v>
      </c>
      <c r="K59">
        <v>123.07260669999999</v>
      </c>
      <c r="L59">
        <v>732.52285289999998</v>
      </c>
      <c r="M59">
        <v>1931.6206861999999</v>
      </c>
      <c r="N59">
        <v>3963.4844539000001</v>
      </c>
      <c r="O59">
        <v>7768.0814683999997</v>
      </c>
      <c r="P59">
        <v>3082.4530782000002</v>
      </c>
      <c r="Q59">
        <v>12430.624162</v>
      </c>
      <c r="R59">
        <v>5451.3448139000002</v>
      </c>
      <c r="T59" s="3" t="s">
        <v>96</v>
      </c>
      <c r="U59">
        <v>789.56837691931503</v>
      </c>
      <c r="V59">
        <v>99.775487800803504</v>
      </c>
      <c r="W59">
        <v>2215.0422109210599</v>
      </c>
      <c r="X59">
        <v>86.243921911378393</v>
      </c>
      <c r="Y59">
        <v>536.09028797750602</v>
      </c>
      <c r="Z59">
        <v>1237.4560019944499</v>
      </c>
      <c r="AA59">
        <v>645.82291181295705</v>
      </c>
      <c r="AB59">
        <v>169.965257729218</v>
      </c>
      <c r="AC59">
        <v>206.44370064104001</v>
      </c>
      <c r="AD59">
        <v>188.52456992718299</v>
      </c>
      <c r="AE59">
        <v>1193.0352926871101</v>
      </c>
      <c r="AF59">
        <v>3213.5156484530098</v>
      </c>
      <c r="AG59">
        <v>7968.1810872713404</v>
      </c>
      <c r="AH59">
        <v>6909.1104022500203</v>
      </c>
      <c r="AI59">
        <v>2224.6795877917398</v>
      </c>
      <c r="AJ59">
        <v>8954.0863260694205</v>
      </c>
      <c r="AK59">
        <v>10656.3043047356</v>
      </c>
      <c r="AM59" s="3" t="s">
        <v>109</v>
      </c>
      <c r="AN59">
        <v>2414886.2181027299</v>
      </c>
      <c r="AO59">
        <v>424741.18414055498</v>
      </c>
      <c r="AP59">
        <v>3036243.7125148699</v>
      </c>
      <c r="AQ59">
        <v>2213659.4927027998</v>
      </c>
      <c r="AR59">
        <v>3025817.1153861401</v>
      </c>
      <c r="AS59">
        <v>2071366.7488633799</v>
      </c>
      <c r="AT59">
        <v>1323736.9177414801</v>
      </c>
      <c r="AU59">
        <v>3368829.2109650802</v>
      </c>
      <c r="AV59">
        <v>743825.17774882796</v>
      </c>
      <c r="AW59">
        <v>1091742.5367536601</v>
      </c>
      <c r="AX59">
        <v>1758588.09997567</v>
      </c>
      <c r="AY59">
        <v>4026160.53153431</v>
      </c>
      <c r="AZ59">
        <v>6252590.9367919201</v>
      </c>
      <c r="BA59">
        <v>6775855.5632789796</v>
      </c>
      <c r="BB59">
        <v>1530227.80208473</v>
      </c>
      <c r="BC59">
        <v>7492854.5390373701</v>
      </c>
      <c r="BD59">
        <v>7119872.7430855101</v>
      </c>
      <c r="BF59" s="3" t="s">
        <v>99</v>
      </c>
      <c r="BG59">
        <v>62.041272134684803</v>
      </c>
      <c r="BH59">
        <v>31.4463447346597</v>
      </c>
      <c r="BI59">
        <v>70.447624869455893</v>
      </c>
      <c r="BJ59">
        <v>21.750829030082201</v>
      </c>
      <c r="BK59">
        <v>15.82630624408</v>
      </c>
      <c r="BL59">
        <v>48.258437103430602</v>
      </c>
      <c r="BM59">
        <v>23.992876036316702</v>
      </c>
      <c r="BN59">
        <v>52.0218780581625</v>
      </c>
      <c r="BO59">
        <v>23.666532980525599</v>
      </c>
      <c r="BP59">
        <v>14.0725043103998</v>
      </c>
      <c r="BQ59">
        <v>27.677072524990201</v>
      </c>
      <c r="BR59">
        <v>366.80586477014202</v>
      </c>
      <c r="BS59">
        <v>316.19522700275502</v>
      </c>
      <c r="BT59">
        <v>373.68742176883399</v>
      </c>
      <c r="BU59">
        <v>133.82499268248301</v>
      </c>
      <c r="BV59">
        <v>411.62738318484202</v>
      </c>
      <c r="BW59">
        <v>568.85203899569206</v>
      </c>
    </row>
    <row r="60" spans="1:75">
      <c r="A60" t="s">
        <v>97</v>
      </c>
      <c r="B60">
        <v>5649.1530165499998</v>
      </c>
      <c r="C60">
        <v>1051.7030877</v>
      </c>
      <c r="D60">
        <v>16315.38023235</v>
      </c>
      <c r="E60">
        <v>3940.3139394999998</v>
      </c>
      <c r="F60">
        <v>8011.5104715999996</v>
      </c>
      <c r="G60">
        <v>28080.818386399998</v>
      </c>
      <c r="H60">
        <v>25093.272584800001</v>
      </c>
      <c r="I60">
        <v>64292.816825599999</v>
      </c>
      <c r="J60">
        <v>51862.657705500002</v>
      </c>
      <c r="K60">
        <v>8185.5841122000002</v>
      </c>
      <c r="L60">
        <v>21984.3723331</v>
      </c>
      <c r="M60">
        <v>34581.821721599998</v>
      </c>
      <c r="N60">
        <v>39665.337751699997</v>
      </c>
      <c r="O60">
        <v>35779.292241299998</v>
      </c>
      <c r="P60">
        <v>12786.7007992</v>
      </c>
      <c r="Q60">
        <v>72420.653344200007</v>
      </c>
      <c r="R60">
        <v>50713.2514304</v>
      </c>
      <c r="T60" s="3" t="s">
        <v>97</v>
      </c>
      <c r="U60">
        <v>7245.7729554591797</v>
      </c>
      <c r="V60">
        <v>3671.85896445248</v>
      </c>
      <c r="W60">
        <v>15786.7550233443</v>
      </c>
      <c r="X60">
        <v>6410.5866156243501</v>
      </c>
      <c r="Y60">
        <v>9849.3113536818801</v>
      </c>
      <c r="Z60">
        <v>40678.908222988401</v>
      </c>
      <c r="AA60">
        <v>31247.824553001301</v>
      </c>
      <c r="AB60">
        <v>49512.539908375897</v>
      </c>
      <c r="AC60">
        <v>70696.781125749796</v>
      </c>
      <c r="AD60">
        <v>7750.71038237218</v>
      </c>
      <c r="AE60">
        <v>17344.114617451301</v>
      </c>
      <c r="AF60">
        <v>41205.347387187001</v>
      </c>
      <c r="AG60">
        <v>44350.166023931502</v>
      </c>
      <c r="AH60">
        <v>26627.1810774759</v>
      </c>
      <c r="AI60">
        <v>29241.842134388899</v>
      </c>
      <c r="AJ60">
        <v>70010.316916420707</v>
      </c>
      <c r="AK60">
        <v>48371.283689505799</v>
      </c>
      <c r="AM60" s="3" t="s">
        <v>111</v>
      </c>
      <c r="AN60">
        <v>3736071.0229574102</v>
      </c>
      <c r="AO60">
        <v>649909.06274290604</v>
      </c>
      <c r="AP60">
        <v>589761.752849565</v>
      </c>
      <c r="AQ60">
        <v>768621.45095053897</v>
      </c>
      <c r="AR60">
        <v>293069.042832701</v>
      </c>
      <c r="AS60">
        <v>277017.84451870702</v>
      </c>
      <c r="AT60">
        <v>298927.03876399301</v>
      </c>
      <c r="AU60">
        <v>278092.01104262698</v>
      </c>
      <c r="AV60">
        <v>282158.54153262702</v>
      </c>
      <c r="AW60">
        <v>686228.74663987802</v>
      </c>
      <c r="AX60">
        <v>541192.35446796799</v>
      </c>
      <c r="AY60">
        <v>1472830.17658895</v>
      </c>
      <c r="AZ60">
        <v>3767226.41262352</v>
      </c>
      <c r="BA60">
        <v>1084321.7399554499</v>
      </c>
      <c r="BB60">
        <v>672182.41528743797</v>
      </c>
      <c r="BC60">
        <v>644426.96219511703</v>
      </c>
      <c r="BD60">
        <v>3661781.86033969</v>
      </c>
      <c r="BF60" s="3" t="s">
        <v>100</v>
      </c>
      <c r="BG60">
        <v>66.065320290781003</v>
      </c>
      <c r="BH60">
        <v>4.6327080946328598</v>
      </c>
      <c r="BI60">
        <v>35.815453439114997</v>
      </c>
      <c r="BJ60">
        <v>6.0618413109696201</v>
      </c>
      <c r="BK60">
        <v>6.6244690896689002</v>
      </c>
      <c r="BL60">
        <v>21.605999902453199</v>
      </c>
      <c r="BM60">
        <v>17.3516436283121</v>
      </c>
      <c r="BN60">
        <v>20.874771009169098</v>
      </c>
      <c r="BO60">
        <v>11.543353192971001</v>
      </c>
      <c r="BP60">
        <v>4.6615650716490702</v>
      </c>
      <c r="BQ60">
        <v>7.5589740763303803</v>
      </c>
      <c r="BR60">
        <v>74.086275280415606</v>
      </c>
      <c r="BS60">
        <v>83.153286900717305</v>
      </c>
      <c r="BT60">
        <v>64.965730760748102</v>
      </c>
      <c r="BU60">
        <v>39.223334745545003</v>
      </c>
      <c r="BV60">
        <v>150.33020245342399</v>
      </c>
      <c r="BW60">
        <v>171.54206618378399</v>
      </c>
    </row>
    <row r="61" spans="1:75">
      <c r="A61" t="s">
        <v>98</v>
      </c>
      <c r="B61">
        <v>73510.009632050002</v>
      </c>
      <c r="C61">
        <v>15549.4035577</v>
      </c>
      <c r="D61">
        <v>211035.33531635001</v>
      </c>
      <c r="E61">
        <v>27765.675114199999</v>
      </c>
      <c r="F61">
        <v>103166.495589</v>
      </c>
      <c r="G61">
        <v>466856.4114335</v>
      </c>
      <c r="H61">
        <v>290331.64042249997</v>
      </c>
      <c r="I61">
        <v>575616.49763310002</v>
      </c>
      <c r="J61">
        <v>511594.48278580001</v>
      </c>
      <c r="K61">
        <v>56455.054930600003</v>
      </c>
      <c r="L61">
        <v>133300.21072169999</v>
      </c>
      <c r="M61">
        <v>358698.30785679998</v>
      </c>
      <c r="N61">
        <v>699724.47661590006</v>
      </c>
      <c r="O61">
        <v>383070.61157429998</v>
      </c>
      <c r="P61">
        <v>276860.4864309</v>
      </c>
      <c r="Q61">
        <v>1581504.3686498001</v>
      </c>
      <c r="R61">
        <v>1156241.4334102999</v>
      </c>
      <c r="T61" s="3" t="s">
        <v>101</v>
      </c>
      <c r="U61">
        <v>11897.198157394299</v>
      </c>
      <c r="V61">
        <v>7414.8915450485501</v>
      </c>
      <c r="W61">
        <v>33331.514428614297</v>
      </c>
      <c r="X61">
        <v>5661.4678621174698</v>
      </c>
      <c r="Y61">
        <v>8065.57849436381</v>
      </c>
      <c r="Z61">
        <v>36694.522850653797</v>
      </c>
      <c r="AA61">
        <v>12838.097638909399</v>
      </c>
      <c r="AB61">
        <v>29687.858906431102</v>
      </c>
      <c r="AC61">
        <v>32427.581196773099</v>
      </c>
      <c r="AD61">
        <v>11702.2626713219</v>
      </c>
      <c r="AE61">
        <v>13214.274968223401</v>
      </c>
      <c r="AF61">
        <v>26408.546039545399</v>
      </c>
      <c r="AG61">
        <v>57507.5128360362</v>
      </c>
      <c r="AH61">
        <v>40447.189668482002</v>
      </c>
      <c r="AI61">
        <v>34068.627610082098</v>
      </c>
      <c r="AJ61">
        <v>105073.531557451</v>
      </c>
      <c r="AK61">
        <v>138162.28144506601</v>
      </c>
      <c r="AM61" s="3" t="s">
        <v>114</v>
      </c>
      <c r="AN61">
        <v>296977.09247689397</v>
      </c>
      <c r="AO61">
        <v>36246.379678748002</v>
      </c>
      <c r="AP61">
        <v>407919.59937742498</v>
      </c>
      <c r="AQ61">
        <v>118603.397346511</v>
      </c>
      <c r="AR61">
        <v>220608.09023001799</v>
      </c>
      <c r="AS61">
        <v>440086.54455906298</v>
      </c>
      <c r="AT61">
        <v>182378.265435287</v>
      </c>
      <c r="AU61">
        <v>487515.18041489302</v>
      </c>
      <c r="AV61">
        <v>226054.66736384199</v>
      </c>
      <c r="AW61">
        <v>111511.952353613</v>
      </c>
      <c r="AX61">
        <v>162491.90644895099</v>
      </c>
      <c r="AY61">
        <v>479926.39528588601</v>
      </c>
      <c r="AZ61">
        <v>1012277.60027056</v>
      </c>
      <c r="BA61">
        <v>280116.91147708899</v>
      </c>
      <c r="BB61">
        <v>354234.74770646897</v>
      </c>
      <c r="BC61">
        <v>1880376.17825749</v>
      </c>
      <c r="BD61">
        <v>1635446.6169111801</v>
      </c>
      <c r="BF61" s="3" t="s">
        <v>102</v>
      </c>
      <c r="BG61">
        <v>4984.0781539156796</v>
      </c>
      <c r="BH61">
        <v>598.10102219921703</v>
      </c>
      <c r="BI61">
        <v>5568.2432454955097</v>
      </c>
      <c r="BJ61">
        <v>1377.57234609344</v>
      </c>
      <c r="BK61">
        <v>1873.5902768568899</v>
      </c>
      <c r="BL61">
        <v>4840.33386407343</v>
      </c>
      <c r="BM61">
        <v>3409.8846528981398</v>
      </c>
      <c r="BN61">
        <v>4654.1103736333298</v>
      </c>
      <c r="BO61">
        <v>2722.68249676089</v>
      </c>
      <c r="BP61">
        <v>1277.6426486231201</v>
      </c>
      <c r="BQ61">
        <v>555.24683078497299</v>
      </c>
      <c r="BR61">
        <v>9810.7290095276803</v>
      </c>
      <c r="BS61">
        <v>11140.9234478697</v>
      </c>
      <c r="BT61">
        <v>5210.1725352204103</v>
      </c>
      <c r="BU61">
        <v>2954.7772645968198</v>
      </c>
      <c r="BV61">
        <v>15882.033311774499</v>
      </c>
      <c r="BW61">
        <v>15764.904448896799</v>
      </c>
    </row>
    <row r="62" spans="1:75">
      <c r="A62" t="s">
        <v>99</v>
      </c>
      <c r="B62">
        <v>44.867621700000001</v>
      </c>
      <c r="C62">
        <v>0.36384139999999998</v>
      </c>
      <c r="D62">
        <v>46.472548500000002</v>
      </c>
      <c r="E62">
        <v>5.3900758</v>
      </c>
      <c r="F62">
        <v>16.929693700000001</v>
      </c>
      <c r="G62">
        <v>38.0676159</v>
      </c>
      <c r="H62">
        <v>7.0530315000000003</v>
      </c>
      <c r="I62">
        <v>4.0596116000000002</v>
      </c>
      <c r="J62">
        <v>2.7032159999999998</v>
      </c>
      <c r="K62">
        <v>1.9962202</v>
      </c>
      <c r="L62">
        <v>98.006230900000006</v>
      </c>
      <c r="M62">
        <v>106.988997</v>
      </c>
      <c r="N62">
        <v>506.44014779999998</v>
      </c>
      <c r="O62">
        <v>1370.3025299999999</v>
      </c>
      <c r="P62">
        <v>206.87602820000001</v>
      </c>
      <c r="Q62">
        <v>462.71197000000001</v>
      </c>
      <c r="R62">
        <v>1325.9147662</v>
      </c>
      <c r="T62" s="3" t="s">
        <v>109</v>
      </c>
      <c r="U62">
        <v>1590.16979782724</v>
      </c>
      <c r="V62">
        <v>2613.0869219579599</v>
      </c>
      <c r="W62">
        <v>2434.1471472199501</v>
      </c>
      <c r="X62">
        <v>935.18935492416404</v>
      </c>
      <c r="Y62">
        <v>2410.4051983139998</v>
      </c>
      <c r="Z62">
        <v>2875.9204563882899</v>
      </c>
      <c r="AA62">
        <v>2170.09450200633</v>
      </c>
      <c r="AB62">
        <v>4609.1154007463401</v>
      </c>
      <c r="AC62">
        <v>1965.8367896045399</v>
      </c>
      <c r="AD62">
        <v>825.11724694106999</v>
      </c>
      <c r="AE62">
        <v>2836.44754936047</v>
      </c>
      <c r="AF62">
        <v>4108.0893572167997</v>
      </c>
      <c r="AG62">
        <v>5582.3675437336797</v>
      </c>
      <c r="AH62">
        <v>6006.7174258728801</v>
      </c>
      <c r="AI62">
        <v>2432.30796997163</v>
      </c>
      <c r="AJ62">
        <v>6881.1942393105901</v>
      </c>
      <c r="AK62">
        <v>9136.3847398098405</v>
      </c>
      <c r="AM62" s="3" t="s">
        <v>113</v>
      </c>
      <c r="AN62">
        <v>15932969.164760901</v>
      </c>
      <c r="AO62">
        <v>2129208.1422709702</v>
      </c>
      <c r="AP62">
        <v>18292621.275763799</v>
      </c>
      <c r="AQ62">
        <v>3735303.9658089099</v>
      </c>
      <c r="AR62">
        <v>53862168.162360199</v>
      </c>
      <c r="AS62">
        <v>33092533.518674999</v>
      </c>
      <c r="AT62">
        <v>26345271.352213699</v>
      </c>
      <c r="AU62">
        <v>75750846.134006903</v>
      </c>
      <c r="AV62">
        <v>8452429.6891749892</v>
      </c>
      <c r="AW62">
        <v>3750721.8739740099</v>
      </c>
      <c r="AX62">
        <v>8427729.8816664498</v>
      </c>
      <c r="AY62">
        <v>37272451.084415302</v>
      </c>
      <c r="AZ62">
        <v>52888509.718334697</v>
      </c>
      <c r="BA62">
        <v>29476670.9478084</v>
      </c>
      <c r="BB62">
        <v>12189550.9944841</v>
      </c>
      <c r="BC62">
        <v>77467861.819867194</v>
      </c>
      <c r="BD62">
        <v>87842506.729261801</v>
      </c>
      <c r="BF62" s="3" t="s">
        <v>104</v>
      </c>
      <c r="BG62">
        <v>10445.935237879999</v>
      </c>
      <c r="BH62">
        <v>5193.0796258931496</v>
      </c>
      <c r="BI62">
        <v>8850.3688236916805</v>
      </c>
      <c r="BJ62">
        <v>1626.68412758061</v>
      </c>
      <c r="BK62">
        <v>3233.2308980033799</v>
      </c>
      <c r="BL62">
        <v>7608.4177319793198</v>
      </c>
      <c r="BM62">
        <v>6961.4739942347496</v>
      </c>
      <c r="BN62">
        <v>7426.2272159295599</v>
      </c>
      <c r="BO62">
        <v>4674.8589309034896</v>
      </c>
      <c r="BP62">
        <v>1402.2234496751601</v>
      </c>
      <c r="BQ62">
        <v>832.51105730298605</v>
      </c>
      <c r="BR62">
        <v>16194.142789282299</v>
      </c>
      <c r="BS62">
        <v>12888.5900549528</v>
      </c>
      <c r="BT62">
        <v>6181.8785229247997</v>
      </c>
      <c r="BU62">
        <v>3394.0965664083201</v>
      </c>
      <c r="BV62">
        <v>21013.861151423</v>
      </c>
      <c r="BW62">
        <v>22803.913125577899</v>
      </c>
    </row>
    <row r="63" spans="1:75">
      <c r="A63" t="s">
        <v>100</v>
      </c>
      <c r="B63">
        <v>50.746347749999998</v>
      </c>
      <c r="C63">
        <v>10.4516306</v>
      </c>
      <c r="D63">
        <v>52.512262249999999</v>
      </c>
      <c r="E63">
        <v>1.8076227</v>
      </c>
      <c r="F63">
        <v>0.86318329999999999</v>
      </c>
      <c r="G63">
        <v>68.559436700000006</v>
      </c>
      <c r="H63">
        <v>1.4862914</v>
      </c>
      <c r="I63">
        <v>12.5620908</v>
      </c>
      <c r="J63">
        <v>1.2679556999999999</v>
      </c>
      <c r="K63">
        <v>0.29242970000000001</v>
      </c>
      <c r="L63">
        <v>50.109987599999997</v>
      </c>
      <c r="M63">
        <v>57.127516200000002</v>
      </c>
      <c r="N63">
        <v>82.146949699999993</v>
      </c>
      <c r="O63">
        <v>160.42274860000001</v>
      </c>
      <c r="P63">
        <v>52.688839299999998</v>
      </c>
      <c r="Q63">
        <v>132.81547280000001</v>
      </c>
      <c r="R63">
        <v>253.69552849999999</v>
      </c>
      <c r="T63" s="3" t="s">
        <v>296</v>
      </c>
      <c r="U63">
        <v>9212.7864498806794</v>
      </c>
      <c r="V63">
        <v>2843.1458973039798</v>
      </c>
      <c r="W63">
        <v>14742.6716792306</v>
      </c>
      <c r="X63">
        <v>2104.8229745163098</v>
      </c>
      <c r="Y63">
        <v>29493.261466253902</v>
      </c>
      <c r="Z63">
        <v>33565.466091729599</v>
      </c>
      <c r="AA63">
        <v>20881.721797827799</v>
      </c>
      <c r="AB63">
        <v>15296.4006225418</v>
      </c>
      <c r="AC63">
        <v>19405.665812826301</v>
      </c>
      <c r="AD63">
        <v>3796.66614777323</v>
      </c>
      <c r="AE63">
        <v>18940.635669814299</v>
      </c>
      <c r="AF63">
        <v>38691.770918727503</v>
      </c>
      <c r="AG63">
        <v>67681.572510266604</v>
      </c>
      <c r="AH63">
        <v>31154.553697943498</v>
      </c>
      <c r="AI63">
        <v>29553.434532741099</v>
      </c>
      <c r="AJ63">
        <v>72753.185497855404</v>
      </c>
      <c r="AK63">
        <v>107740.611379539</v>
      </c>
      <c r="AM63" s="3" t="s">
        <v>116</v>
      </c>
      <c r="AN63">
        <v>137556738.22393399</v>
      </c>
      <c r="AO63">
        <v>14442076.6435744</v>
      </c>
      <c r="AP63">
        <v>216344335.220983</v>
      </c>
      <c r="AQ63">
        <v>68213872.896036804</v>
      </c>
      <c r="AR63">
        <v>127164050.00490899</v>
      </c>
      <c r="AS63">
        <v>367041008.551121</v>
      </c>
      <c r="AT63">
        <v>185173228.641675</v>
      </c>
      <c r="AU63">
        <v>312739303.97801203</v>
      </c>
      <c r="AV63">
        <v>241236691.12920699</v>
      </c>
      <c r="AW63">
        <v>42325215.347467199</v>
      </c>
      <c r="AX63">
        <v>89122771.403264001</v>
      </c>
      <c r="AY63">
        <v>281765865.34947598</v>
      </c>
      <c r="AZ63">
        <v>538833951.65028799</v>
      </c>
      <c r="BA63">
        <v>203337826.54999799</v>
      </c>
      <c r="BB63">
        <v>86876732.311395004</v>
      </c>
      <c r="BC63">
        <v>1148485006.0720899</v>
      </c>
      <c r="BD63">
        <v>926894732.79692698</v>
      </c>
      <c r="BF63" s="3" t="s">
        <v>105</v>
      </c>
      <c r="BG63">
        <v>31571.197169814099</v>
      </c>
      <c r="BH63">
        <v>19000.2501323127</v>
      </c>
      <c r="BI63">
        <v>23438.945748373801</v>
      </c>
      <c r="BJ63">
        <v>6723.1920592359602</v>
      </c>
      <c r="BK63">
        <v>6405.7161067410398</v>
      </c>
      <c r="BL63">
        <v>19179.523105265202</v>
      </c>
      <c r="BM63">
        <v>13285.834974679699</v>
      </c>
      <c r="BN63">
        <v>14350.591312841199</v>
      </c>
      <c r="BO63">
        <v>8334.3645544828705</v>
      </c>
      <c r="BP63">
        <v>5139.5815916596703</v>
      </c>
      <c r="BQ63">
        <v>10415.5295899828</v>
      </c>
      <c r="BR63">
        <v>26255.566633815499</v>
      </c>
      <c r="BS63">
        <v>37934.201903706402</v>
      </c>
      <c r="BT63">
        <v>20513.657934371</v>
      </c>
      <c r="BU63">
        <v>8665.6902270352002</v>
      </c>
      <c r="BV63">
        <v>61921.608082390499</v>
      </c>
      <c r="BW63">
        <v>61871.761485167597</v>
      </c>
    </row>
    <row r="64" spans="1:75">
      <c r="A64" t="s">
        <v>101</v>
      </c>
      <c r="B64">
        <v>463733.28542640002</v>
      </c>
      <c r="C64">
        <v>159065.6101809</v>
      </c>
      <c r="D64">
        <v>938865.92447930004</v>
      </c>
      <c r="E64">
        <v>58309.771568299999</v>
      </c>
      <c r="F64">
        <v>182772.75008160001</v>
      </c>
      <c r="G64">
        <v>1322891.960399</v>
      </c>
      <c r="H64">
        <v>344986.28338199999</v>
      </c>
      <c r="I64">
        <v>1288513.2854144</v>
      </c>
      <c r="J64">
        <v>71244.261626399995</v>
      </c>
      <c r="K64">
        <v>266315.17352840002</v>
      </c>
      <c r="L64">
        <v>355769.40030819998</v>
      </c>
      <c r="M64">
        <v>864663.45572860003</v>
      </c>
      <c r="N64">
        <v>2870914.9992364999</v>
      </c>
      <c r="O64">
        <v>3166091.9355751998</v>
      </c>
      <c r="P64">
        <v>848637.64346269995</v>
      </c>
      <c r="Q64">
        <v>4771145.5980900005</v>
      </c>
      <c r="R64">
        <v>4601032.7612162</v>
      </c>
      <c r="T64" s="3" t="s">
        <v>297</v>
      </c>
      <c r="U64">
        <v>70804.675181314495</v>
      </c>
      <c r="V64">
        <v>8718.8603143680593</v>
      </c>
      <c r="W64">
        <v>252091.43705454801</v>
      </c>
      <c r="X64">
        <v>42159.723700459399</v>
      </c>
      <c r="Y64">
        <v>71034.082304177296</v>
      </c>
      <c r="Z64">
        <v>298136.63004168199</v>
      </c>
      <c r="AA64">
        <v>136390.30713512001</v>
      </c>
      <c r="AB64">
        <v>109670.218928035</v>
      </c>
      <c r="AC64">
        <v>272650.78207052598</v>
      </c>
      <c r="AD64">
        <v>59404.443726710997</v>
      </c>
      <c r="AE64">
        <v>105675.281242175</v>
      </c>
      <c r="AF64">
        <v>389329.89362117799</v>
      </c>
      <c r="AG64">
        <v>631028.70231334295</v>
      </c>
      <c r="AH64">
        <v>258329.89555931199</v>
      </c>
      <c r="AI64">
        <v>352651.13189716602</v>
      </c>
      <c r="AJ64">
        <v>911550.28566946299</v>
      </c>
      <c r="AK64">
        <v>1082500.1174774601</v>
      </c>
      <c r="AM64" s="3" t="s">
        <v>221</v>
      </c>
      <c r="AN64">
        <v>243323.129633984</v>
      </c>
      <c r="AO64">
        <v>93070.515123999998</v>
      </c>
      <c r="AP64">
        <v>500257.404041367</v>
      </c>
      <c r="AQ64">
        <v>106613.039612005</v>
      </c>
      <c r="AR64">
        <v>310687.24456743302</v>
      </c>
      <c r="AS64">
        <v>742683.13485999894</v>
      </c>
      <c r="AT64">
        <v>318481.435290439</v>
      </c>
      <c r="AU64">
        <v>824055.67329396401</v>
      </c>
      <c r="AV64">
        <v>372117.537397924</v>
      </c>
      <c r="AW64">
        <v>503394.11519874202</v>
      </c>
      <c r="AX64">
        <v>305712.49887925101</v>
      </c>
      <c r="AY64">
        <v>839048.10685943603</v>
      </c>
      <c r="AZ64">
        <v>1772398.51550321</v>
      </c>
      <c r="BA64">
        <v>468972.24609662901</v>
      </c>
      <c r="BB64">
        <v>548867.29841672594</v>
      </c>
      <c r="BC64">
        <v>3718394.6666131602</v>
      </c>
      <c r="BD64">
        <v>2922519.29795451</v>
      </c>
      <c r="BF64" s="3" t="s">
        <v>237</v>
      </c>
      <c r="BG64">
        <v>2736.4842190992699</v>
      </c>
      <c r="BH64">
        <v>97.642935355907696</v>
      </c>
      <c r="BI64">
        <v>2863.3882909718</v>
      </c>
      <c r="BJ64">
        <v>641.862280818199</v>
      </c>
      <c r="BK64">
        <v>974.72412974419694</v>
      </c>
      <c r="BL64">
        <v>1975.40945225309</v>
      </c>
      <c r="BM64">
        <v>1246.50798387546</v>
      </c>
      <c r="BN64">
        <v>2022.97878551809</v>
      </c>
      <c r="BO64">
        <v>1140.3790770077401</v>
      </c>
      <c r="BP64">
        <v>537.51088048833697</v>
      </c>
      <c r="BQ64">
        <v>247.23216996009</v>
      </c>
      <c r="BR64">
        <v>2001.61544072372</v>
      </c>
      <c r="BS64">
        <v>4577.3834904608102</v>
      </c>
      <c r="BT64">
        <v>1655.40530478393</v>
      </c>
      <c r="BU64">
        <v>974.88368035988299</v>
      </c>
      <c r="BV64">
        <v>5659.8667683696603</v>
      </c>
      <c r="BW64">
        <v>6104.4127490095198</v>
      </c>
    </row>
    <row r="65" spans="1:75">
      <c r="A65" t="s">
        <v>102</v>
      </c>
      <c r="B65">
        <v>7245.0361930999998</v>
      </c>
      <c r="C65">
        <v>5659.7846153999999</v>
      </c>
      <c r="D65">
        <v>9674.0218361999996</v>
      </c>
      <c r="E65">
        <v>2352.9107233</v>
      </c>
      <c r="F65">
        <v>1584.5573734</v>
      </c>
      <c r="G65">
        <v>6481.8552122000001</v>
      </c>
      <c r="H65">
        <v>1314.4256128</v>
      </c>
      <c r="I65">
        <v>4260.4301025000004</v>
      </c>
      <c r="J65">
        <v>46.411194899999998</v>
      </c>
      <c r="K65">
        <v>70.223543699999993</v>
      </c>
      <c r="L65">
        <v>7.2278000000000004E-3</v>
      </c>
      <c r="M65">
        <v>15789.6356622</v>
      </c>
      <c r="N65">
        <v>13896.2760452</v>
      </c>
      <c r="O65">
        <v>8696.3787936999997</v>
      </c>
      <c r="P65">
        <v>6011.6578990999997</v>
      </c>
      <c r="Q65">
        <v>26257.143188499998</v>
      </c>
      <c r="R65">
        <v>11004.706160399999</v>
      </c>
      <c r="T65" s="3" t="s">
        <v>98</v>
      </c>
      <c r="U65">
        <v>62160.5634169353</v>
      </c>
      <c r="V65">
        <v>25574.661135507598</v>
      </c>
      <c r="W65">
        <v>254157.819718007</v>
      </c>
      <c r="X65">
        <v>73628.817436441896</v>
      </c>
      <c r="Y65">
        <v>143916.243370888</v>
      </c>
      <c r="Z65">
        <v>599299.69236851204</v>
      </c>
      <c r="AA65">
        <v>355927.68272283202</v>
      </c>
      <c r="AB65">
        <v>363873.213880667</v>
      </c>
      <c r="AC65">
        <v>872589.68169021397</v>
      </c>
      <c r="AD65">
        <v>113743.75465587201</v>
      </c>
      <c r="AE65">
        <v>166213.09529172999</v>
      </c>
      <c r="AF65">
        <v>372049.58287743002</v>
      </c>
      <c r="AG65">
        <v>737711.21236458595</v>
      </c>
      <c r="AH65">
        <v>402749.02717466798</v>
      </c>
      <c r="AI65">
        <v>435240.943674048</v>
      </c>
      <c r="AJ65">
        <v>1217767.7853745399</v>
      </c>
      <c r="AK65">
        <v>1295759.1934225999</v>
      </c>
      <c r="AM65" s="3" t="s">
        <v>119</v>
      </c>
      <c r="AN65">
        <v>1024603.9545671199</v>
      </c>
      <c r="AO65">
        <v>1730142.40210806</v>
      </c>
      <c r="AP65">
        <v>1247787.4803305899</v>
      </c>
      <c r="AQ65">
        <v>295126.25530165201</v>
      </c>
      <c r="AR65">
        <v>974276.22667792195</v>
      </c>
      <c r="AS65">
        <v>2260828.4695336302</v>
      </c>
      <c r="AT65">
        <v>1025557.8437097</v>
      </c>
      <c r="AU65">
        <v>2727009.7059508101</v>
      </c>
      <c r="AV65">
        <v>1176518.4009728199</v>
      </c>
      <c r="AW65">
        <v>480123.34098286001</v>
      </c>
      <c r="AX65">
        <v>1033800.89611471</v>
      </c>
      <c r="AY65">
        <v>3087208.94646041</v>
      </c>
      <c r="AZ65">
        <v>4911193.7256517904</v>
      </c>
      <c r="BA65">
        <v>1396093.8335253899</v>
      </c>
      <c r="BB65">
        <v>1650426.35153289</v>
      </c>
      <c r="BC65">
        <v>10983371.7805597</v>
      </c>
      <c r="BD65">
        <v>8068224.37750684</v>
      </c>
      <c r="BF65" s="3" t="s">
        <v>128</v>
      </c>
      <c r="BG65">
        <v>264.23323716778799</v>
      </c>
      <c r="BH65">
        <v>12224.794092337001</v>
      </c>
      <c r="BI65">
        <v>56.523520776351397</v>
      </c>
      <c r="BJ65">
        <v>7.9244008354368898</v>
      </c>
      <c r="BK65">
        <v>49.7278608944032</v>
      </c>
      <c r="BL65">
        <v>659.38187024898798</v>
      </c>
      <c r="BM65">
        <v>1223.5660971216901</v>
      </c>
      <c r="BN65">
        <v>368.01635151131501</v>
      </c>
      <c r="BO65">
        <v>130.45883355151199</v>
      </c>
      <c r="BP65">
        <v>69.735145232093203</v>
      </c>
      <c r="BQ65">
        <v>379.87103668836602</v>
      </c>
      <c r="BR65">
        <v>2789.4875536536802</v>
      </c>
      <c r="BS65">
        <v>680.17233369528299</v>
      </c>
      <c r="BT65">
        <v>744.87447484143104</v>
      </c>
      <c r="BU65">
        <v>66.376409924917994</v>
      </c>
      <c r="BV65">
        <v>1174.59763498454</v>
      </c>
      <c r="BW65">
        <v>549.61868216073594</v>
      </c>
    </row>
    <row r="66" spans="1:75">
      <c r="A66" t="s">
        <v>103</v>
      </c>
      <c r="B66">
        <v>21004.20613785</v>
      </c>
      <c r="C66">
        <v>45068.020988199998</v>
      </c>
      <c r="D66">
        <v>19559.564951150001</v>
      </c>
      <c r="E66">
        <v>718.80825779999998</v>
      </c>
      <c r="F66">
        <v>556.64680150000004</v>
      </c>
      <c r="G66">
        <v>26068.709533400001</v>
      </c>
      <c r="H66">
        <v>1321.4769139</v>
      </c>
      <c r="I66">
        <v>3570.5919807</v>
      </c>
      <c r="J66">
        <v>490.48753190000002</v>
      </c>
      <c r="K66">
        <v>32.222698700000002</v>
      </c>
      <c r="L66">
        <v>4656.3556732999996</v>
      </c>
      <c r="M66" s="15">
        <v>36933.6209992</v>
      </c>
      <c r="N66">
        <v>37685.3976625</v>
      </c>
      <c r="O66">
        <v>32465.048212400001</v>
      </c>
      <c r="P66">
        <v>8022.2940177</v>
      </c>
      <c r="Q66">
        <v>7182.5600703999999</v>
      </c>
      <c r="R66">
        <v>12982.649378300001</v>
      </c>
      <c r="T66" s="3" t="s">
        <v>129</v>
      </c>
      <c r="U66">
        <v>12018.543310604</v>
      </c>
      <c r="V66">
        <v>1956.08295784855</v>
      </c>
      <c r="W66">
        <v>22166.685618878499</v>
      </c>
      <c r="X66">
        <v>3990.4304470060601</v>
      </c>
      <c r="Y66">
        <v>4021.0517557569901</v>
      </c>
      <c r="Z66">
        <v>36647.568986052996</v>
      </c>
      <c r="AA66">
        <v>10797.4626996753</v>
      </c>
      <c r="AB66">
        <v>2806.8155393136999</v>
      </c>
      <c r="AC66">
        <v>2844.0235345661999</v>
      </c>
      <c r="AD66">
        <v>3369.6716193224502</v>
      </c>
      <c r="AE66">
        <v>9851.1956870390404</v>
      </c>
      <c r="AF66">
        <v>18488.889630407699</v>
      </c>
      <c r="AG66">
        <v>65449.450682021699</v>
      </c>
      <c r="AH66">
        <v>41511.4632521112</v>
      </c>
      <c r="AI66">
        <v>27283.183543436298</v>
      </c>
      <c r="AJ66">
        <v>62977.8708745974</v>
      </c>
      <c r="AK66">
        <v>70770.381168475797</v>
      </c>
      <c r="AM66" t="s">
        <v>126</v>
      </c>
      <c r="AN66">
        <v>189513.905436901</v>
      </c>
      <c r="AO66">
        <v>18479.569422436001</v>
      </c>
      <c r="AP66">
        <v>120242.284349682</v>
      </c>
      <c r="AQ66">
        <v>17741.572824243998</v>
      </c>
      <c r="AR66">
        <v>59081.935222938999</v>
      </c>
      <c r="AS66">
        <v>116315.40783832999</v>
      </c>
      <c r="AT66">
        <v>48707.969523965003</v>
      </c>
      <c r="AU66">
        <v>128829.024997756</v>
      </c>
      <c r="AV66">
        <v>57457.478968647003</v>
      </c>
      <c r="AW66">
        <v>24479.329739060999</v>
      </c>
      <c r="AX66">
        <v>49370.670607542001</v>
      </c>
      <c r="AY66">
        <v>149730.785171895</v>
      </c>
      <c r="AZ66">
        <v>383965.50532911503</v>
      </c>
      <c r="BA66">
        <v>106933.911037048</v>
      </c>
      <c r="BB66">
        <v>119107.415803424</v>
      </c>
      <c r="BC66">
        <v>520704.909706362</v>
      </c>
      <c r="BD66">
        <v>375607.19339928502</v>
      </c>
      <c r="BF66" s="3" t="s">
        <v>106</v>
      </c>
      <c r="BG66">
        <v>520.37030590607299</v>
      </c>
      <c r="BH66">
        <v>32.538019461843497</v>
      </c>
      <c r="BI66">
        <v>310.377361567295</v>
      </c>
      <c r="BJ66">
        <v>67.559778502590703</v>
      </c>
      <c r="BK66">
        <v>46.917862257859298</v>
      </c>
      <c r="BL66">
        <v>79.622538437639804</v>
      </c>
      <c r="BM66">
        <v>56.702217304071802</v>
      </c>
      <c r="BN66">
        <v>100.436033054964</v>
      </c>
      <c r="BO66">
        <v>69.897581373021794</v>
      </c>
      <c r="BP66">
        <v>34.543815450468301</v>
      </c>
      <c r="BQ66">
        <v>57.712060387455701</v>
      </c>
      <c r="BR66">
        <v>569.12418067862598</v>
      </c>
      <c r="BS66">
        <v>733.39667012264204</v>
      </c>
      <c r="BT66">
        <v>459.31727365960597</v>
      </c>
      <c r="BU66">
        <v>178.38362553903099</v>
      </c>
      <c r="BV66">
        <v>862.09005221251005</v>
      </c>
      <c r="BW66">
        <v>1185.5734148726999</v>
      </c>
    </row>
    <row r="67" spans="1:75">
      <c r="A67" t="s">
        <v>104</v>
      </c>
      <c r="B67">
        <v>11747.2563773</v>
      </c>
      <c r="C67">
        <v>11919.267180299999</v>
      </c>
      <c r="D67">
        <v>13810.4366852</v>
      </c>
      <c r="E67">
        <v>2105.9227913999998</v>
      </c>
      <c r="F67">
        <v>2308.4553526</v>
      </c>
      <c r="G67">
        <v>13346.4071014</v>
      </c>
      <c r="H67">
        <v>2711.7071956</v>
      </c>
      <c r="I67">
        <v>1230.8753962000001</v>
      </c>
      <c r="J67">
        <v>1020.7769587</v>
      </c>
      <c r="K67">
        <v>420.10611640000002</v>
      </c>
      <c r="L67">
        <v>6466.7275706999999</v>
      </c>
      <c r="M67">
        <v>19941.4438519</v>
      </c>
      <c r="N67">
        <v>13457.902820400001</v>
      </c>
      <c r="O67">
        <v>20117.7771287</v>
      </c>
      <c r="P67">
        <v>6830.3442308000003</v>
      </c>
      <c r="Q67">
        <v>25665.066482400001</v>
      </c>
      <c r="R67">
        <v>34209.518968600001</v>
      </c>
      <c r="T67" s="3" t="s">
        <v>141</v>
      </c>
      <c r="U67">
        <v>7858.6349248319902</v>
      </c>
      <c r="V67">
        <v>1199.1650579658501</v>
      </c>
      <c r="W67">
        <v>14246.2590310981</v>
      </c>
      <c r="X67">
        <v>3255.6135395957399</v>
      </c>
      <c r="Y67">
        <v>5357.7879649699998</v>
      </c>
      <c r="Z67">
        <v>32431.2061272918</v>
      </c>
      <c r="AA67">
        <v>10563.9648049314</v>
      </c>
      <c r="AB67">
        <v>32120.160758199101</v>
      </c>
      <c r="AC67">
        <v>38121.840641832503</v>
      </c>
      <c r="AD67">
        <v>3157.20018077853</v>
      </c>
      <c r="AE67">
        <v>7566.9677882405604</v>
      </c>
      <c r="AF67">
        <v>14234.8908001988</v>
      </c>
      <c r="AG67">
        <v>26699.791301286201</v>
      </c>
      <c r="AH67">
        <v>14631.3769250531</v>
      </c>
      <c r="AI67">
        <v>10922.5378144184</v>
      </c>
      <c r="AJ67">
        <v>35115.467044903402</v>
      </c>
      <c r="AK67">
        <v>49982.529298698399</v>
      </c>
      <c r="AM67" s="3" t="s">
        <v>121</v>
      </c>
      <c r="AN67">
        <v>2533216.1882235198</v>
      </c>
      <c r="AO67">
        <v>377959.617199086</v>
      </c>
      <c r="AP67">
        <v>1539664.82818862</v>
      </c>
      <c r="AQ67">
        <v>487806.70597961801</v>
      </c>
      <c r="AR67">
        <v>121832.26456866199</v>
      </c>
      <c r="AS67">
        <v>1383410.62745101</v>
      </c>
      <c r="AT67">
        <v>753979.596470032</v>
      </c>
      <c r="AU67">
        <v>797820.24348395597</v>
      </c>
      <c r="AV67">
        <v>87249.961780460493</v>
      </c>
      <c r="AW67">
        <v>207033.91500511399</v>
      </c>
      <c r="AX67">
        <v>699103.53257236502</v>
      </c>
      <c r="AY67">
        <v>2105255.97603771</v>
      </c>
      <c r="AZ67">
        <v>2873845.45545075</v>
      </c>
      <c r="BA67">
        <v>1993731.5434272401</v>
      </c>
      <c r="BB67">
        <v>800370.40175846999</v>
      </c>
      <c r="BC67">
        <v>1987786.2500950701</v>
      </c>
      <c r="BD67">
        <v>5623501.7455732599</v>
      </c>
      <c r="BF67" s="3" t="s">
        <v>109</v>
      </c>
      <c r="BG67">
        <v>1671.68545880026</v>
      </c>
      <c r="BH67">
        <v>625.87009910071401</v>
      </c>
      <c r="BI67">
        <v>2088.7893076938699</v>
      </c>
      <c r="BJ67">
        <v>744.04608189631097</v>
      </c>
      <c r="BK67">
        <v>2500.5061582666499</v>
      </c>
      <c r="BL67">
        <v>1333.0714011023099</v>
      </c>
      <c r="BM67">
        <v>1609.5596438857699</v>
      </c>
      <c r="BN67">
        <v>2919.1316543265002</v>
      </c>
      <c r="BO67">
        <v>545.58933727421402</v>
      </c>
      <c r="BP67">
        <v>990.26982052653796</v>
      </c>
      <c r="BQ67">
        <v>1202.4683729713599</v>
      </c>
      <c r="BR67">
        <v>3796.1066000292599</v>
      </c>
      <c r="BS67">
        <v>2517.9278810585502</v>
      </c>
      <c r="BT67">
        <v>5641.6520183060802</v>
      </c>
      <c r="BU67">
        <v>1201.6682021832801</v>
      </c>
      <c r="BV67">
        <v>7125.9337527028401</v>
      </c>
      <c r="BW67">
        <v>5549.9372841164704</v>
      </c>
    </row>
    <row r="68" spans="1:75">
      <c r="A68" t="s">
        <v>105</v>
      </c>
      <c r="B68">
        <v>43690.201471</v>
      </c>
      <c r="C68">
        <v>37779.584164599997</v>
      </c>
      <c r="D68">
        <v>45993.905563799999</v>
      </c>
      <c r="E68">
        <v>6422.8044258999998</v>
      </c>
      <c r="F68">
        <v>5413.3489767000001</v>
      </c>
      <c r="G68">
        <v>58588.695909399998</v>
      </c>
      <c r="H68">
        <v>16142.9315286</v>
      </c>
      <c r="I68">
        <v>5032.0957596999997</v>
      </c>
      <c r="J68">
        <v>2670.3863024000002</v>
      </c>
      <c r="K68">
        <v>4416.9803505999998</v>
      </c>
      <c r="L68">
        <v>10979.690709099999</v>
      </c>
      <c r="M68">
        <v>33768.389833499998</v>
      </c>
      <c r="N68">
        <v>16457.595454300001</v>
      </c>
      <c r="O68">
        <v>27069.753592199999</v>
      </c>
      <c r="P68">
        <v>11298.338304299999</v>
      </c>
      <c r="Q68">
        <v>112961.4453168</v>
      </c>
      <c r="R68">
        <v>59676.233416900002</v>
      </c>
      <c r="T68" s="3" t="s">
        <v>145</v>
      </c>
      <c r="U68">
        <v>7350.3996061157504</v>
      </c>
      <c r="V68">
        <v>1859.5420061836501</v>
      </c>
      <c r="W68">
        <v>19182.2819994743</v>
      </c>
      <c r="X68">
        <v>1580.08692493127</v>
      </c>
      <c r="Y68">
        <v>4711.4818733129396</v>
      </c>
      <c r="Z68">
        <v>84566.099458675904</v>
      </c>
      <c r="AA68">
        <v>3119.9795017276901</v>
      </c>
      <c r="AB68">
        <v>19471.824660377501</v>
      </c>
      <c r="AC68">
        <v>7758.9788202178797</v>
      </c>
      <c r="AD68">
        <v>10103.9935468698</v>
      </c>
      <c r="AE68">
        <v>9613.8009554299406</v>
      </c>
      <c r="AF68">
        <v>20477.130489437099</v>
      </c>
      <c r="AG68">
        <v>49768.822203064803</v>
      </c>
      <c r="AH68">
        <v>24304.248557182898</v>
      </c>
      <c r="AI68">
        <v>32956.259917518597</v>
      </c>
      <c r="AJ68">
        <v>162581.664526034</v>
      </c>
      <c r="AK68">
        <v>52988.8321705134</v>
      </c>
      <c r="AM68" s="3" t="s">
        <v>98</v>
      </c>
      <c r="AN68">
        <v>95009083.656990305</v>
      </c>
      <c r="AO68">
        <v>25179909.444605801</v>
      </c>
      <c r="AP68">
        <v>262278011.75376099</v>
      </c>
      <c r="AQ68">
        <v>62334086.267194703</v>
      </c>
      <c r="AR68">
        <v>201889878.180875</v>
      </c>
      <c r="AS68">
        <v>610712537.30280399</v>
      </c>
      <c r="AT68">
        <v>478816945.32047999</v>
      </c>
      <c r="AU68">
        <v>789118217.75435996</v>
      </c>
      <c r="AV68">
        <v>648718073.13124096</v>
      </c>
      <c r="AW68">
        <v>70992045.830300003</v>
      </c>
      <c r="AX68">
        <v>174367898.154046</v>
      </c>
      <c r="AY68">
        <v>378796256.806741</v>
      </c>
      <c r="AZ68">
        <v>792300298.078578</v>
      </c>
      <c r="BA68">
        <v>356537820.45408303</v>
      </c>
      <c r="BB68">
        <v>153348795.16753799</v>
      </c>
      <c r="BC68">
        <v>1740109598.1210201</v>
      </c>
      <c r="BD68">
        <v>1503513615.67732</v>
      </c>
      <c r="BF68" s="3" t="s">
        <v>111</v>
      </c>
      <c r="BG68">
        <v>15560.8114368898</v>
      </c>
      <c r="BH68">
        <v>427.48350207973402</v>
      </c>
      <c r="BI68">
        <v>5996.7330054126196</v>
      </c>
      <c r="BJ68">
        <v>969.44449727188896</v>
      </c>
      <c r="BK68">
        <v>714.94428135629903</v>
      </c>
      <c r="BL68">
        <v>1391.05857078383</v>
      </c>
      <c r="BM68">
        <v>976.39775809249602</v>
      </c>
      <c r="BN68">
        <v>2449.0521655984999</v>
      </c>
      <c r="BO68">
        <v>1191.35487168958</v>
      </c>
      <c r="BP68">
        <v>577.70431537096897</v>
      </c>
      <c r="BQ68">
        <v>1143.5386946912499</v>
      </c>
      <c r="BR68">
        <v>10672.1483569169</v>
      </c>
      <c r="BS68">
        <v>10622.3439303836</v>
      </c>
      <c r="BT68">
        <v>3951.3199287181901</v>
      </c>
      <c r="BU68">
        <v>1105.0257144811101</v>
      </c>
      <c r="BV68">
        <v>10003.012959780801</v>
      </c>
      <c r="BW68">
        <v>10674.8611134538</v>
      </c>
    </row>
    <row r="69" spans="1:75">
      <c r="A69" t="s">
        <v>106</v>
      </c>
      <c r="B69">
        <v>257.33377819999998</v>
      </c>
      <c r="C69">
        <v>80.349552299999999</v>
      </c>
      <c r="D69">
        <v>273.21213280000001</v>
      </c>
      <c r="E69">
        <v>22.186620300000001</v>
      </c>
      <c r="F69">
        <v>5.0589348999999997</v>
      </c>
      <c r="G69">
        <v>515.3554504</v>
      </c>
      <c r="H69">
        <v>28.4503892</v>
      </c>
      <c r="I69">
        <v>25.477556100000001</v>
      </c>
      <c r="J69">
        <v>27.6641087</v>
      </c>
      <c r="K69">
        <v>4.9397717999999999</v>
      </c>
      <c r="L69">
        <v>33.553038100000002</v>
      </c>
      <c r="M69">
        <v>825.29961500000002</v>
      </c>
      <c r="N69">
        <v>171.2101528</v>
      </c>
      <c r="O69">
        <v>602.5063073</v>
      </c>
      <c r="P69">
        <v>165.45036820000001</v>
      </c>
      <c r="Q69">
        <v>457.46132210000002</v>
      </c>
      <c r="R69">
        <v>263.27209390000002</v>
      </c>
      <c r="T69" s="3" t="s">
        <v>150</v>
      </c>
      <c r="U69">
        <v>46135.802966085801</v>
      </c>
      <c r="V69">
        <v>13809.601724288101</v>
      </c>
      <c r="W69">
        <v>184960.831039301</v>
      </c>
      <c r="X69">
        <v>129601.509763254</v>
      </c>
      <c r="Y69">
        <v>72648.285721383203</v>
      </c>
      <c r="Z69">
        <v>273883.32727743499</v>
      </c>
      <c r="AA69">
        <v>200425.41398661799</v>
      </c>
      <c r="AB69">
        <v>99720.047409799095</v>
      </c>
      <c r="AC69">
        <v>231175.364674607</v>
      </c>
      <c r="AD69">
        <v>77207.398552715196</v>
      </c>
      <c r="AE69">
        <v>95745.589234533603</v>
      </c>
      <c r="AF69">
        <v>286038.71793016698</v>
      </c>
      <c r="AG69">
        <v>593989.04223464895</v>
      </c>
      <c r="AH69">
        <v>246727.04172678301</v>
      </c>
      <c r="AI69">
        <v>200304.74716649699</v>
      </c>
      <c r="AJ69">
        <v>616034.70201256196</v>
      </c>
      <c r="AK69">
        <v>781943.72375365696</v>
      </c>
      <c r="AM69" s="3" t="s">
        <v>122</v>
      </c>
      <c r="AN69">
        <v>1921640.2790754</v>
      </c>
      <c r="AO69">
        <v>617567.66385910998</v>
      </c>
      <c r="AP69">
        <v>2529922.80384319</v>
      </c>
      <c r="AQ69">
        <v>389075.77324354101</v>
      </c>
      <c r="AR69">
        <v>1568230.3246285</v>
      </c>
      <c r="AS69">
        <v>2668288.5150889801</v>
      </c>
      <c r="AT69">
        <v>1107614.0658865599</v>
      </c>
      <c r="AU69">
        <v>3575035.4458316299</v>
      </c>
      <c r="AV69">
        <v>1550048.57809615</v>
      </c>
      <c r="AW69">
        <v>713252.04078037199</v>
      </c>
      <c r="AX69">
        <v>2629425.9249881902</v>
      </c>
      <c r="AY69">
        <v>5422787.9425354302</v>
      </c>
      <c r="AZ69">
        <v>12129953.735221799</v>
      </c>
      <c r="BA69">
        <v>2115731.9917946998</v>
      </c>
      <c r="BB69">
        <v>2450458.5652803699</v>
      </c>
      <c r="BC69">
        <v>14947123.1583205</v>
      </c>
      <c r="BD69">
        <v>14505202.920391699</v>
      </c>
      <c r="BF69" s="3" t="s">
        <v>114</v>
      </c>
      <c r="BG69">
        <v>566.28938504269502</v>
      </c>
      <c r="BH69">
        <v>55.549736294456302</v>
      </c>
      <c r="BI69">
        <v>348.49013170902401</v>
      </c>
      <c r="BJ69">
        <v>72.242452810958596</v>
      </c>
      <c r="BK69">
        <v>65.4522745896803</v>
      </c>
      <c r="BL69">
        <v>430.13037041938099</v>
      </c>
      <c r="BM69">
        <v>150.47248459344701</v>
      </c>
      <c r="BN69">
        <v>242.88425343650499</v>
      </c>
      <c r="BO69">
        <v>139.348038364384</v>
      </c>
      <c r="BP69">
        <v>46.960681804966299</v>
      </c>
      <c r="BQ69">
        <v>54.371199712553803</v>
      </c>
      <c r="BR69">
        <v>519.14201661893105</v>
      </c>
      <c r="BS69">
        <v>988.33387468284297</v>
      </c>
      <c r="BT69">
        <v>641.29704936681003</v>
      </c>
      <c r="BU69">
        <v>190.31186209994999</v>
      </c>
      <c r="BV69">
        <v>1314.6916597057</v>
      </c>
      <c r="BW69">
        <v>1326.58833813415</v>
      </c>
    </row>
    <row r="70" spans="1:75">
      <c r="A70" t="s">
        <v>107</v>
      </c>
      <c r="B70">
        <v>1.0807872000000001</v>
      </c>
      <c r="C70">
        <v>1.0589972999999999</v>
      </c>
      <c r="D70">
        <v>1.0337082</v>
      </c>
      <c r="E70">
        <v>0.26087759999999999</v>
      </c>
      <c r="F70">
        <v>4.9395700000000001E-2</v>
      </c>
      <c r="G70">
        <v>1.0054867000000001</v>
      </c>
      <c r="H70">
        <v>0.14346419999999999</v>
      </c>
      <c r="I70">
        <v>0.32097330000000002</v>
      </c>
      <c r="J70">
        <v>0.1195837</v>
      </c>
      <c r="K70">
        <v>0.54294989999999999</v>
      </c>
      <c r="L70">
        <v>0.66353850000000003</v>
      </c>
      <c r="M70">
        <v>0.54310349999999996</v>
      </c>
      <c r="N70">
        <v>0.32206400000000002</v>
      </c>
      <c r="O70">
        <v>0.9810835</v>
      </c>
      <c r="P70">
        <v>0.30415409999999998</v>
      </c>
      <c r="Q70">
        <v>1.5489264</v>
      </c>
      <c r="R70">
        <v>0.73568800000000001</v>
      </c>
      <c r="T70" s="3" t="s">
        <v>171</v>
      </c>
      <c r="U70">
        <v>3045.0965414790599</v>
      </c>
      <c r="V70">
        <v>320.46134700201702</v>
      </c>
      <c r="W70">
        <v>3646.0596644206798</v>
      </c>
      <c r="X70">
        <v>644.75559122027005</v>
      </c>
      <c r="Y70">
        <v>3780.0047698364701</v>
      </c>
      <c r="Z70">
        <v>2904.55195231878</v>
      </c>
      <c r="AA70">
        <v>2075.82512600275</v>
      </c>
      <c r="AB70">
        <v>2194.9143928609001</v>
      </c>
      <c r="AC70">
        <v>1504.3099172315401</v>
      </c>
      <c r="AD70">
        <v>837.85724036018996</v>
      </c>
      <c r="AE70">
        <v>1897.99338302156</v>
      </c>
      <c r="AF70">
        <v>6274.2263470372</v>
      </c>
      <c r="AG70">
        <v>7728.8893426981003</v>
      </c>
      <c r="AH70">
        <v>7404.1881911436103</v>
      </c>
      <c r="AI70">
        <v>2875.9983689334699</v>
      </c>
      <c r="AJ70">
        <v>8076.2447249053303</v>
      </c>
      <c r="AK70">
        <v>11792.6045446344</v>
      </c>
      <c r="AM70" s="3" t="s">
        <v>129</v>
      </c>
      <c r="AN70">
        <v>25304282.212363601</v>
      </c>
      <c r="AO70">
        <v>2207533.26281104</v>
      </c>
      <c r="AP70">
        <v>27923741.636897199</v>
      </c>
      <c r="AQ70">
        <v>9752868.9147048909</v>
      </c>
      <c r="AR70">
        <v>7163506.1926270695</v>
      </c>
      <c r="AS70">
        <v>24028692.419410501</v>
      </c>
      <c r="AT70">
        <v>9647864.8135828301</v>
      </c>
      <c r="AU70">
        <v>6322581.2082497301</v>
      </c>
      <c r="AV70">
        <v>1941142.55731748</v>
      </c>
      <c r="AW70">
        <v>3054011.2001171699</v>
      </c>
      <c r="AX70">
        <v>8321511.6459161099</v>
      </c>
      <c r="AY70">
        <v>41540169.845942996</v>
      </c>
      <c r="AZ70">
        <v>83477276.260092005</v>
      </c>
      <c r="BA70">
        <v>20887421.566196699</v>
      </c>
      <c r="BB70">
        <v>8746714.5386161506</v>
      </c>
      <c r="BC70">
        <v>68020973.419707701</v>
      </c>
      <c r="BD70">
        <v>81993024.775541097</v>
      </c>
      <c r="BF70" s="3" t="s">
        <v>113</v>
      </c>
      <c r="BG70">
        <v>9594.1741575532506</v>
      </c>
      <c r="BH70">
        <v>3547.3625542883501</v>
      </c>
      <c r="BI70">
        <v>13501.0267354597</v>
      </c>
      <c r="BJ70">
        <v>1927.0392559868101</v>
      </c>
      <c r="BK70">
        <v>25243.826451971199</v>
      </c>
      <c r="BL70">
        <v>21253.8868211228</v>
      </c>
      <c r="BM70">
        <v>20143.515030449598</v>
      </c>
      <c r="BN70">
        <v>27675.7582999228</v>
      </c>
      <c r="BO70">
        <v>3924.4792977263601</v>
      </c>
      <c r="BP70">
        <v>2832.3123317160098</v>
      </c>
      <c r="BQ70">
        <v>4356.8824993346798</v>
      </c>
      <c r="BR70">
        <v>35171.020372479601</v>
      </c>
      <c r="BS70">
        <v>20565.308742793601</v>
      </c>
      <c r="BT70">
        <v>31942.010831124499</v>
      </c>
      <c r="BU70">
        <v>9264.8258578485802</v>
      </c>
      <c r="BV70">
        <v>93364.087764290205</v>
      </c>
      <c r="BW70">
        <v>85977.486186904905</v>
      </c>
    </row>
    <row r="71" spans="1:75">
      <c r="A71" t="s">
        <v>108</v>
      </c>
      <c r="B71">
        <v>99902.633218550007</v>
      </c>
      <c r="C71">
        <v>38648.824118500001</v>
      </c>
      <c r="D71">
        <v>127528.81621675</v>
      </c>
      <c r="E71">
        <v>20041.089144900001</v>
      </c>
      <c r="F71">
        <v>30739.778660200001</v>
      </c>
      <c r="G71">
        <v>199731.34312149999</v>
      </c>
      <c r="H71">
        <v>79905.906145400004</v>
      </c>
      <c r="I71">
        <v>79715.197656699995</v>
      </c>
      <c r="J71">
        <v>85098.626284400001</v>
      </c>
      <c r="K71">
        <v>13441.7109561</v>
      </c>
      <c r="L71">
        <v>36526.711874599998</v>
      </c>
      <c r="M71">
        <v>177320.98317550001</v>
      </c>
      <c r="N71">
        <v>318347.45655479998</v>
      </c>
      <c r="O71">
        <v>203930.33079949999</v>
      </c>
      <c r="P71">
        <v>77693.212178600006</v>
      </c>
      <c r="Q71">
        <v>443201.16630420001</v>
      </c>
      <c r="R71">
        <v>430842.54644950002</v>
      </c>
      <c r="T71" s="3" t="s">
        <v>169</v>
      </c>
      <c r="U71">
        <v>3908.5909688519901</v>
      </c>
      <c r="V71">
        <v>324.716854381404</v>
      </c>
      <c r="W71">
        <v>7667.4328433855899</v>
      </c>
      <c r="X71">
        <v>2557.8783266822902</v>
      </c>
      <c r="Y71">
        <v>2809.7973648170901</v>
      </c>
      <c r="Z71">
        <v>17201.1803536191</v>
      </c>
      <c r="AA71">
        <v>2583.0067803296602</v>
      </c>
      <c r="AB71">
        <v>3430.40346173119</v>
      </c>
      <c r="AC71">
        <v>3609.1175445201102</v>
      </c>
      <c r="AD71">
        <v>2869.3343130206299</v>
      </c>
      <c r="AE71">
        <v>1953.49024835719</v>
      </c>
      <c r="AF71">
        <v>6007.9804152042898</v>
      </c>
      <c r="AG71">
        <v>12324.471478245099</v>
      </c>
      <c r="AH71">
        <v>10577.6033614192</v>
      </c>
      <c r="AI71">
        <v>2820.0057167104301</v>
      </c>
      <c r="AJ71">
        <v>7753.2549320564704</v>
      </c>
      <c r="AK71">
        <v>13027.6785205858</v>
      </c>
      <c r="AM71" t="s">
        <v>131</v>
      </c>
      <c r="AN71">
        <v>302257.94477192499</v>
      </c>
      <c r="AO71">
        <v>27952.043255019002</v>
      </c>
      <c r="AP71">
        <v>360809.82286630402</v>
      </c>
      <c r="AQ71">
        <v>47784.880423517003</v>
      </c>
      <c r="AR71">
        <v>24086.477298113001</v>
      </c>
      <c r="AS71">
        <v>16922.943430078001</v>
      </c>
      <c r="AT71">
        <v>5273.7251703153997</v>
      </c>
      <c r="AU71">
        <v>9861.9633080211006</v>
      </c>
      <c r="AV71">
        <v>1078.50988432962</v>
      </c>
      <c r="AW71">
        <v>2559.1748926085402</v>
      </c>
      <c r="AX71">
        <v>152582.523512518</v>
      </c>
      <c r="AY71">
        <v>483347.569871485</v>
      </c>
      <c r="AZ71">
        <v>573853.46282651799</v>
      </c>
      <c r="BA71">
        <v>567023.92890000797</v>
      </c>
      <c r="BB71">
        <v>225140.739023028</v>
      </c>
      <c r="BC71">
        <v>529385.68452893104</v>
      </c>
      <c r="BD71">
        <v>2047534.3966842999</v>
      </c>
      <c r="BF71" s="3" t="s">
        <v>45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>
      <c r="A72" t="s">
        <v>109</v>
      </c>
      <c r="B72">
        <v>2321.7850394500001</v>
      </c>
      <c r="C72">
        <v>423.0918977</v>
      </c>
      <c r="D72">
        <v>3371.7901149499999</v>
      </c>
      <c r="E72">
        <v>1255.568217</v>
      </c>
      <c r="F72">
        <v>3661.0662301000002</v>
      </c>
      <c r="G72">
        <v>5393.6291039999996</v>
      </c>
      <c r="H72">
        <v>2995.0755743</v>
      </c>
      <c r="I72">
        <v>8249.6012671999997</v>
      </c>
      <c r="J72">
        <v>2000.4108450000001</v>
      </c>
      <c r="K72">
        <v>1341.9700508000001</v>
      </c>
      <c r="L72">
        <v>1980.4059408999999</v>
      </c>
      <c r="M72">
        <v>3907.1780290000002</v>
      </c>
      <c r="N72">
        <v>6352.4277511999999</v>
      </c>
      <c r="O72">
        <v>7110.1855083</v>
      </c>
      <c r="P72">
        <v>2568.7040953000001</v>
      </c>
      <c r="Q72">
        <v>9968.0508953000008</v>
      </c>
      <c r="R72">
        <v>7880.9127169000003</v>
      </c>
      <c r="T72" s="3" t="s">
        <v>170</v>
      </c>
      <c r="U72">
        <v>581.31532077319503</v>
      </c>
      <c r="V72">
        <v>168.48309716217801</v>
      </c>
      <c r="W72">
        <v>3174.59862168161</v>
      </c>
      <c r="X72">
        <v>2141.5611837982101</v>
      </c>
      <c r="Y72">
        <v>2027.79366046829</v>
      </c>
      <c r="Z72">
        <v>8014.6502664412501</v>
      </c>
      <c r="AA72">
        <v>11525.233302344801</v>
      </c>
      <c r="AB72">
        <v>3004.07978251949</v>
      </c>
      <c r="AC72">
        <v>3756.6616678263699</v>
      </c>
      <c r="AD72">
        <v>1811.4569630722301</v>
      </c>
      <c r="AE72">
        <v>1733.738215914</v>
      </c>
      <c r="AF72">
        <v>14827.0453255587</v>
      </c>
      <c r="AG72">
        <v>16830.501867551298</v>
      </c>
      <c r="AH72">
        <v>9539.8794230633994</v>
      </c>
      <c r="AI72">
        <v>17053.041393514599</v>
      </c>
      <c r="AJ72">
        <v>86806.9431678205</v>
      </c>
      <c r="AK72">
        <v>29113.618820175499</v>
      </c>
      <c r="AM72" s="3" t="s">
        <v>132</v>
      </c>
      <c r="AN72">
        <v>2895349.90955217</v>
      </c>
      <c r="AO72">
        <v>634972.99447667005</v>
      </c>
      <c r="AP72">
        <v>4269661.3480999302</v>
      </c>
      <c r="AQ72">
        <v>2355220.3575611701</v>
      </c>
      <c r="AR72">
        <v>1940676.63972608</v>
      </c>
      <c r="AS72">
        <v>5445061.28570526</v>
      </c>
      <c r="AT72">
        <v>2057357.5507452099</v>
      </c>
      <c r="AU72">
        <v>5363570.8699272098</v>
      </c>
      <c r="AV72">
        <v>2390624.7721029599</v>
      </c>
      <c r="AW72">
        <v>1248476.4251758901</v>
      </c>
      <c r="AX72">
        <v>2124812.1924084998</v>
      </c>
      <c r="AY72">
        <v>5732687.7461133096</v>
      </c>
      <c r="AZ72">
        <v>14675168.4107465</v>
      </c>
      <c r="BA72">
        <v>3163652.4928746298</v>
      </c>
      <c r="BB72">
        <v>3241214.2725995299</v>
      </c>
      <c r="BC72">
        <v>21736297.3273817</v>
      </c>
      <c r="BD72">
        <v>16522398.3283948</v>
      </c>
      <c r="BF72" s="3" t="s">
        <v>116</v>
      </c>
      <c r="BG72">
        <v>77225.241498930205</v>
      </c>
      <c r="BH72">
        <v>26405.920010179299</v>
      </c>
      <c r="BI72">
        <v>198216.452456753</v>
      </c>
      <c r="BJ72">
        <v>30310.379663075899</v>
      </c>
      <c r="BK72">
        <v>89273.223956736794</v>
      </c>
      <c r="BL72">
        <v>228503.70047003601</v>
      </c>
      <c r="BM72">
        <v>133523.52710452201</v>
      </c>
      <c r="BN72">
        <v>204805.14612389199</v>
      </c>
      <c r="BO72">
        <v>180149.72512111801</v>
      </c>
      <c r="BP72">
        <v>43237.177316422603</v>
      </c>
      <c r="BQ72">
        <v>90741.755720495697</v>
      </c>
      <c r="BR72">
        <v>313385.82648936502</v>
      </c>
      <c r="BS72">
        <v>417909.35893033701</v>
      </c>
      <c r="BT72">
        <v>206357.46085533701</v>
      </c>
      <c r="BU72">
        <v>112077.470930043</v>
      </c>
      <c r="BV72">
        <v>1018591.75660974</v>
      </c>
      <c r="BW72">
        <v>833047.63830400305</v>
      </c>
    </row>
    <row r="73" spans="1:75">
      <c r="A73" t="s">
        <v>110</v>
      </c>
      <c r="B73">
        <v>7556.3291140499996</v>
      </c>
      <c r="C73">
        <v>182.02362780000001</v>
      </c>
      <c r="D73">
        <v>26337.37234885</v>
      </c>
      <c r="E73">
        <v>13246.171465400001</v>
      </c>
      <c r="F73">
        <v>9046.9397336000002</v>
      </c>
      <c r="G73">
        <v>94659.6318187</v>
      </c>
      <c r="H73">
        <v>58090.003551399997</v>
      </c>
      <c r="I73">
        <v>208901.60839119999</v>
      </c>
      <c r="J73">
        <v>20378.716222399999</v>
      </c>
      <c r="K73">
        <v>12260.286064600001</v>
      </c>
      <c r="L73">
        <v>16913.833586500001</v>
      </c>
      <c r="M73">
        <v>34008.729056700002</v>
      </c>
      <c r="N73">
        <v>102406.9074887</v>
      </c>
      <c r="O73">
        <v>34309.491937799998</v>
      </c>
      <c r="P73">
        <v>18933.914599600001</v>
      </c>
      <c r="Q73">
        <v>97553.929587999999</v>
      </c>
      <c r="R73">
        <v>106880.2588405</v>
      </c>
      <c r="T73" s="3" t="s">
        <v>182</v>
      </c>
      <c r="U73">
        <v>228.58535339409599</v>
      </c>
      <c r="V73">
        <v>47.167579984004</v>
      </c>
      <c r="W73">
        <v>962.20347013130799</v>
      </c>
      <c r="X73">
        <v>145.539142779321</v>
      </c>
      <c r="Y73">
        <v>193.978241294024</v>
      </c>
      <c r="Z73">
        <v>1015.45431915442</v>
      </c>
      <c r="AA73">
        <v>186.218281835357</v>
      </c>
      <c r="AB73">
        <v>1332.51162358691</v>
      </c>
      <c r="AC73">
        <v>432.90583479874999</v>
      </c>
      <c r="AD73">
        <v>273.07855934128901</v>
      </c>
      <c r="AE73">
        <v>655.26528909174499</v>
      </c>
      <c r="AF73">
        <v>652.013697630774</v>
      </c>
      <c r="AG73">
        <v>3373.3352396426299</v>
      </c>
      <c r="AH73">
        <v>2578.7189854539802</v>
      </c>
      <c r="AI73">
        <v>1513.7450304190399</v>
      </c>
      <c r="AJ73">
        <v>4978.5123193566296</v>
      </c>
      <c r="AK73">
        <v>5785.4277984426899</v>
      </c>
      <c r="AM73" s="3" t="s">
        <v>124</v>
      </c>
      <c r="AN73">
        <v>318827.49842956499</v>
      </c>
      <c r="AO73">
        <v>565834.41266167804</v>
      </c>
      <c r="AP73">
        <v>353714.85747965198</v>
      </c>
      <c r="AQ73">
        <v>62540.026530477997</v>
      </c>
      <c r="AR73">
        <v>153602.95282003601</v>
      </c>
      <c r="AS73">
        <v>369393.32134925202</v>
      </c>
      <c r="AT73">
        <v>157229.78934185501</v>
      </c>
      <c r="AU73">
        <v>514293.71605357801</v>
      </c>
      <c r="AV73">
        <v>233439.023362268</v>
      </c>
      <c r="AW73">
        <v>113020.14261691501</v>
      </c>
      <c r="AX73">
        <v>332692.39926220803</v>
      </c>
      <c r="AY73">
        <v>858587.46463438403</v>
      </c>
      <c r="AZ73">
        <v>1628337.0723915901</v>
      </c>
      <c r="BA73">
        <v>378301.50156167801</v>
      </c>
      <c r="BB73">
        <v>432453.98666032398</v>
      </c>
      <c r="BC73">
        <v>2306991.6734976</v>
      </c>
      <c r="BD73">
        <v>2040944.67739747</v>
      </c>
      <c r="BF73" s="3" t="s">
        <v>221</v>
      </c>
      <c r="BG73">
        <v>188.57072551630799</v>
      </c>
      <c r="BH73">
        <v>75.510871917923296</v>
      </c>
      <c r="BI73">
        <v>192.51222459546901</v>
      </c>
      <c r="BJ73">
        <v>33.0758798581113</v>
      </c>
      <c r="BK73">
        <v>34.9879470641064</v>
      </c>
      <c r="BL73">
        <v>193.84490371789701</v>
      </c>
      <c r="BM73">
        <v>85.727724761315002</v>
      </c>
      <c r="BN73">
        <v>121.07905611598299</v>
      </c>
      <c r="BO73">
        <v>75.204121633013102</v>
      </c>
      <c r="BP73">
        <v>34.5697101129091</v>
      </c>
      <c r="BQ73">
        <v>46.787046650171298</v>
      </c>
      <c r="BR73">
        <v>625.62222046044894</v>
      </c>
      <c r="BS73">
        <v>898.34094656422496</v>
      </c>
      <c r="BT73">
        <v>573.40835875919197</v>
      </c>
      <c r="BU73">
        <v>178.151008387323</v>
      </c>
      <c r="BV73">
        <v>1979.9289407936601</v>
      </c>
      <c r="BW73">
        <v>2519.9044947945199</v>
      </c>
    </row>
    <row r="74" spans="1:75">
      <c r="A74" t="s">
        <v>111</v>
      </c>
      <c r="B74">
        <v>23416.335262100001</v>
      </c>
      <c r="C74">
        <v>42.387943999999997</v>
      </c>
      <c r="D74">
        <v>14705.1348416</v>
      </c>
      <c r="E74">
        <v>1488.0077556000001</v>
      </c>
      <c r="F74">
        <v>572.76864990000001</v>
      </c>
      <c r="G74">
        <v>5212.1113791999996</v>
      </c>
      <c r="H74">
        <v>1306.792091</v>
      </c>
      <c r="I74">
        <v>1665.3615904000001</v>
      </c>
      <c r="J74">
        <v>1147.2674414999999</v>
      </c>
      <c r="K74">
        <v>450.26508389999998</v>
      </c>
      <c r="L74">
        <v>1516.1864607</v>
      </c>
      <c r="M74">
        <v>8449.7206932999998</v>
      </c>
      <c r="N74">
        <v>16502.969348999999</v>
      </c>
      <c r="O74">
        <v>8831.9021114000006</v>
      </c>
      <c r="P74">
        <v>1899.8204247000001</v>
      </c>
      <c r="Q74">
        <v>8676.215193</v>
      </c>
      <c r="R74">
        <v>6900.7926848999996</v>
      </c>
      <c r="T74" s="3" t="s">
        <v>202</v>
      </c>
      <c r="U74">
        <v>39640.863753940001</v>
      </c>
      <c r="V74">
        <v>21270.598305597701</v>
      </c>
      <c r="W74">
        <v>107201.234050998</v>
      </c>
      <c r="X74">
        <v>27395.401145209798</v>
      </c>
      <c r="Y74">
        <v>34313.416589340603</v>
      </c>
      <c r="Z74">
        <v>190648.98151956999</v>
      </c>
      <c r="AA74">
        <v>55691.3567834352</v>
      </c>
      <c r="AB74">
        <v>62807.470607842202</v>
      </c>
      <c r="AC74">
        <v>69026.392209424506</v>
      </c>
      <c r="AD74">
        <v>20182.418902179899</v>
      </c>
      <c r="AE74">
        <v>38758.369474761399</v>
      </c>
      <c r="AF74">
        <v>132380.20984567399</v>
      </c>
      <c r="AG74">
        <v>176745.72177784899</v>
      </c>
      <c r="AH74">
        <v>109478.685059115</v>
      </c>
      <c r="AI74">
        <v>115788.701386749</v>
      </c>
      <c r="AJ74">
        <v>337987.33254433598</v>
      </c>
      <c r="AK74">
        <v>322213.293240247</v>
      </c>
      <c r="AM74" t="s">
        <v>135</v>
      </c>
      <c r="AN74">
        <v>5597809.4632538203</v>
      </c>
      <c r="AO74">
        <v>2684451.1219738</v>
      </c>
      <c r="AP74">
        <v>15406793.755581301</v>
      </c>
      <c r="AQ74">
        <v>3445398.8674602001</v>
      </c>
      <c r="AR74">
        <v>10648017.158827299</v>
      </c>
      <c r="AS74">
        <v>27779068.826461099</v>
      </c>
      <c r="AT74">
        <v>12214790.5771544</v>
      </c>
      <c r="AU74">
        <v>31543200.576912399</v>
      </c>
      <c r="AV74">
        <v>14048085.6577872</v>
      </c>
      <c r="AW74">
        <v>5691388.6927001104</v>
      </c>
      <c r="AX74">
        <v>7900581.1065077102</v>
      </c>
      <c r="AY74">
        <v>35841093.875834703</v>
      </c>
      <c r="AZ74">
        <v>57677805.071688399</v>
      </c>
      <c r="BA74">
        <v>19758711.845493</v>
      </c>
      <c r="BB74">
        <v>18617747.673312198</v>
      </c>
      <c r="BC74">
        <v>135977847.70800799</v>
      </c>
      <c r="BD74">
        <v>95307801.953200802</v>
      </c>
      <c r="BF74" s="3" t="s">
        <v>119</v>
      </c>
      <c r="BG74">
        <v>628.60796716557604</v>
      </c>
      <c r="BH74">
        <v>4052.02676595704</v>
      </c>
      <c r="BI74">
        <v>602.31165953476</v>
      </c>
      <c r="BJ74">
        <v>100.891059893887</v>
      </c>
      <c r="BK74">
        <v>169.37931940742601</v>
      </c>
      <c r="BL74">
        <v>584.10595305641095</v>
      </c>
      <c r="BM74">
        <v>695.58584609598995</v>
      </c>
      <c r="BN74">
        <v>672.56498413308805</v>
      </c>
      <c r="BO74">
        <v>279.626138023176</v>
      </c>
      <c r="BP74">
        <v>111.176058956681</v>
      </c>
      <c r="BQ74">
        <v>348.945585145488</v>
      </c>
      <c r="BR74">
        <v>2086.0738808378701</v>
      </c>
      <c r="BS74">
        <v>1385.5147542812199</v>
      </c>
      <c r="BT74">
        <v>1349.34728534278</v>
      </c>
      <c r="BU74">
        <v>351.10784152413999</v>
      </c>
      <c r="BV74">
        <v>3485.84443451369</v>
      </c>
      <c r="BW74">
        <v>4222.3524865720001</v>
      </c>
    </row>
    <row r="75" spans="1:75">
      <c r="A75" t="s">
        <v>112</v>
      </c>
      <c r="B75">
        <v>3.3681130499999998</v>
      </c>
      <c r="C75">
        <v>1398.3243308999999</v>
      </c>
      <c r="D75">
        <v>3.9437082499999998</v>
      </c>
      <c r="E75">
        <v>819.67880090000006</v>
      </c>
      <c r="F75">
        <v>196.67319610000001</v>
      </c>
      <c r="G75">
        <v>1840.9446773</v>
      </c>
      <c r="H75">
        <v>898.81060319999995</v>
      </c>
      <c r="I75">
        <v>538.60812050000004</v>
      </c>
      <c r="J75">
        <v>522.23177899999996</v>
      </c>
      <c r="K75">
        <v>233.07022549999999</v>
      </c>
      <c r="L75">
        <v>704.30755499999998</v>
      </c>
      <c r="M75">
        <v>618.61250250000001</v>
      </c>
      <c r="N75">
        <v>159.9338386</v>
      </c>
      <c r="O75">
        <v>640.52914920000001</v>
      </c>
      <c r="P75">
        <v>283.69956330000002</v>
      </c>
      <c r="Q75">
        <v>2563.2284227999999</v>
      </c>
      <c r="R75">
        <v>1499.1557883999999</v>
      </c>
      <c r="T75" s="3" t="s">
        <v>215</v>
      </c>
      <c r="U75">
        <v>25452.195901101499</v>
      </c>
      <c r="V75">
        <v>14505.5053859196</v>
      </c>
      <c r="W75">
        <v>78854.928427705396</v>
      </c>
      <c r="X75">
        <v>14238.414838627001</v>
      </c>
      <c r="Y75">
        <v>27847.936747544802</v>
      </c>
      <c r="Z75">
        <v>101154.756987915</v>
      </c>
      <c r="AA75">
        <v>53984.597511942397</v>
      </c>
      <c r="AB75">
        <v>51955.5397786057</v>
      </c>
      <c r="AC75">
        <v>69925.176310483395</v>
      </c>
      <c r="AD75">
        <v>25128.472020753801</v>
      </c>
      <c r="AE75">
        <v>34316.019481683797</v>
      </c>
      <c r="AF75">
        <v>108684.682910552</v>
      </c>
      <c r="AG75">
        <v>130401.508646628</v>
      </c>
      <c r="AH75">
        <v>77266.385876046101</v>
      </c>
      <c r="AI75">
        <v>47043.286703798003</v>
      </c>
      <c r="AJ75">
        <v>129011.71954842701</v>
      </c>
      <c r="AK75">
        <v>144899.82814786199</v>
      </c>
      <c r="AM75" s="3" t="s">
        <v>140</v>
      </c>
      <c r="AN75">
        <v>421044.87723485898</v>
      </c>
      <c r="AO75">
        <v>83084.400333415106</v>
      </c>
      <c r="AP75">
        <v>583532.97381061304</v>
      </c>
      <c r="AQ75">
        <v>538256.82867561397</v>
      </c>
      <c r="AR75">
        <v>316400.43828145199</v>
      </c>
      <c r="AS75">
        <v>837720.14002177503</v>
      </c>
      <c r="AT75">
        <v>325745.14977209701</v>
      </c>
      <c r="AU75">
        <v>897473.87008520402</v>
      </c>
      <c r="AV75">
        <v>403189.64954163303</v>
      </c>
      <c r="AW75">
        <v>186928.96105991499</v>
      </c>
      <c r="AX75">
        <v>295063.17756178201</v>
      </c>
      <c r="AY75">
        <v>1218986.58583575</v>
      </c>
      <c r="AZ75">
        <v>2240622.8885493898</v>
      </c>
      <c r="BA75">
        <v>580106.60249059496</v>
      </c>
      <c r="BB75">
        <v>696418.74682879495</v>
      </c>
      <c r="BC75">
        <v>3930142.9558104598</v>
      </c>
      <c r="BD75">
        <v>2826700.4805926699</v>
      </c>
      <c r="BF75" t="s">
        <v>126</v>
      </c>
      <c r="BG75">
        <v>139.941368691581</v>
      </c>
      <c r="BH75">
        <v>14.9653119731356</v>
      </c>
      <c r="BI75">
        <v>64.8348400553717</v>
      </c>
      <c r="BJ75">
        <v>18.222940263421801</v>
      </c>
      <c r="BK75">
        <v>11.6074838097599</v>
      </c>
      <c r="BL75">
        <v>23.020326029254498</v>
      </c>
      <c r="BM75">
        <v>19.6011180589066</v>
      </c>
      <c r="BN75">
        <v>35.450636419420597</v>
      </c>
      <c r="BO75">
        <v>17.256665441344499</v>
      </c>
      <c r="BP75">
        <v>9.3094714113305699</v>
      </c>
      <c r="BQ75">
        <v>15.0380967869297</v>
      </c>
      <c r="BR75">
        <v>93.567704679478695</v>
      </c>
      <c r="BS75">
        <v>200.31973774608099</v>
      </c>
      <c r="BT75">
        <v>137.22162356462999</v>
      </c>
      <c r="BU75">
        <v>44.928460249440697</v>
      </c>
      <c r="BV75">
        <v>162.50269802966201</v>
      </c>
      <c r="BW75">
        <v>182.65881188236</v>
      </c>
    </row>
    <row r="76" spans="1:75">
      <c r="A76" t="s">
        <v>113</v>
      </c>
      <c r="B76">
        <v>11761.167234299999</v>
      </c>
      <c r="C76">
        <v>54.136133700000002</v>
      </c>
      <c r="D76">
        <v>13997.904804100001</v>
      </c>
      <c r="E76">
        <v>1197.1540453</v>
      </c>
      <c r="F76">
        <v>26195.698095899999</v>
      </c>
      <c r="G76">
        <v>29283.2351844</v>
      </c>
      <c r="H76">
        <v>18989.708576199999</v>
      </c>
      <c r="I76">
        <v>40670.2182665</v>
      </c>
      <c r="J76">
        <v>6192.2731611999998</v>
      </c>
      <c r="K76">
        <v>1762.1409934999999</v>
      </c>
      <c r="L76">
        <v>11936.4199608</v>
      </c>
      <c r="M76">
        <v>38929.911248900004</v>
      </c>
      <c r="N76">
        <v>50180.9781172</v>
      </c>
      <c r="O76">
        <v>28522.885858500002</v>
      </c>
      <c r="P76">
        <v>18201.681394200001</v>
      </c>
      <c r="Q76">
        <v>94262.705087499999</v>
      </c>
      <c r="R76">
        <v>103723.3075011</v>
      </c>
      <c r="T76" s="3" t="s">
        <v>218</v>
      </c>
      <c r="U76">
        <v>7735.5111632693197</v>
      </c>
      <c r="V76">
        <v>1878.8553494400501</v>
      </c>
      <c r="W76">
        <v>23735.039758611401</v>
      </c>
      <c r="X76">
        <v>17981.099420676801</v>
      </c>
      <c r="Y76">
        <v>11740.2925705857</v>
      </c>
      <c r="Z76">
        <v>35620.065549090199</v>
      </c>
      <c r="AA76">
        <v>14752.408114843</v>
      </c>
      <c r="AB76">
        <v>11313.4524715071</v>
      </c>
      <c r="AC76">
        <v>19190.960605722201</v>
      </c>
      <c r="AD76">
        <v>6478.3992534129002</v>
      </c>
      <c r="AE76">
        <v>12545.781662961999</v>
      </c>
      <c r="AF76">
        <v>31931.132188563501</v>
      </c>
      <c r="AG76">
        <v>63169.967139258901</v>
      </c>
      <c r="AH76">
        <v>27422.908353814899</v>
      </c>
      <c r="AI76">
        <v>28092.8363129233</v>
      </c>
      <c r="AJ76">
        <v>73717.403404997196</v>
      </c>
      <c r="AK76">
        <v>63532.367961033597</v>
      </c>
      <c r="AM76" s="3" t="s">
        <v>138</v>
      </c>
      <c r="AN76">
        <v>1911889.6465741401</v>
      </c>
      <c r="AO76">
        <v>248491.611690138</v>
      </c>
      <c r="AP76">
        <v>1934040.71469213</v>
      </c>
      <c r="AQ76">
        <v>1702603.3554018501</v>
      </c>
      <c r="AR76">
        <v>1181615.0733147601</v>
      </c>
      <c r="AS76">
        <v>3225278.7325632898</v>
      </c>
      <c r="AT76">
        <v>1421841.4322631999</v>
      </c>
      <c r="AU76">
        <v>3421741.96787768</v>
      </c>
      <c r="AV76">
        <v>1491779.17365951</v>
      </c>
      <c r="AW76">
        <v>604686.42448340706</v>
      </c>
      <c r="AX76">
        <v>1099642.59770931</v>
      </c>
      <c r="AY76">
        <v>2549976.37093222</v>
      </c>
      <c r="AZ76">
        <v>5201777.3559385603</v>
      </c>
      <c r="BA76">
        <v>1349695.15777765</v>
      </c>
      <c r="BB76">
        <v>1239159.11695704</v>
      </c>
      <c r="BC76">
        <v>7923284.1377868997</v>
      </c>
      <c r="BD76">
        <v>6780364.3720634198</v>
      </c>
      <c r="BF76" s="3" t="s">
        <v>121</v>
      </c>
      <c r="BG76">
        <v>1654.3803254429499</v>
      </c>
      <c r="BH76">
        <v>487.76800223412698</v>
      </c>
      <c r="BI76">
        <v>954.59128745813905</v>
      </c>
      <c r="BJ76">
        <v>683.10262848196805</v>
      </c>
      <c r="BK76">
        <v>226.87784229865301</v>
      </c>
      <c r="BL76">
        <v>1086.97149573713</v>
      </c>
      <c r="BM76">
        <v>384.51455716711399</v>
      </c>
      <c r="BN76">
        <v>724.15998456495299</v>
      </c>
      <c r="BO76">
        <v>412.56728832582598</v>
      </c>
      <c r="BP76">
        <v>172.591345948802</v>
      </c>
      <c r="BQ76">
        <v>213.26965962713001</v>
      </c>
      <c r="BR76">
        <v>2508.9371539707399</v>
      </c>
      <c r="BS76">
        <v>3671.7427702211198</v>
      </c>
      <c r="BT76">
        <v>1674.4816699386499</v>
      </c>
      <c r="BU76">
        <v>516.44680839391106</v>
      </c>
      <c r="BV76">
        <v>4424.8873886012498</v>
      </c>
      <c r="BW76">
        <v>4630.3854288263001</v>
      </c>
    </row>
    <row r="77" spans="1:75">
      <c r="A77" t="s">
        <v>114</v>
      </c>
      <c r="B77">
        <v>313.2452437</v>
      </c>
      <c r="C77">
        <v>7.6437000000000005E-2</v>
      </c>
      <c r="D77">
        <v>672.31724259999999</v>
      </c>
      <c r="E77">
        <v>511.74940140000001</v>
      </c>
      <c r="F77">
        <v>194.6694181</v>
      </c>
      <c r="G77">
        <v>458.21301269999998</v>
      </c>
      <c r="H77">
        <v>34.993586200000003</v>
      </c>
      <c r="I77">
        <v>22.737114200000001</v>
      </c>
      <c r="J77">
        <v>4.1859846999999997</v>
      </c>
      <c r="K77">
        <v>45.4755386</v>
      </c>
      <c r="L77">
        <v>240.28214059999999</v>
      </c>
      <c r="M77">
        <v>336.68493799999999</v>
      </c>
      <c r="N77">
        <v>1171.6846048</v>
      </c>
      <c r="O77">
        <v>2019.3192627000001</v>
      </c>
      <c r="P77">
        <v>350.39515649999998</v>
      </c>
      <c r="Q77">
        <v>1041.7309349</v>
      </c>
      <c r="R77">
        <v>1502.4577947</v>
      </c>
      <c r="T77" s="3" t="s">
        <v>224</v>
      </c>
      <c r="U77">
        <v>17545.0596374208</v>
      </c>
      <c r="V77">
        <v>5932.0381468939104</v>
      </c>
      <c r="W77">
        <v>27760.2016337639</v>
      </c>
      <c r="X77">
        <v>11107.296423554501</v>
      </c>
      <c r="Y77">
        <v>7475.06258511137</v>
      </c>
      <c r="Z77">
        <v>25897.718723724902</v>
      </c>
      <c r="AA77">
        <v>14020.8715425834</v>
      </c>
      <c r="AB77">
        <v>15466.122635563899</v>
      </c>
      <c r="AC77">
        <v>25254.563349517401</v>
      </c>
      <c r="AD77">
        <v>8095.6348081249098</v>
      </c>
      <c r="AE77">
        <v>19493.7881119874</v>
      </c>
      <c r="AF77">
        <v>43596.687933701804</v>
      </c>
      <c r="AG77">
        <v>40523.417008284501</v>
      </c>
      <c r="AH77">
        <v>26983.222168536198</v>
      </c>
      <c r="AI77">
        <v>13766.397163290299</v>
      </c>
      <c r="AJ77">
        <v>35439.048600422298</v>
      </c>
      <c r="AK77">
        <v>49545.020844544502</v>
      </c>
      <c r="AM77" t="s">
        <v>136</v>
      </c>
      <c r="AN77">
        <v>1145842.1503663601</v>
      </c>
      <c r="AO77">
        <v>6103279.7083237404</v>
      </c>
      <c r="AP77">
        <v>4846132.2639379296</v>
      </c>
      <c r="AQ77">
        <v>93939991.700441703</v>
      </c>
      <c r="AR77">
        <v>10030802.512778999</v>
      </c>
      <c r="AS77">
        <v>18341314.962209299</v>
      </c>
      <c r="AT77">
        <v>16710985.283676799</v>
      </c>
      <c r="AU77">
        <v>104445265.407865</v>
      </c>
      <c r="AV77">
        <v>4081061.6897380101</v>
      </c>
      <c r="AW77">
        <v>31445370.506786101</v>
      </c>
      <c r="AX77">
        <v>8692079.0180617403</v>
      </c>
      <c r="AY77">
        <v>55919057.110404499</v>
      </c>
      <c r="AZ77">
        <v>151583109.66421801</v>
      </c>
      <c r="BA77">
        <v>28397840.002048299</v>
      </c>
      <c r="BB77">
        <v>1365504.7646013701</v>
      </c>
      <c r="BC77">
        <v>36001910.506551698</v>
      </c>
      <c r="BD77">
        <v>59050602.097746402</v>
      </c>
      <c r="BF77" s="3" t="s">
        <v>98</v>
      </c>
      <c r="BG77">
        <v>53916.598608119202</v>
      </c>
      <c r="BH77">
        <v>37738.139291550302</v>
      </c>
      <c r="BI77">
        <v>220093.37432077399</v>
      </c>
      <c r="BJ77">
        <v>43147.977543665103</v>
      </c>
      <c r="BK77">
        <v>171517.980762152</v>
      </c>
      <c r="BL77">
        <v>298356.86875429301</v>
      </c>
      <c r="BM77">
        <v>272197.02433993702</v>
      </c>
      <c r="BN77">
        <v>597804.63337010494</v>
      </c>
      <c r="BO77">
        <v>457492.41378935002</v>
      </c>
      <c r="BP77">
        <v>64297.753251582501</v>
      </c>
      <c r="BQ77">
        <v>104287.10626295699</v>
      </c>
      <c r="BR77">
        <v>311060.81849559199</v>
      </c>
      <c r="BS77">
        <v>394049.94309081102</v>
      </c>
      <c r="BT77">
        <v>416090.68995387398</v>
      </c>
      <c r="BU77">
        <v>126941.10540540201</v>
      </c>
      <c r="BV77">
        <v>1249489.1533915601</v>
      </c>
      <c r="BW77">
        <v>1084878.1047330899</v>
      </c>
    </row>
    <row r="78" spans="1:75">
      <c r="A78" t="s">
        <v>115</v>
      </c>
      <c r="B78">
        <v>173.82365129999999</v>
      </c>
      <c r="C78">
        <v>151.79605950000001</v>
      </c>
      <c r="D78">
        <v>236.92845629999999</v>
      </c>
      <c r="E78">
        <v>23.1682059</v>
      </c>
      <c r="F78">
        <v>24.889672699999998</v>
      </c>
      <c r="G78">
        <v>135.34880530000001</v>
      </c>
      <c r="H78">
        <v>52.390239800000003</v>
      </c>
      <c r="I78">
        <v>39.736632899999996</v>
      </c>
      <c r="J78">
        <v>40.636084599999997</v>
      </c>
      <c r="K78">
        <v>12.2710794</v>
      </c>
      <c r="L78">
        <v>53.798692699999997</v>
      </c>
      <c r="M78">
        <v>153.87539770000001</v>
      </c>
      <c r="N78">
        <v>185.85024770000001</v>
      </c>
      <c r="O78">
        <v>105.34138280000001</v>
      </c>
      <c r="P78">
        <v>73.378744400000002</v>
      </c>
      <c r="Q78">
        <v>485.48154620000003</v>
      </c>
      <c r="R78">
        <v>285.00659630000001</v>
      </c>
      <c r="T78" s="3" t="s">
        <v>244</v>
      </c>
      <c r="U78">
        <v>3721.45307317057</v>
      </c>
      <c r="V78">
        <v>760.73388831361103</v>
      </c>
      <c r="W78">
        <v>6089.2467867711403</v>
      </c>
      <c r="X78">
        <v>3645.8133895666201</v>
      </c>
      <c r="Y78">
        <v>4122.2677585865104</v>
      </c>
      <c r="Z78">
        <v>18341.8006925523</v>
      </c>
      <c r="AA78">
        <v>14128.453228533601</v>
      </c>
      <c r="AB78">
        <v>24479.407713012701</v>
      </c>
      <c r="AC78">
        <v>36341.029503749101</v>
      </c>
      <c r="AD78">
        <v>2538.6699781769698</v>
      </c>
      <c r="AE78">
        <v>6884.6563320832802</v>
      </c>
      <c r="AF78">
        <v>19175.3024172435</v>
      </c>
      <c r="AG78">
        <v>23639.105812235</v>
      </c>
      <c r="AH78">
        <v>13711.2206596217</v>
      </c>
      <c r="AI78">
        <v>11257.6248406669</v>
      </c>
      <c r="AJ78">
        <v>28388.950635022</v>
      </c>
      <c r="AK78">
        <v>23113.1279198228</v>
      </c>
      <c r="AM78" s="3" t="s">
        <v>141</v>
      </c>
      <c r="AN78">
        <v>15086436.3037949</v>
      </c>
      <c r="AO78">
        <v>861703.108664033</v>
      </c>
      <c r="AP78">
        <v>21228995.893840399</v>
      </c>
      <c r="AQ78">
        <v>8895838.8306761794</v>
      </c>
      <c r="AR78">
        <v>8572532.4466396701</v>
      </c>
      <c r="AS78">
        <v>24592043.6402754</v>
      </c>
      <c r="AT78">
        <v>11711424.2645422</v>
      </c>
      <c r="AU78">
        <v>43869714.921384104</v>
      </c>
      <c r="AV78">
        <v>18414820.6288669</v>
      </c>
      <c r="AW78">
        <v>2335937.85656675</v>
      </c>
      <c r="AX78">
        <v>10221230.525569901</v>
      </c>
      <c r="AY78">
        <v>15374143.0784421</v>
      </c>
      <c r="AZ78">
        <v>35005473.6026261</v>
      </c>
      <c r="BA78">
        <v>13343025.977882501</v>
      </c>
      <c r="BB78">
        <v>7755699.8141950397</v>
      </c>
      <c r="BC78">
        <v>42975253.411347903</v>
      </c>
      <c r="BD78">
        <v>41522452.084746003</v>
      </c>
      <c r="BF78" s="3" t="s">
        <v>122</v>
      </c>
      <c r="BG78">
        <v>7197.1101002449304</v>
      </c>
      <c r="BH78">
        <v>1830.78136571922</v>
      </c>
      <c r="BI78">
        <v>2470.8781766502698</v>
      </c>
      <c r="BJ78">
        <v>510.20710415263198</v>
      </c>
      <c r="BK78">
        <v>451.64928282775401</v>
      </c>
      <c r="BL78">
        <v>1335.60563214388</v>
      </c>
      <c r="BM78">
        <v>1109.4477038267401</v>
      </c>
      <c r="BN78">
        <v>1655.41315594766</v>
      </c>
      <c r="BO78">
        <v>831.23002268805703</v>
      </c>
      <c r="BP78">
        <v>348.51191040338603</v>
      </c>
      <c r="BQ78">
        <v>779.54380688366302</v>
      </c>
      <c r="BR78">
        <v>6431.46058272139</v>
      </c>
      <c r="BS78">
        <v>7143.7346355486397</v>
      </c>
      <c r="BT78">
        <v>5665.3692117390101</v>
      </c>
      <c r="BU78">
        <v>1827.8838136142399</v>
      </c>
      <c r="BV78">
        <v>7185.8215685950099</v>
      </c>
      <c r="BW78">
        <v>9647.9061492688506</v>
      </c>
    </row>
    <row r="79" spans="1:75">
      <c r="A79" t="s">
        <v>116</v>
      </c>
      <c r="B79">
        <v>71647.300413599994</v>
      </c>
      <c r="C79">
        <v>3474.6333880000002</v>
      </c>
      <c r="D79">
        <v>220903.09180240001</v>
      </c>
      <c r="E79">
        <v>19445.514185399999</v>
      </c>
      <c r="F79">
        <v>41140.070907599998</v>
      </c>
      <c r="G79">
        <v>210116.89172459999</v>
      </c>
      <c r="H79">
        <v>94672.760682499997</v>
      </c>
      <c r="I79">
        <v>124389.5801737</v>
      </c>
      <c r="J79">
        <v>150490.1082823</v>
      </c>
      <c r="K79">
        <v>80385.115988599995</v>
      </c>
      <c r="L79">
        <v>169496.8222158</v>
      </c>
      <c r="M79">
        <v>326857.03686340002</v>
      </c>
      <c r="N79">
        <v>638038.04135670001</v>
      </c>
      <c r="O79">
        <v>250672.28390099999</v>
      </c>
      <c r="P79">
        <v>170916.15514990001</v>
      </c>
      <c r="Q79">
        <v>1279511.3712879</v>
      </c>
      <c r="R79">
        <v>916081.67504210002</v>
      </c>
      <c r="T79" s="3" t="s">
        <v>245</v>
      </c>
      <c r="U79">
        <v>1674.47685730844</v>
      </c>
      <c r="V79">
        <v>552.13256180227597</v>
      </c>
      <c r="W79">
        <v>3204.3664871281999</v>
      </c>
      <c r="X79">
        <v>1620.2021187436601</v>
      </c>
      <c r="Y79">
        <v>2770.56611025646</v>
      </c>
      <c r="Z79">
        <v>9247.8639607219793</v>
      </c>
      <c r="AA79">
        <v>6752.0770238749201</v>
      </c>
      <c r="AB79">
        <v>5645.3519569390801</v>
      </c>
      <c r="AC79">
        <v>8733.12107993276</v>
      </c>
      <c r="AD79">
        <v>1800.7573639068501</v>
      </c>
      <c r="AE79">
        <v>2824.5347226490098</v>
      </c>
      <c r="AF79">
        <v>8729.1910019228708</v>
      </c>
      <c r="AG79">
        <v>11942.687490224</v>
      </c>
      <c r="AH79">
        <v>7364.4140563112796</v>
      </c>
      <c r="AI79">
        <v>4205.2716943345304</v>
      </c>
      <c r="AJ79">
        <v>12143.459286040001</v>
      </c>
      <c r="AK79">
        <v>16601.201636817899</v>
      </c>
      <c r="AM79" s="3" t="s">
        <v>148</v>
      </c>
      <c r="AN79">
        <v>871041.37173304905</v>
      </c>
      <c r="AO79">
        <v>105101.418618768</v>
      </c>
      <c r="AP79">
        <v>3127691.0334570599</v>
      </c>
      <c r="AQ79">
        <v>206035.99424148101</v>
      </c>
      <c r="AR79">
        <v>590822.10860865097</v>
      </c>
      <c r="AS79">
        <v>1497210.22911837</v>
      </c>
      <c r="AT79">
        <v>794239.28263889998</v>
      </c>
      <c r="AU79">
        <v>1871874.8553264099</v>
      </c>
      <c r="AV79">
        <v>677038.48288379202</v>
      </c>
      <c r="AW79">
        <v>331306.77137526398</v>
      </c>
      <c r="AX79">
        <v>639826.29741588305</v>
      </c>
      <c r="AY79">
        <v>1971646.62787099</v>
      </c>
      <c r="AZ79">
        <v>3276634.9289146098</v>
      </c>
      <c r="BA79">
        <v>1701502.9783759499</v>
      </c>
      <c r="BB79">
        <v>1691537.7484706701</v>
      </c>
      <c r="BC79">
        <v>5548170.7024198296</v>
      </c>
      <c r="BD79">
        <v>6680566.1168691199</v>
      </c>
      <c r="BF79" s="3" t="s">
        <v>129</v>
      </c>
      <c r="BG79">
        <v>9146.6765207535009</v>
      </c>
      <c r="BH79">
        <v>1342.3577771581499</v>
      </c>
      <c r="BI79">
        <v>16598.430683205301</v>
      </c>
      <c r="BJ79">
        <v>2365.0758485060401</v>
      </c>
      <c r="BK79">
        <v>7029.0532771326498</v>
      </c>
      <c r="BL79">
        <v>13735.5034643749</v>
      </c>
      <c r="BM79">
        <v>7542.7903448962998</v>
      </c>
      <c r="BN79">
        <v>3675.28142233377</v>
      </c>
      <c r="BO79">
        <v>849.12100293338403</v>
      </c>
      <c r="BP79">
        <v>2180.5500823720299</v>
      </c>
      <c r="BQ79">
        <v>7409.1607840715897</v>
      </c>
      <c r="BR79">
        <v>14545.9959416607</v>
      </c>
      <c r="BS79">
        <v>35135.164437225503</v>
      </c>
      <c r="BT79">
        <v>14856.6225508159</v>
      </c>
      <c r="BU79">
        <v>9049.3901930144693</v>
      </c>
      <c r="BV79">
        <v>65963.056166861294</v>
      </c>
      <c r="BW79">
        <v>74140.218590404402</v>
      </c>
    </row>
    <row r="80" spans="1:75">
      <c r="A80" t="s">
        <v>117</v>
      </c>
      <c r="B80">
        <v>859.54167525000003</v>
      </c>
      <c r="C80">
        <v>259.7675208</v>
      </c>
      <c r="D80">
        <v>878.77697005000005</v>
      </c>
      <c r="E80">
        <v>44.953290000000003</v>
      </c>
      <c r="F80">
        <v>12.327022700000001</v>
      </c>
      <c r="G80">
        <v>190.75998530000001</v>
      </c>
      <c r="H80">
        <v>51.364983600000002</v>
      </c>
      <c r="I80">
        <v>37.357042900000003</v>
      </c>
      <c r="J80">
        <v>68.398655599999998</v>
      </c>
      <c r="K80">
        <v>12.7134337</v>
      </c>
      <c r="L80">
        <v>102.1784026</v>
      </c>
      <c r="M80">
        <v>454.297258</v>
      </c>
      <c r="N80">
        <v>113.7809372</v>
      </c>
      <c r="O80">
        <v>620.43555300000003</v>
      </c>
      <c r="P80">
        <v>154.5318426</v>
      </c>
      <c r="Q80">
        <v>546.9689343</v>
      </c>
      <c r="R80">
        <v>292.0720354</v>
      </c>
      <c r="T80" s="3" t="s">
        <v>108</v>
      </c>
      <c r="U80">
        <v>52934.7006734854</v>
      </c>
      <c r="V80">
        <v>10962.8546925017</v>
      </c>
      <c r="W80">
        <v>167986.69022822299</v>
      </c>
      <c r="X80">
        <v>36290.969305966202</v>
      </c>
      <c r="Y80">
        <v>39333.515595511599</v>
      </c>
      <c r="Z80">
        <v>201486.97338648001</v>
      </c>
      <c r="AA80">
        <v>104974.84039680001</v>
      </c>
      <c r="AB80">
        <v>46583.6303038185</v>
      </c>
      <c r="AC80">
        <v>130123.938250406</v>
      </c>
      <c r="AD80">
        <v>25403.118714341501</v>
      </c>
      <c r="AE80">
        <v>76774.024472229794</v>
      </c>
      <c r="AF80">
        <v>248445.99876246799</v>
      </c>
      <c r="AG80">
        <v>390737.39437957999</v>
      </c>
      <c r="AH80">
        <v>162542.50201432599</v>
      </c>
      <c r="AI80">
        <v>121583.04591712401</v>
      </c>
      <c r="AJ80">
        <v>352816.17333615699</v>
      </c>
      <c r="AK80">
        <v>507546.68739320501</v>
      </c>
      <c r="AM80" s="3" t="s">
        <v>143</v>
      </c>
      <c r="AN80">
        <v>514247092.32206202</v>
      </c>
      <c r="AO80">
        <v>83259757.567895696</v>
      </c>
      <c r="AP80">
        <v>144987758.328246</v>
      </c>
      <c r="AQ80">
        <v>88101258.584341407</v>
      </c>
      <c r="AR80">
        <v>43954064.816361196</v>
      </c>
      <c r="AS80">
        <v>384127175.19625902</v>
      </c>
      <c r="AT80">
        <v>208571004.408335</v>
      </c>
      <c r="AU80">
        <v>216746780.29414201</v>
      </c>
      <c r="AV80">
        <v>66169678.612446196</v>
      </c>
      <c r="AW80">
        <v>72274944.542878702</v>
      </c>
      <c r="AX80">
        <v>118969560.725269</v>
      </c>
      <c r="AY80">
        <v>281616950.98380703</v>
      </c>
      <c r="AZ80">
        <v>377220253.6358</v>
      </c>
      <c r="BA80">
        <v>357754669.151106</v>
      </c>
      <c r="BB80">
        <v>39121852.510130599</v>
      </c>
      <c r="BC80">
        <v>289119634.57410997</v>
      </c>
      <c r="BD80">
        <v>233818991.446823</v>
      </c>
      <c r="BF80" t="s">
        <v>131</v>
      </c>
      <c r="BG80">
        <v>227.38141756116201</v>
      </c>
      <c r="BH80">
        <v>12.0388010959018</v>
      </c>
      <c r="BI80">
        <v>100.368363620602</v>
      </c>
      <c r="BJ80">
        <v>12.6371558115904</v>
      </c>
      <c r="BK80">
        <v>18.297449710845701</v>
      </c>
      <c r="BL80">
        <v>68.435161579053698</v>
      </c>
      <c r="BM80">
        <v>48.881161348977798</v>
      </c>
      <c r="BN80">
        <v>56.520362097994401</v>
      </c>
      <c r="BO80">
        <v>29.420837042058601</v>
      </c>
      <c r="BP80">
        <v>11.615193125968901</v>
      </c>
      <c r="BQ80">
        <v>17.97858940755</v>
      </c>
      <c r="BR80">
        <v>322.69523545468002</v>
      </c>
      <c r="BS80">
        <v>406.756580276965</v>
      </c>
      <c r="BT80">
        <v>308.82090368893398</v>
      </c>
      <c r="BU80">
        <v>143.670007437946</v>
      </c>
      <c r="BV80">
        <v>785.93600819052904</v>
      </c>
      <c r="BW80">
        <v>1321.71714978665</v>
      </c>
    </row>
    <row r="81" spans="1:75">
      <c r="A81" t="s">
        <v>118</v>
      </c>
      <c r="B81">
        <v>93.330663700000002</v>
      </c>
      <c r="C81">
        <v>0</v>
      </c>
      <c r="D81">
        <v>119.3814388</v>
      </c>
      <c r="E81">
        <v>0.64983040000000003</v>
      </c>
      <c r="F81">
        <v>9.6419940000000004</v>
      </c>
      <c r="G81">
        <v>0.83015320000000004</v>
      </c>
      <c r="H81">
        <v>1.5080735999999999</v>
      </c>
      <c r="I81">
        <v>1.7925956000000001</v>
      </c>
      <c r="J81">
        <v>0.19166649999999999</v>
      </c>
      <c r="K81">
        <v>5.2629500000000003E-2</v>
      </c>
      <c r="L81">
        <v>24.455396</v>
      </c>
      <c r="M81">
        <v>28.663703099999999</v>
      </c>
      <c r="N81">
        <v>16.981963199999999</v>
      </c>
      <c r="O81">
        <v>92.393663200000006</v>
      </c>
      <c r="P81">
        <v>13.6934693</v>
      </c>
      <c r="Q81">
        <v>81.981127200000003</v>
      </c>
      <c r="R81">
        <v>128.87993280000001</v>
      </c>
      <c r="T81" s="3" t="s">
        <v>246</v>
      </c>
      <c r="U81">
        <v>13588.639134185099</v>
      </c>
      <c r="V81">
        <v>8014.9245760529602</v>
      </c>
      <c r="W81">
        <v>26947.072392025701</v>
      </c>
      <c r="X81">
        <v>4220.3594434943598</v>
      </c>
      <c r="Y81">
        <v>38393.043491821598</v>
      </c>
      <c r="Z81">
        <v>54959.361684376403</v>
      </c>
      <c r="AA81">
        <v>39324.862583251299</v>
      </c>
      <c r="AB81">
        <v>30748.0091621834</v>
      </c>
      <c r="AC81">
        <v>58915.252018804102</v>
      </c>
      <c r="AD81">
        <v>11554.1819594476</v>
      </c>
      <c r="AE81">
        <v>29457.3897892696</v>
      </c>
      <c r="AF81">
        <v>65266.469535607299</v>
      </c>
      <c r="AG81">
        <v>102469.63264333</v>
      </c>
      <c r="AH81">
        <v>82159.874280232005</v>
      </c>
      <c r="AI81">
        <v>75565.420472751794</v>
      </c>
      <c r="AJ81">
        <v>190234.10749657199</v>
      </c>
      <c r="AK81">
        <v>210810.10577345401</v>
      </c>
      <c r="AM81" s="3" t="s">
        <v>142</v>
      </c>
      <c r="AN81">
        <v>174964761.37905699</v>
      </c>
      <c r="AO81">
        <v>141734716.825822</v>
      </c>
      <c r="AP81">
        <v>203975663.49676999</v>
      </c>
      <c r="AQ81">
        <v>66810283.636865899</v>
      </c>
      <c r="AR81">
        <v>61722923.991986804</v>
      </c>
      <c r="AS81">
        <v>131579558.285206</v>
      </c>
      <c r="AT81">
        <v>41873212.591137402</v>
      </c>
      <c r="AU81">
        <v>64634095.990213901</v>
      </c>
      <c r="AV81">
        <v>67350150.521441296</v>
      </c>
      <c r="AW81">
        <v>12194227.6188005</v>
      </c>
      <c r="AX81">
        <v>20734668.6948645</v>
      </c>
      <c r="AY81">
        <v>186124716.03226301</v>
      </c>
      <c r="AZ81">
        <v>204559658.44801199</v>
      </c>
      <c r="BA81">
        <v>78303076.493385896</v>
      </c>
      <c r="BB81">
        <v>16983658.652149599</v>
      </c>
      <c r="BC81">
        <v>143666439.08881399</v>
      </c>
      <c r="BD81">
        <v>94885620.3934322</v>
      </c>
      <c r="BF81" s="3" t="s">
        <v>130</v>
      </c>
      <c r="BG81">
        <v>64.368370183254299</v>
      </c>
      <c r="BH81">
        <v>6.0605321068303502</v>
      </c>
      <c r="BI81">
        <v>45.034907856863398</v>
      </c>
      <c r="BJ81">
        <v>7.8777629290459803</v>
      </c>
      <c r="BK81">
        <v>9.83533771121804</v>
      </c>
      <c r="BL81">
        <v>27.445462936252898</v>
      </c>
      <c r="BM81">
        <v>25.985748576394901</v>
      </c>
      <c r="BN81">
        <v>29.176845983846398</v>
      </c>
      <c r="BO81">
        <v>17.764610630695401</v>
      </c>
      <c r="BP81">
        <v>6.6067440916986699</v>
      </c>
      <c r="BQ81">
        <v>10.4614477202385</v>
      </c>
      <c r="BR81">
        <v>123.429030510014</v>
      </c>
      <c r="BS81">
        <v>120.14298193720801</v>
      </c>
      <c r="BT81">
        <v>86.322767837220198</v>
      </c>
      <c r="BU81">
        <v>52.985856473943898</v>
      </c>
      <c r="BV81">
        <v>309.51805135635198</v>
      </c>
      <c r="BW81">
        <v>316.67068706959401</v>
      </c>
    </row>
    <row r="82" spans="1:75">
      <c r="A82" t="s">
        <v>119</v>
      </c>
      <c r="B82">
        <v>484.46180564999997</v>
      </c>
      <c r="C82">
        <v>4818.9467231999997</v>
      </c>
      <c r="D82">
        <v>507.27827094999998</v>
      </c>
      <c r="E82">
        <v>315.68057950000002</v>
      </c>
      <c r="F82">
        <v>620.52330549999999</v>
      </c>
      <c r="G82">
        <v>5792.5324745999997</v>
      </c>
      <c r="H82">
        <v>1653.6319219</v>
      </c>
      <c r="I82">
        <v>456.9556541</v>
      </c>
      <c r="J82">
        <v>257.68834800000002</v>
      </c>
      <c r="K82">
        <v>66.397998400000006</v>
      </c>
      <c r="L82">
        <v>59.735572500000004</v>
      </c>
      <c r="M82">
        <v>1749.2147649999999</v>
      </c>
      <c r="N82">
        <v>1107.6977095</v>
      </c>
      <c r="O82">
        <v>873.32089059999998</v>
      </c>
      <c r="P82">
        <v>378.13958289999999</v>
      </c>
      <c r="Q82">
        <v>3077.6934193000002</v>
      </c>
      <c r="R82">
        <v>3735.5487152999999</v>
      </c>
      <c r="T82" s="3" t="s">
        <v>298</v>
      </c>
      <c r="U82">
        <v>37099.335582351501</v>
      </c>
      <c r="V82">
        <v>45558.070783410898</v>
      </c>
      <c r="W82">
        <v>172543.05274255099</v>
      </c>
      <c r="X82">
        <v>35998.635020285903</v>
      </c>
      <c r="Y82">
        <v>72484.209735952303</v>
      </c>
      <c r="Z82">
        <v>300691.72369342903</v>
      </c>
      <c r="AA82">
        <v>174186.85426306599</v>
      </c>
      <c r="AB82">
        <v>121987.277882025</v>
      </c>
      <c r="AC82">
        <v>257276.65986581601</v>
      </c>
      <c r="AD82">
        <v>61174.5809343445</v>
      </c>
      <c r="AE82">
        <v>164956.74603305999</v>
      </c>
      <c r="AF82">
        <v>446206.72281075403</v>
      </c>
      <c r="AG82">
        <v>711925.57229714398</v>
      </c>
      <c r="AH82">
        <v>297363.64079501102</v>
      </c>
      <c r="AI82">
        <v>342504.14556484798</v>
      </c>
      <c r="AJ82">
        <v>1075386.1918075599</v>
      </c>
      <c r="AK82">
        <v>1246411.86412314</v>
      </c>
      <c r="AM82" t="s">
        <v>146</v>
      </c>
      <c r="AN82">
        <v>86304160.244596496</v>
      </c>
      <c r="AO82">
        <v>71182966.135774493</v>
      </c>
      <c r="AP82">
        <v>33094229.8458842</v>
      </c>
      <c r="AQ82">
        <v>24738098.0841434</v>
      </c>
      <c r="AR82">
        <v>16652174.3669415</v>
      </c>
      <c r="AS82">
        <v>27145732.204381298</v>
      </c>
      <c r="AT82">
        <v>49716613.477073401</v>
      </c>
      <c r="AU82">
        <v>30319059.3168955</v>
      </c>
      <c r="AV82">
        <v>14710946.620600799</v>
      </c>
      <c r="AW82">
        <v>7236319.80501418</v>
      </c>
      <c r="AX82">
        <v>47306331.868085302</v>
      </c>
      <c r="AY82">
        <v>11178901.481181599</v>
      </c>
      <c r="AZ82">
        <v>58703451.219305098</v>
      </c>
      <c r="BA82">
        <v>72411556.201813102</v>
      </c>
      <c r="BB82">
        <v>13262647.948909501</v>
      </c>
      <c r="BC82">
        <v>66643424.173376299</v>
      </c>
      <c r="BD82">
        <v>122796645.946816</v>
      </c>
      <c r="BF82" s="3" t="s">
        <v>132</v>
      </c>
      <c r="BG82">
        <v>7209.6121081437004</v>
      </c>
      <c r="BH82">
        <v>695.67195898314299</v>
      </c>
      <c r="BI82">
        <v>6589.6117775473003</v>
      </c>
      <c r="BJ82">
        <v>1494.0724584479899</v>
      </c>
      <c r="BK82">
        <v>2238.9926629430402</v>
      </c>
      <c r="BL82">
        <v>4524.0520392140697</v>
      </c>
      <c r="BM82">
        <v>3184.5326492868198</v>
      </c>
      <c r="BN82">
        <v>4018.5176837604699</v>
      </c>
      <c r="BO82">
        <v>2806.16145507293</v>
      </c>
      <c r="BP82">
        <v>1130.6549321503501</v>
      </c>
      <c r="BQ82">
        <v>602.33298057158595</v>
      </c>
      <c r="BR82">
        <v>5486.7870488503504</v>
      </c>
      <c r="BS82">
        <v>11954.9922485921</v>
      </c>
      <c r="BT82">
        <v>3917.1222156292702</v>
      </c>
      <c r="BU82">
        <v>2267.9181381906401</v>
      </c>
      <c r="BV82">
        <v>13905.045798470301</v>
      </c>
      <c r="BW82">
        <v>14277.1297601361</v>
      </c>
    </row>
    <row r="83" spans="1:75">
      <c r="A83" t="s">
        <v>120</v>
      </c>
      <c r="B83">
        <v>43879.241704499997</v>
      </c>
      <c r="C83">
        <v>91462.398929500006</v>
      </c>
      <c r="D83">
        <v>121669.40291639999</v>
      </c>
      <c r="E83">
        <v>12266.9775137</v>
      </c>
      <c r="F83">
        <v>45649.262366100003</v>
      </c>
      <c r="G83">
        <v>196373.15763490001</v>
      </c>
      <c r="H83">
        <v>71249.631261400005</v>
      </c>
      <c r="I83">
        <v>118419.2175041</v>
      </c>
      <c r="J83">
        <v>147264.4901651</v>
      </c>
      <c r="K83">
        <v>25756.738198499999</v>
      </c>
      <c r="L83">
        <v>183771.95911510001</v>
      </c>
      <c r="M83">
        <v>460571.01820190001</v>
      </c>
      <c r="N83">
        <v>690528.83240209997</v>
      </c>
      <c r="O83">
        <v>277743.405011</v>
      </c>
      <c r="P83">
        <v>255519.4052567</v>
      </c>
      <c r="Q83">
        <v>1479088.4244427001</v>
      </c>
      <c r="R83">
        <v>1159271.0244603001</v>
      </c>
      <c r="T83" s="3" t="s">
        <v>81</v>
      </c>
      <c r="U83">
        <v>11811.3681340154</v>
      </c>
      <c r="V83">
        <v>3106.1256681104801</v>
      </c>
      <c r="W83">
        <v>43607.042009541299</v>
      </c>
      <c r="X83">
        <v>4800.22325300175</v>
      </c>
      <c r="Y83">
        <v>17706.278182152</v>
      </c>
      <c r="Z83">
        <v>131781.88703909199</v>
      </c>
      <c r="AA83">
        <v>106562.972839401</v>
      </c>
      <c r="AB83">
        <v>93805.796881151793</v>
      </c>
      <c r="AC83">
        <v>41172.138648152999</v>
      </c>
      <c r="AD83">
        <v>28337.001958261098</v>
      </c>
      <c r="AE83">
        <v>18497.053013370201</v>
      </c>
      <c r="AF83">
        <v>90988.945118245203</v>
      </c>
      <c r="AG83">
        <v>168347.133070229</v>
      </c>
      <c r="AH83">
        <v>74319.359485171706</v>
      </c>
      <c r="AI83">
        <v>51670.036728239997</v>
      </c>
      <c r="AJ83">
        <v>259386.78351428799</v>
      </c>
      <c r="AK83">
        <v>279668.80014272098</v>
      </c>
      <c r="AM83" s="3" t="s">
        <v>147</v>
      </c>
      <c r="AN83">
        <v>6519420.8579419097</v>
      </c>
      <c r="AO83">
        <v>16611208.5457022</v>
      </c>
      <c r="AP83">
        <v>7074937.4526255596</v>
      </c>
      <c r="AQ83">
        <v>1207699.53061593</v>
      </c>
      <c r="AR83">
        <v>2604141.6791646001</v>
      </c>
      <c r="AS83">
        <v>7728893.6800213</v>
      </c>
      <c r="AT83">
        <v>3038773.7858946901</v>
      </c>
      <c r="AU83">
        <v>10563226.298254499</v>
      </c>
      <c r="AV83">
        <v>7553025.5199389001</v>
      </c>
      <c r="AW83">
        <v>3307398.8956527002</v>
      </c>
      <c r="AX83">
        <v>8069031.31532415</v>
      </c>
      <c r="AY83">
        <v>15204192.546064701</v>
      </c>
      <c r="AZ83">
        <v>36834794.1002196</v>
      </c>
      <c r="BA83">
        <v>11710726.2781005</v>
      </c>
      <c r="BB83">
        <v>14922796.0569974</v>
      </c>
      <c r="BC83">
        <v>81957862.533305794</v>
      </c>
      <c r="BD83">
        <v>72779803.671335906</v>
      </c>
      <c r="BF83" s="3" t="s">
        <v>124</v>
      </c>
      <c r="BG83">
        <v>1039.8209833508299</v>
      </c>
      <c r="BH83">
        <v>347.60364750927999</v>
      </c>
      <c r="BI83">
        <v>519.57145047678</v>
      </c>
      <c r="BJ83">
        <v>118.803813981682</v>
      </c>
      <c r="BK83">
        <v>99.920962237910103</v>
      </c>
      <c r="BL83">
        <v>216.862386407168</v>
      </c>
      <c r="BM83">
        <v>170.64746502873001</v>
      </c>
      <c r="BN83">
        <v>278.90593749764901</v>
      </c>
      <c r="BO83">
        <v>144.651258056138</v>
      </c>
      <c r="BP83">
        <v>80.184951212164506</v>
      </c>
      <c r="BQ83">
        <v>167.98723383787299</v>
      </c>
      <c r="BR83">
        <v>1055.87164745255</v>
      </c>
      <c r="BS83">
        <v>1222.5362848238301</v>
      </c>
      <c r="BT83">
        <v>472.57230510615199</v>
      </c>
      <c r="BU83">
        <v>171.33537845000299</v>
      </c>
      <c r="BV83">
        <v>1074.26059481364</v>
      </c>
      <c r="BW83">
        <v>1220.6665395172399</v>
      </c>
    </row>
    <row r="84" spans="1:75">
      <c r="A84" t="s">
        <v>121</v>
      </c>
      <c r="B84">
        <v>1258.9967237000001</v>
      </c>
      <c r="C84">
        <v>132.06929339999999</v>
      </c>
      <c r="D84">
        <v>2943.7749591000002</v>
      </c>
      <c r="E84">
        <v>281.42719449999998</v>
      </c>
      <c r="F84">
        <v>27.733872900000001</v>
      </c>
      <c r="G84">
        <v>1025.1160805</v>
      </c>
      <c r="H84">
        <v>545.28425709999999</v>
      </c>
      <c r="I84">
        <v>115.6695134</v>
      </c>
      <c r="J84">
        <v>10.7796588</v>
      </c>
      <c r="K84">
        <v>1140.9890958000001</v>
      </c>
      <c r="L84">
        <v>667.04153310000004</v>
      </c>
      <c r="M84">
        <v>2790.0217819</v>
      </c>
      <c r="N84">
        <v>2777.1697721</v>
      </c>
      <c r="O84">
        <v>3278.6349344</v>
      </c>
      <c r="P84">
        <v>542.62009069999999</v>
      </c>
      <c r="Q84">
        <v>3294.7624532999998</v>
      </c>
      <c r="R84">
        <v>4992.7807807999998</v>
      </c>
      <c r="T84" s="3" t="s">
        <v>299</v>
      </c>
      <c r="U84">
        <v>21385.171804961199</v>
      </c>
      <c r="V84">
        <v>100019.984471266</v>
      </c>
      <c r="W84">
        <v>34362.379876542502</v>
      </c>
      <c r="X84">
        <v>2004.95988246869</v>
      </c>
      <c r="Y84">
        <v>13762.5408630241</v>
      </c>
      <c r="Z84">
        <v>39361.964046167202</v>
      </c>
      <c r="AA84">
        <v>20639.840305691399</v>
      </c>
      <c r="AB84">
        <v>13491.5131588482</v>
      </c>
      <c r="AC84">
        <v>35463.531337164699</v>
      </c>
      <c r="AD84">
        <v>4723.2724917576697</v>
      </c>
      <c r="AE84">
        <v>15779.1590250921</v>
      </c>
      <c r="AF84">
        <v>73217.291677608693</v>
      </c>
      <c r="AG84">
        <v>78139.431586382503</v>
      </c>
      <c r="AH84">
        <v>78492.221715835098</v>
      </c>
      <c r="AI84">
        <v>38319.273165762403</v>
      </c>
      <c r="AJ84">
        <v>121534.933799987</v>
      </c>
      <c r="AK84">
        <v>182838.50157508801</v>
      </c>
      <c r="AM84" s="3" t="s">
        <v>145</v>
      </c>
      <c r="AN84">
        <v>15630363.0016951</v>
      </c>
      <c r="AO84">
        <v>1589846.6111107101</v>
      </c>
      <c r="AP84">
        <v>31800144.489253301</v>
      </c>
      <c r="AQ84">
        <v>2281744.3969492801</v>
      </c>
      <c r="AR84">
        <v>22497179.830827098</v>
      </c>
      <c r="AS84">
        <v>58591176.046520397</v>
      </c>
      <c r="AT84">
        <v>5027083.2701337496</v>
      </c>
      <c r="AU84">
        <v>68451918.759685293</v>
      </c>
      <c r="AV84">
        <v>2843680.5263419701</v>
      </c>
      <c r="AW84">
        <v>1479208.0651996699</v>
      </c>
      <c r="AX84">
        <v>5438846.9022460403</v>
      </c>
      <c r="AY84">
        <v>42196703.522414602</v>
      </c>
      <c r="AZ84">
        <v>43673614.112639003</v>
      </c>
      <c r="BA84">
        <v>21415622.427128799</v>
      </c>
      <c r="BB84">
        <v>10507552.649876701</v>
      </c>
      <c r="BC84">
        <v>80713037.306663096</v>
      </c>
      <c r="BD84">
        <v>78886147.656772897</v>
      </c>
      <c r="BF84" s="3" t="s">
        <v>127</v>
      </c>
      <c r="BG84">
        <v>417.347215640961</v>
      </c>
      <c r="BH84">
        <v>11.5330366110312</v>
      </c>
      <c r="BI84">
        <v>141.944963737921</v>
      </c>
      <c r="BJ84">
        <v>25.362611652712101</v>
      </c>
      <c r="BK84">
        <v>20.012145848850199</v>
      </c>
      <c r="BL84">
        <v>36.434475010620901</v>
      </c>
      <c r="BM84">
        <v>27.262460981056702</v>
      </c>
      <c r="BN84">
        <v>39.315569183041397</v>
      </c>
      <c r="BO84">
        <v>25.993546116736301</v>
      </c>
      <c r="BP84">
        <v>14.7587054726819</v>
      </c>
      <c r="BQ84">
        <v>28.6685779961775</v>
      </c>
      <c r="BR84">
        <v>40.597675647335997</v>
      </c>
      <c r="BS84">
        <v>225.38677104864399</v>
      </c>
      <c r="BT84">
        <v>76.598098479464596</v>
      </c>
      <c r="BU84">
        <v>29.747892381890601</v>
      </c>
      <c r="BV84">
        <v>196.82688790118601</v>
      </c>
      <c r="BW84">
        <v>251.90065774428601</v>
      </c>
    </row>
    <row r="85" spans="1:75">
      <c r="A85" t="s">
        <v>122</v>
      </c>
      <c r="B85">
        <v>6956.3313190500003</v>
      </c>
      <c r="C85">
        <v>2956.6957928000002</v>
      </c>
      <c r="D85">
        <v>7732.0342603500003</v>
      </c>
      <c r="E85">
        <v>408.97082310000002</v>
      </c>
      <c r="F85">
        <v>964.9149046</v>
      </c>
      <c r="G85">
        <v>18871.099198600001</v>
      </c>
      <c r="H85">
        <v>997.45995760000005</v>
      </c>
      <c r="I85">
        <v>2075.3083525000002</v>
      </c>
      <c r="J85">
        <v>2135.1261857</v>
      </c>
      <c r="K85">
        <v>213.6337752</v>
      </c>
      <c r="L85">
        <v>2464.8044129999998</v>
      </c>
      <c r="M85">
        <v>7149.1245591999996</v>
      </c>
      <c r="N85">
        <v>8320.4558173999994</v>
      </c>
      <c r="O85">
        <v>11232.028926999999</v>
      </c>
      <c r="P85">
        <v>1829.2520919000001</v>
      </c>
      <c r="Q85">
        <v>9619.9755891000004</v>
      </c>
      <c r="R85">
        <v>7876.6523496</v>
      </c>
      <c r="T85" s="3" t="s">
        <v>300</v>
      </c>
      <c r="U85">
        <v>696.80622420809198</v>
      </c>
      <c r="V85">
        <v>541.31611354705399</v>
      </c>
      <c r="W85">
        <v>3115.2611868415902</v>
      </c>
      <c r="X85">
        <v>293.21759694696101</v>
      </c>
      <c r="Y85">
        <v>388.12892745624799</v>
      </c>
      <c r="Z85">
        <v>1873.73035209113</v>
      </c>
      <c r="AA85">
        <v>2755.2715041592501</v>
      </c>
      <c r="AB85">
        <v>769.95560964140304</v>
      </c>
      <c r="AC85">
        <v>747.07952143557202</v>
      </c>
      <c r="AD85">
        <v>383.77125792376199</v>
      </c>
      <c r="AE85">
        <v>4839.3779588931202</v>
      </c>
      <c r="AF85">
        <v>3274.2029819045501</v>
      </c>
      <c r="AG85">
        <v>5145.7609819249601</v>
      </c>
      <c r="AH85">
        <v>3565.4679112827798</v>
      </c>
      <c r="AI85">
        <v>3201.1229765417002</v>
      </c>
      <c r="AJ85">
        <v>9145.8430235914802</v>
      </c>
      <c r="AK85">
        <v>8424.3436063534391</v>
      </c>
      <c r="AM85" s="3" t="s">
        <v>149</v>
      </c>
      <c r="AN85">
        <v>11543252.4443493</v>
      </c>
      <c r="AO85">
        <v>5369132.1459932504</v>
      </c>
      <c r="AP85">
        <v>18199193.1585203</v>
      </c>
      <c r="AQ85">
        <v>5756094.1266989699</v>
      </c>
      <c r="AR85">
        <v>5714055.3406930203</v>
      </c>
      <c r="AS85">
        <v>35918175.955033697</v>
      </c>
      <c r="AT85">
        <v>15027801.6419484</v>
      </c>
      <c r="AU85">
        <v>40963057.349024802</v>
      </c>
      <c r="AV85">
        <v>7462516.5623228196</v>
      </c>
      <c r="AW85">
        <v>28478253.7450752</v>
      </c>
      <c r="AX85">
        <v>8543487.3628980909</v>
      </c>
      <c r="AY85">
        <v>35696362.851801001</v>
      </c>
      <c r="AZ85">
        <v>49952293.705129802</v>
      </c>
      <c r="BA85">
        <v>28256910.380932201</v>
      </c>
      <c r="BB85">
        <v>11185164.894290499</v>
      </c>
      <c r="BC85">
        <v>98574232.868963495</v>
      </c>
      <c r="BD85">
        <v>121955637.981058</v>
      </c>
      <c r="BF85" t="s">
        <v>135</v>
      </c>
      <c r="BG85">
        <v>616.36805613469801</v>
      </c>
      <c r="BH85">
        <v>64.331380251659894</v>
      </c>
      <c r="BI85">
        <v>269.07166170935801</v>
      </c>
      <c r="BJ85">
        <v>45.156060409644802</v>
      </c>
      <c r="BK85">
        <v>67.684690788221801</v>
      </c>
      <c r="BL85">
        <v>172.80835908074101</v>
      </c>
      <c r="BM85">
        <v>180.82378765599699</v>
      </c>
      <c r="BN85">
        <v>184.90156828937899</v>
      </c>
      <c r="BO85">
        <v>121.064833174802</v>
      </c>
      <c r="BP85">
        <v>39.776549624362197</v>
      </c>
      <c r="BQ85">
        <v>47.616573778594301</v>
      </c>
      <c r="BR85">
        <v>699.185050151307</v>
      </c>
      <c r="BS85">
        <v>495.25388462444499</v>
      </c>
      <c r="BT85">
        <v>293.67384501472702</v>
      </c>
      <c r="BU85">
        <v>168.17335066635499</v>
      </c>
      <c r="BV85">
        <v>782.61368053648903</v>
      </c>
      <c r="BW85">
        <v>848.05164687512399</v>
      </c>
    </row>
    <row r="86" spans="1:75">
      <c r="A86" t="s">
        <v>123</v>
      </c>
      <c r="B86">
        <v>932.64959995000004</v>
      </c>
      <c r="C86">
        <v>595.1740337</v>
      </c>
      <c r="D86">
        <v>3115.0707960499999</v>
      </c>
      <c r="E86">
        <v>1148.4461104</v>
      </c>
      <c r="F86">
        <v>826.04497619999995</v>
      </c>
      <c r="G86">
        <v>3401.7961381999999</v>
      </c>
      <c r="H86">
        <v>2029.7587149999999</v>
      </c>
      <c r="I86">
        <v>2482.3946423000002</v>
      </c>
      <c r="J86">
        <v>1573.5094756000001</v>
      </c>
      <c r="K86">
        <v>686.17709930000001</v>
      </c>
      <c r="L86">
        <v>1701.0854417</v>
      </c>
      <c r="M86">
        <v>3601.7185149000002</v>
      </c>
      <c r="N86">
        <v>7032.7157668</v>
      </c>
      <c r="O86">
        <v>4046.5045636999998</v>
      </c>
      <c r="P86">
        <v>1679.6315778999999</v>
      </c>
      <c r="Q86">
        <v>10633.3367674</v>
      </c>
      <c r="R86">
        <v>8794.0327445000003</v>
      </c>
      <c r="T86" s="3" t="s">
        <v>43</v>
      </c>
      <c r="U86">
        <v>2436.5721526247999</v>
      </c>
      <c r="V86">
        <v>1211.70765940198</v>
      </c>
      <c r="W86">
        <v>1175.9322380072099</v>
      </c>
      <c r="X86">
        <v>960.37872021140504</v>
      </c>
      <c r="Y86">
        <v>440.568063440326</v>
      </c>
      <c r="Z86">
        <v>775.26579581167903</v>
      </c>
      <c r="AA86">
        <v>520.75515548227099</v>
      </c>
      <c r="AB86">
        <v>80.276760163976505</v>
      </c>
      <c r="AC86">
        <v>81.390091011252096</v>
      </c>
      <c r="AD86">
        <v>32.1126407794792</v>
      </c>
      <c r="AE86">
        <v>746.99361997348501</v>
      </c>
      <c r="AF86">
        <v>2284.7978239717299</v>
      </c>
      <c r="AG86">
        <v>4146.6965223021498</v>
      </c>
      <c r="AH86">
        <v>1935.2160302959901</v>
      </c>
      <c r="AI86">
        <v>645.25447089028501</v>
      </c>
      <c r="AJ86">
        <v>2307.4839937715601</v>
      </c>
      <c r="AK86">
        <v>2468.0339868874798</v>
      </c>
      <c r="AM86" s="3" t="s">
        <v>150</v>
      </c>
      <c r="AN86">
        <v>84512967.570206597</v>
      </c>
      <c r="AO86">
        <v>18217690.688505899</v>
      </c>
      <c r="AP86">
        <v>173715017.11750999</v>
      </c>
      <c r="AQ86">
        <v>209554571.44326499</v>
      </c>
      <c r="AR86">
        <v>119775489.06100801</v>
      </c>
      <c r="AS86">
        <v>316895044.28738302</v>
      </c>
      <c r="AT86">
        <v>212769462.93577299</v>
      </c>
      <c r="AU86">
        <v>351967096.58345199</v>
      </c>
      <c r="AV86">
        <v>124250800.55192199</v>
      </c>
      <c r="AW86">
        <v>79816582.449281305</v>
      </c>
      <c r="AX86">
        <v>90998616.361926496</v>
      </c>
      <c r="AY86">
        <v>235937711.679396</v>
      </c>
      <c r="AZ86">
        <v>681723404.19778395</v>
      </c>
      <c r="BA86">
        <v>246724421.69028601</v>
      </c>
      <c r="BB86">
        <v>73827168.084226996</v>
      </c>
      <c r="BC86">
        <v>699943275.72653902</v>
      </c>
      <c r="BD86">
        <v>565213650.02482104</v>
      </c>
      <c r="BF86" s="3" t="s">
        <v>140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>
      <c r="A87" t="s">
        <v>124</v>
      </c>
      <c r="B87">
        <v>1774.7040511</v>
      </c>
      <c r="C87">
        <v>186.00502990000001</v>
      </c>
      <c r="D87">
        <v>717.6157852</v>
      </c>
      <c r="E87">
        <v>212.05620880000001</v>
      </c>
      <c r="F87">
        <v>110.7744588</v>
      </c>
      <c r="G87">
        <v>3781.2827188000001</v>
      </c>
      <c r="H87">
        <v>309.40933280000002</v>
      </c>
      <c r="I87">
        <v>266.46668560000001</v>
      </c>
      <c r="J87">
        <v>157.78914280000001</v>
      </c>
      <c r="K87">
        <v>43.944050400000002</v>
      </c>
      <c r="L87">
        <v>12.4473684</v>
      </c>
      <c r="M87">
        <v>896.71287989999996</v>
      </c>
      <c r="N87">
        <v>2631.8498568999998</v>
      </c>
      <c r="O87">
        <v>755.54954880000003</v>
      </c>
      <c r="P87">
        <v>37.880201499999998</v>
      </c>
      <c r="Q87">
        <v>1000.7094835</v>
      </c>
      <c r="R87">
        <v>1542.9864239000001</v>
      </c>
      <c r="T87" s="3" t="s">
        <v>68</v>
      </c>
      <c r="U87">
        <v>20970.054514865202</v>
      </c>
      <c r="V87">
        <v>3728.5125414890099</v>
      </c>
      <c r="W87">
        <v>17175.4017211139</v>
      </c>
      <c r="X87">
        <v>3583.7261755052</v>
      </c>
      <c r="Y87">
        <v>2838.5639469716498</v>
      </c>
      <c r="Z87">
        <v>30791.437480906799</v>
      </c>
      <c r="AA87">
        <v>3517.4293708489699</v>
      </c>
      <c r="AB87">
        <v>9667.2172210414192</v>
      </c>
      <c r="AC87">
        <v>13010.284083001799</v>
      </c>
      <c r="AD87">
        <v>2207.4200466422799</v>
      </c>
      <c r="AE87">
        <v>12579.9449909793</v>
      </c>
      <c r="AF87">
        <v>21638.514735061701</v>
      </c>
      <c r="AG87">
        <v>7061.9785128592803</v>
      </c>
      <c r="AH87">
        <v>11905.5026348629</v>
      </c>
      <c r="AI87">
        <v>4096.6588640253703</v>
      </c>
      <c r="AJ87">
        <v>6209.6386371990602</v>
      </c>
      <c r="AK87">
        <v>17835.196807741901</v>
      </c>
      <c r="AM87" s="3" t="s">
        <v>151</v>
      </c>
      <c r="AN87">
        <v>794777.51651762798</v>
      </c>
      <c r="AO87">
        <v>539865.57208666799</v>
      </c>
      <c r="AP87">
        <v>1275994.5842874399</v>
      </c>
      <c r="AQ87">
        <v>234695.31582057301</v>
      </c>
      <c r="AR87">
        <v>463991.86631338502</v>
      </c>
      <c r="AS87">
        <v>1212446.73233518</v>
      </c>
      <c r="AT87">
        <v>579977.00755561399</v>
      </c>
      <c r="AU87">
        <v>1376511.4562389001</v>
      </c>
      <c r="AV87">
        <v>607568.60143501102</v>
      </c>
      <c r="AW87">
        <v>311452.81404176599</v>
      </c>
      <c r="AX87">
        <v>1180326.6731735701</v>
      </c>
      <c r="AY87">
        <v>1869920.32172252</v>
      </c>
      <c r="AZ87">
        <v>5297721.8702464905</v>
      </c>
      <c r="BA87">
        <v>1149385.64043347</v>
      </c>
      <c r="BB87">
        <v>1187616.8286472501</v>
      </c>
      <c r="BC87">
        <v>6138920.8121234505</v>
      </c>
      <c r="BD87">
        <v>5337789.7168095596</v>
      </c>
      <c r="BF87" s="3" t="s">
        <v>138</v>
      </c>
      <c r="BG87">
        <v>3194.5117565994601</v>
      </c>
      <c r="BH87">
        <v>142.57210191637401</v>
      </c>
      <c r="BI87">
        <v>2687.8397825203901</v>
      </c>
      <c r="BJ87">
        <v>824.97474176733203</v>
      </c>
      <c r="BK87">
        <v>1153.6002937813901</v>
      </c>
      <c r="BL87">
        <v>2137.15110692188</v>
      </c>
      <c r="BM87">
        <v>1541.6786085359799</v>
      </c>
      <c r="BN87">
        <v>1987.44148785427</v>
      </c>
      <c r="BO87">
        <v>1330.4330241638099</v>
      </c>
      <c r="BP87">
        <v>544.23914858398496</v>
      </c>
      <c r="BQ87">
        <v>181.282289901605</v>
      </c>
      <c r="BR87">
        <v>2425.09410430959</v>
      </c>
      <c r="BS87">
        <v>3555.90699773095</v>
      </c>
      <c r="BT87">
        <v>1364.8910377796501</v>
      </c>
      <c r="BU87">
        <v>742.77928683104903</v>
      </c>
      <c r="BV87">
        <v>5140.9074563468903</v>
      </c>
      <c r="BW87">
        <v>5527.8471924289697</v>
      </c>
    </row>
    <row r="88" spans="1:75">
      <c r="A88" t="s">
        <v>125</v>
      </c>
      <c r="B88">
        <v>56.568087550000001</v>
      </c>
      <c r="C88">
        <v>120.4539626</v>
      </c>
      <c r="D88">
        <v>106.72703515000001</v>
      </c>
      <c r="E88">
        <v>10.2269284</v>
      </c>
      <c r="F88">
        <v>11.442875799999999</v>
      </c>
      <c r="G88">
        <v>83.713938099999993</v>
      </c>
      <c r="H88">
        <v>28.161716599999998</v>
      </c>
      <c r="I88">
        <v>72.581629500000005</v>
      </c>
      <c r="J88">
        <v>52.790723900000003</v>
      </c>
      <c r="K88">
        <v>8.5189395999999995</v>
      </c>
      <c r="L88">
        <v>39.283926999999998</v>
      </c>
      <c r="M88">
        <v>154.6608086</v>
      </c>
      <c r="N88">
        <v>199.1788937</v>
      </c>
      <c r="O88">
        <v>467.51140670000001</v>
      </c>
      <c r="P88">
        <v>176.96762100000001</v>
      </c>
      <c r="Q88">
        <v>403.68796220000002</v>
      </c>
      <c r="R88">
        <v>242.76362589999999</v>
      </c>
      <c r="T88" s="3" t="s">
        <v>301</v>
      </c>
      <c r="U88">
        <v>96156.478610285703</v>
      </c>
      <c r="V88">
        <v>545755.26124040899</v>
      </c>
      <c r="W88">
        <v>233625.86929604699</v>
      </c>
      <c r="X88">
        <v>25973.167958706399</v>
      </c>
      <c r="Y88">
        <v>39250.561923137</v>
      </c>
      <c r="Z88">
        <v>379238.73628150002</v>
      </c>
      <c r="AA88">
        <v>159920.902691967</v>
      </c>
      <c r="AB88">
        <v>58597.705014157596</v>
      </c>
      <c r="AC88">
        <v>111554.581264034</v>
      </c>
      <c r="AD88">
        <v>34014.647336546099</v>
      </c>
      <c r="AE88">
        <v>248091.111225884</v>
      </c>
      <c r="AF88">
        <v>286971.51485409099</v>
      </c>
      <c r="AG88">
        <v>525587.46021015802</v>
      </c>
      <c r="AH88">
        <v>242194.14933664401</v>
      </c>
      <c r="AI88">
        <v>78983.483767402402</v>
      </c>
      <c r="AJ88">
        <v>229402.75605363201</v>
      </c>
      <c r="AK88">
        <v>435348.256710716</v>
      </c>
      <c r="AM88" s="3" t="s">
        <v>153</v>
      </c>
      <c r="AN88">
        <v>131366808.105031</v>
      </c>
      <c r="AO88">
        <v>49778999.991005898</v>
      </c>
      <c r="AP88">
        <v>306989228.55773002</v>
      </c>
      <c r="AQ88">
        <v>53312201.611950099</v>
      </c>
      <c r="AR88">
        <v>210992354.83659801</v>
      </c>
      <c r="AS88">
        <v>736361655.80247295</v>
      </c>
      <c r="AT88">
        <v>501887980.75564998</v>
      </c>
      <c r="AU88">
        <v>978869473.68951297</v>
      </c>
      <c r="AV88">
        <v>432776277.05233902</v>
      </c>
      <c r="AW88">
        <v>106854293.879446</v>
      </c>
      <c r="AX88">
        <v>280276245.388376</v>
      </c>
      <c r="AY88">
        <v>625013762.68375099</v>
      </c>
      <c r="AZ88">
        <v>1179892288.78929</v>
      </c>
      <c r="BA88">
        <v>448856384.26487601</v>
      </c>
      <c r="BB88">
        <v>301570333.944628</v>
      </c>
      <c r="BC88">
        <v>2025919832.3963101</v>
      </c>
      <c r="BD88">
        <v>1623467650.0971701</v>
      </c>
      <c r="BF88" s="3" t="s">
        <v>141</v>
      </c>
      <c r="BG88">
        <v>9003.3145455543108</v>
      </c>
      <c r="BH88">
        <v>1931.42910333076</v>
      </c>
      <c r="BI88">
        <v>13316.5907919417</v>
      </c>
      <c r="BJ88">
        <v>1907.8442697166099</v>
      </c>
      <c r="BK88">
        <v>4520.6780100335</v>
      </c>
      <c r="BL88">
        <v>14152.498743784299</v>
      </c>
      <c r="BM88">
        <v>7110.41859903568</v>
      </c>
      <c r="BN88">
        <v>40397.407816504703</v>
      </c>
      <c r="BO88">
        <v>13011.2470430753</v>
      </c>
      <c r="BP88">
        <v>3592.8102313976801</v>
      </c>
      <c r="BQ88">
        <v>5136.2342498931403</v>
      </c>
      <c r="BR88">
        <v>12411.6309531518</v>
      </c>
      <c r="BS88">
        <v>12789.5872161557</v>
      </c>
      <c r="BT88">
        <v>16297.606616401499</v>
      </c>
      <c r="BU88">
        <v>3857.5795156480599</v>
      </c>
      <c r="BV88">
        <v>40828.9190748377</v>
      </c>
      <c r="BW88">
        <v>36078.420557793601</v>
      </c>
    </row>
    <row r="89" spans="1:75">
      <c r="A89" t="s">
        <v>126</v>
      </c>
      <c r="B89">
        <v>241.30185270000001</v>
      </c>
      <c r="C89">
        <v>43.291050499999997</v>
      </c>
      <c r="D89">
        <v>154.28287090000001</v>
      </c>
      <c r="E89">
        <v>63.7616485</v>
      </c>
      <c r="F89">
        <v>69.649282700000001</v>
      </c>
      <c r="G89">
        <v>68.994079600000006</v>
      </c>
      <c r="H89">
        <v>7.4928407999999997</v>
      </c>
      <c r="I89">
        <v>34.2636945</v>
      </c>
      <c r="J89">
        <v>19.296125799999999</v>
      </c>
      <c r="K89">
        <v>5.0080580000000001</v>
      </c>
      <c r="L89">
        <v>7.6401697999999998</v>
      </c>
      <c r="M89">
        <v>169.09655000000001</v>
      </c>
      <c r="N89">
        <v>550.99820320000003</v>
      </c>
      <c r="O89">
        <v>278.31358210000002</v>
      </c>
      <c r="P89">
        <v>109.2934011</v>
      </c>
      <c r="Q89">
        <v>265.05818529999999</v>
      </c>
      <c r="R89">
        <v>95.542326500000001</v>
      </c>
      <c r="T89" s="3" t="s">
        <v>266</v>
      </c>
      <c r="U89">
        <v>28630.034984439801</v>
      </c>
      <c r="V89">
        <v>16017.8547461253</v>
      </c>
      <c r="W89">
        <v>23306.9474177556</v>
      </c>
      <c r="X89">
        <v>1730.50794057293</v>
      </c>
      <c r="Y89">
        <v>4673.0811529090897</v>
      </c>
      <c r="Z89">
        <v>23299.899743272501</v>
      </c>
      <c r="AA89">
        <v>27177.571402341298</v>
      </c>
      <c r="AB89">
        <v>4256.9340841357998</v>
      </c>
      <c r="AC89">
        <v>7652.6125062274496</v>
      </c>
      <c r="AD89">
        <v>2889.5506776361899</v>
      </c>
      <c r="AE89">
        <v>32794.724973188997</v>
      </c>
      <c r="AF89">
        <v>11930.2460299384</v>
      </c>
      <c r="AG89">
        <v>33258.891095374398</v>
      </c>
      <c r="AH89">
        <v>17267.7688980571</v>
      </c>
      <c r="AI89">
        <v>6614.4876211041801</v>
      </c>
      <c r="AJ89">
        <v>24235.052450563599</v>
      </c>
      <c r="AK89">
        <v>34440.428883959503</v>
      </c>
      <c r="AM89" s="3" t="s">
        <v>152</v>
      </c>
      <c r="AN89">
        <v>1722932.08768829</v>
      </c>
      <c r="AO89">
        <v>1065366.97069961</v>
      </c>
      <c r="AP89">
        <v>2600041.3549209498</v>
      </c>
      <c r="AQ89">
        <v>906903.088294207</v>
      </c>
      <c r="AR89">
        <v>1819395.57824962</v>
      </c>
      <c r="AS89">
        <v>6127305.5448274603</v>
      </c>
      <c r="AT89">
        <v>2205458.5301570501</v>
      </c>
      <c r="AU89">
        <v>5375545.6306779999</v>
      </c>
      <c r="AV89">
        <v>2361922.5527908299</v>
      </c>
      <c r="AW89">
        <v>1055179.39974535</v>
      </c>
      <c r="AX89">
        <v>1084508.00719973</v>
      </c>
      <c r="AY89">
        <v>4997680.6414342504</v>
      </c>
      <c r="AZ89">
        <v>8437935.8308403101</v>
      </c>
      <c r="BA89">
        <v>2834964.25367891</v>
      </c>
      <c r="BB89">
        <v>3114703.727008</v>
      </c>
      <c r="BC89">
        <v>13204995.697135899</v>
      </c>
      <c r="BD89">
        <v>11733532.356154799</v>
      </c>
      <c r="BF89" s="3" t="s">
        <v>148</v>
      </c>
      <c r="BG89">
        <v>1313.0609515216499</v>
      </c>
      <c r="BH89">
        <v>632.18842722445004</v>
      </c>
      <c r="BI89">
        <v>1357.7937135407899</v>
      </c>
      <c r="BJ89">
        <v>505.02453863553899</v>
      </c>
      <c r="BK89">
        <v>407.236968121345</v>
      </c>
      <c r="BL89">
        <v>676.56746007716004</v>
      </c>
      <c r="BM89">
        <v>879.03767695419697</v>
      </c>
      <c r="BN89">
        <v>1316.2461995547601</v>
      </c>
      <c r="BO89">
        <v>579.90387456131396</v>
      </c>
      <c r="BP89">
        <v>243.43341303103099</v>
      </c>
      <c r="BQ89">
        <v>364.449118126158</v>
      </c>
      <c r="BR89">
        <v>1585.81346063405</v>
      </c>
      <c r="BS89">
        <v>3048.0224594975298</v>
      </c>
      <c r="BT89">
        <v>3246.3050795078002</v>
      </c>
      <c r="BU89">
        <v>837.90940692578897</v>
      </c>
      <c r="BV89">
        <v>5865.1162288133</v>
      </c>
      <c r="BW89">
        <v>6116.8464068692501</v>
      </c>
    </row>
    <row r="90" spans="1:75">
      <c r="A90" t="s">
        <v>127</v>
      </c>
      <c r="B90">
        <v>578.05378689999998</v>
      </c>
      <c r="C90">
        <v>5.2965778999999999</v>
      </c>
      <c r="D90">
        <v>271.30760739999999</v>
      </c>
      <c r="E90">
        <v>37.841912499999999</v>
      </c>
      <c r="F90">
        <v>30.512009599999999</v>
      </c>
      <c r="G90">
        <v>68.710762200000005</v>
      </c>
      <c r="H90">
        <v>0.5422614</v>
      </c>
      <c r="I90">
        <v>55.265559400000001</v>
      </c>
      <c r="J90">
        <v>31.1922426</v>
      </c>
      <c r="K90">
        <v>7.8824604000000003</v>
      </c>
      <c r="L90">
        <v>2.0859358000000001</v>
      </c>
      <c r="M90">
        <v>17.194182099999999</v>
      </c>
      <c r="N90">
        <v>273.28278230000001</v>
      </c>
      <c r="O90">
        <v>50.431296099999997</v>
      </c>
      <c r="P90">
        <v>23.593449199999998</v>
      </c>
      <c r="Q90">
        <v>51.974287699999998</v>
      </c>
      <c r="R90">
        <v>178.3316591</v>
      </c>
      <c r="T90" s="3" t="s">
        <v>302</v>
      </c>
      <c r="U90">
        <v>1916.3897419293701</v>
      </c>
      <c r="V90">
        <v>128.65879855348101</v>
      </c>
      <c r="W90">
        <v>1682.38614569693</v>
      </c>
      <c r="X90">
        <v>582.04628182303304</v>
      </c>
      <c r="Y90">
        <v>168.20098736662101</v>
      </c>
      <c r="Z90">
        <v>619.84087229853503</v>
      </c>
      <c r="AA90">
        <v>662.41255302648597</v>
      </c>
      <c r="AB90">
        <v>425.51352993331898</v>
      </c>
      <c r="AC90">
        <v>317.619012751306</v>
      </c>
      <c r="AD90">
        <v>208.20373457235101</v>
      </c>
      <c r="AE90">
        <v>916.57055199303704</v>
      </c>
      <c r="AF90">
        <v>1152.74357840466</v>
      </c>
      <c r="AG90">
        <v>2297.81489964716</v>
      </c>
      <c r="AH90">
        <v>1075.3335178908901</v>
      </c>
      <c r="AI90">
        <v>598.71670602178403</v>
      </c>
      <c r="AJ90">
        <v>1547.5242808068899</v>
      </c>
      <c r="AK90">
        <v>2399.6673492884102</v>
      </c>
      <c r="AM90" s="3" t="s">
        <v>154</v>
      </c>
      <c r="AN90">
        <v>65988216.279283002</v>
      </c>
      <c r="AO90">
        <v>35210940.814335398</v>
      </c>
      <c r="AP90">
        <v>38030335.387176797</v>
      </c>
      <c r="AQ90">
        <v>23468699.789937399</v>
      </c>
      <c r="AR90">
        <v>2032417.02180839</v>
      </c>
      <c r="AS90">
        <v>20311487.145730302</v>
      </c>
      <c r="AT90">
        <v>20819597.360296499</v>
      </c>
      <c r="AU90">
        <v>9901499.2028651498</v>
      </c>
      <c r="AV90">
        <v>866461.45418044704</v>
      </c>
      <c r="AW90">
        <v>3588844.8289362998</v>
      </c>
      <c r="AX90">
        <v>9045558.6988099907</v>
      </c>
      <c r="AY90">
        <v>31656614.443820499</v>
      </c>
      <c r="AZ90">
        <v>10661260.4460629</v>
      </c>
      <c r="BA90">
        <v>31806953.3375195</v>
      </c>
      <c r="BB90">
        <v>5850355.6978256898</v>
      </c>
      <c r="BC90">
        <v>27496923.274553299</v>
      </c>
      <c r="BD90">
        <v>29809804.297869001</v>
      </c>
      <c r="BF90" s="3" t="s">
        <v>143</v>
      </c>
      <c r="BG90">
        <v>370976.59115322097</v>
      </c>
      <c r="BH90">
        <v>61410.245497013697</v>
      </c>
      <c r="BI90">
        <v>157437.91234427699</v>
      </c>
      <c r="BJ90">
        <v>168868.679350274</v>
      </c>
      <c r="BK90">
        <v>37380.634092505898</v>
      </c>
      <c r="BL90">
        <v>410207.59366842802</v>
      </c>
      <c r="BM90">
        <v>185557.805881754</v>
      </c>
      <c r="BN90">
        <v>237355.45885357101</v>
      </c>
      <c r="BO90">
        <v>94915.058383131094</v>
      </c>
      <c r="BP90">
        <v>76356.663881894405</v>
      </c>
      <c r="BQ90">
        <v>41063.9393159869</v>
      </c>
      <c r="BR90">
        <v>371508.75147185999</v>
      </c>
      <c r="BS90">
        <v>237308.19375223501</v>
      </c>
      <c r="BT90">
        <v>162680.55643232301</v>
      </c>
      <c r="BU90">
        <v>33751.231924809799</v>
      </c>
      <c r="BV90">
        <v>291022.36421779997</v>
      </c>
      <c r="BW90">
        <v>310088.97899758199</v>
      </c>
    </row>
    <row r="91" spans="1:75">
      <c r="A91" t="s">
        <v>128</v>
      </c>
      <c r="B91">
        <v>175.94056520000001</v>
      </c>
      <c r="C91">
        <v>6360.3475478999999</v>
      </c>
      <c r="D91">
        <v>250.88963649999999</v>
      </c>
      <c r="E91">
        <v>729.91554589999998</v>
      </c>
      <c r="F91">
        <v>420.44022910000001</v>
      </c>
      <c r="G91">
        <v>4898.6347459999997</v>
      </c>
      <c r="H91">
        <v>1059.3831442000001</v>
      </c>
      <c r="I91">
        <v>1078.4342114000001</v>
      </c>
      <c r="J91">
        <v>609.34833149999997</v>
      </c>
      <c r="K91">
        <v>154.86951819999999</v>
      </c>
      <c r="L91">
        <v>29.722544500000001</v>
      </c>
      <c r="M91">
        <v>2336.4861716</v>
      </c>
      <c r="N91">
        <v>1451.4053899</v>
      </c>
      <c r="O91">
        <v>718.43281049999996</v>
      </c>
      <c r="P91">
        <v>305.13313729999999</v>
      </c>
      <c r="Q91">
        <v>446.40032980000001</v>
      </c>
      <c r="R91">
        <v>4109.8973744000004</v>
      </c>
      <c r="T91" s="3" t="s">
        <v>303</v>
      </c>
      <c r="U91">
        <v>5662.6493740906699</v>
      </c>
      <c r="V91">
        <v>4449.1046381085698</v>
      </c>
      <c r="W91">
        <v>13145.107594392301</v>
      </c>
      <c r="X91">
        <v>5152.73283471588</v>
      </c>
      <c r="Y91">
        <v>3509.5083453048501</v>
      </c>
      <c r="Z91">
        <v>17042.912318929899</v>
      </c>
      <c r="AA91">
        <v>8289.1692534313697</v>
      </c>
      <c r="AB91">
        <v>5190.97843015333</v>
      </c>
      <c r="AC91">
        <v>9203.0940834185403</v>
      </c>
      <c r="AD91">
        <v>2346.6645953870802</v>
      </c>
      <c r="AE91">
        <v>13041.570741678001</v>
      </c>
      <c r="AF91">
        <v>14840.7832565956</v>
      </c>
      <c r="AG91">
        <v>23426.5890466907</v>
      </c>
      <c r="AH91">
        <v>13733.0933730991</v>
      </c>
      <c r="AI91">
        <v>9352.2307831829294</v>
      </c>
      <c r="AJ91">
        <v>29233.328448907501</v>
      </c>
      <c r="AK91">
        <v>40084.369301636703</v>
      </c>
      <c r="AM91" s="3" t="s">
        <v>155</v>
      </c>
      <c r="AN91">
        <v>14751112.2014545</v>
      </c>
      <c r="AO91">
        <v>337484.43869844498</v>
      </c>
      <c r="AP91">
        <v>7182549.7572644502</v>
      </c>
      <c r="AQ91">
        <v>1356476.3257255</v>
      </c>
      <c r="AR91">
        <v>1052270.2654824301</v>
      </c>
      <c r="AS91">
        <v>5219306.5072245495</v>
      </c>
      <c r="AT91">
        <v>820890.19107063697</v>
      </c>
      <c r="AU91">
        <v>1535081.18603396</v>
      </c>
      <c r="AV91">
        <v>167877.30208167899</v>
      </c>
      <c r="AW91">
        <v>3058938.79223256</v>
      </c>
      <c r="AX91">
        <v>1441716.6387568901</v>
      </c>
      <c r="AY91">
        <v>6864525.1255731098</v>
      </c>
      <c r="AZ91">
        <v>9811444.7226432003</v>
      </c>
      <c r="BA91">
        <v>7680753.4809788298</v>
      </c>
      <c r="BB91">
        <v>2473092.8623751602</v>
      </c>
      <c r="BC91">
        <v>5790102.4322655201</v>
      </c>
      <c r="BD91">
        <v>11701732.845135801</v>
      </c>
      <c r="BF91" s="3" t="s">
        <v>142</v>
      </c>
      <c r="BG91">
        <v>121959.74586924</v>
      </c>
      <c r="BH91">
        <v>71333.613945251796</v>
      </c>
      <c r="BI91">
        <v>122293.279485797</v>
      </c>
      <c r="BJ91">
        <v>40953.522517402998</v>
      </c>
      <c r="BK91">
        <v>37809.106844668997</v>
      </c>
      <c r="BL91">
        <v>83208.725714852</v>
      </c>
      <c r="BM91">
        <v>44295.544451785099</v>
      </c>
      <c r="BN91">
        <v>65386.330826824698</v>
      </c>
      <c r="BO91">
        <v>32934.289636164998</v>
      </c>
      <c r="BP91">
        <v>5652.0485286639296</v>
      </c>
      <c r="BQ91">
        <v>10613.390299193499</v>
      </c>
      <c r="BR91">
        <v>175229.62408170899</v>
      </c>
      <c r="BS91">
        <v>119781.375331099</v>
      </c>
      <c r="BT91">
        <v>54748.9345759481</v>
      </c>
      <c r="BU91">
        <v>27319.537801021899</v>
      </c>
      <c r="BV91">
        <v>72003.522429075107</v>
      </c>
      <c r="BW91">
        <v>164099.046803479</v>
      </c>
    </row>
    <row r="92" spans="1:75">
      <c r="A92" t="s">
        <v>129</v>
      </c>
      <c r="B92">
        <v>19301.605917649998</v>
      </c>
      <c r="C92">
        <v>3501.8394705999999</v>
      </c>
      <c r="D92">
        <v>16142.74513605</v>
      </c>
      <c r="E92">
        <v>1528.3162785</v>
      </c>
      <c r="F92">
        <v>2395.9856780999999</v>
      </c>
      <c r="G92">
        <v>29561.415049899999</v>
      </c>
      <c r="H92">
        <v>8581.8121099</v>
      </c>
      <c r="I92">
        <v>4879.2870371999998</v>
      </c>
      <c r="J92">
        <v>524.64433280000003</v>
      </c>
      <c r="K92">
        <v>895.80797829999995</v>
      </c>
      <c r="L92">
        <v>3791.5567759999999</v>
      </c>
      <c r="M92">
        <v>12436.5200043</v>
      </c>
      <c r="N92">
        <v>41503.381857</v>
      </c>
      <c r="O92">
        <v>52853.526724800002</v>
      </c>
      <c r="P92">
        <v>11177.8446941</v>
      </c>
      <c r="Q92">
        <v>78863.389928100005</v>
      </c>
      <c r="R92">
        <v>63704.385792900001</v>
      </c>
      <c r="T92" s="3" t="s">
        <v>154</v>
      </c>
      <c r="U92">
        <v>11278.021321832901</v>
      </c>
      <c r="V92">
        <v>81057.854503265698</v>
      </c>
      <c r="W92">
        <v>11612.3504757141</v>
      </c>
      <c r="X92">
        <v>593.62116579067595</v>
      </c>
      <c r="Y92">
        <v>632.18344032558196</v>
      </c>
      <c r="Z92">
        <v>22615.5926466171</v>
      </c>
      <c r="AA92">
        <v>17433.901286021901</v>
      </c>
      <c r="AB92">
        <v>1812.43925769724</v>
      </c>
      <c r="AC92">
        <v>2195.8747574273598</v>
      </c>
      <c r="AD92">
        <v>330.97640334477097</v>
      </c>
      <c r="AE92">
        <v>19344.901597682201</v>
      </c>
      <c r="AF92">
        <v>28218.118879565001</v>
      </c>
      <c r="AG92">
        <v>60335.198126549898</v>
      </c>
      <c r="AH92">
        <v>28318.019090816499</v>
      </c>
      <c r="AI92">
        <v>11063.93079629</v>
      </c>
      <c r="AJ92">
        <v>21667.732128448501</v>
      </c>
      <c r="AK92">
        <v>69181.318177336201</v>
      </c>
      <c r="AM92" s="3" t="s">
        <v>161</v>
      </c>
      <c r="AN92">
        <v>1467872.15317734</v>
      </c>
      <c r="AO92">
        <v>62712425.578219503</v>
      </c>
      <c r="AP92">
        <v>3353409.6738996799</v>
      </c>
      <c r="AQ92">
        <v>1283346.28666637</v>
      </c>
      <c r="AR92">
        <v>1759897.9420133799</v>
      </c>
      <c r="AS92">
        <v>44123313.439775698</v>
      </c>
      <c r="AT92">
        <v>3071855.2941751601</v>
      </c>
      <c r="AU92">
        <v>1568459.84330058</v>
      </c>
      <c r="AV92">
        <v>420982.22759884398</v>
      </c>
      <c r="AW92">
        <v>2086228.1971575699</v>
      </c>
      <c r="AX92">
        <v>7554754.3023116402</v>
      </c>
      <c r="AY92">
        <v>16562577.954103701</v>
      </c>
      <c r="AZ92">
        <v>17913834.706133801</v>
      </c>
      <c r="BA92">
        <v>24361869.163270101</v>
      </c>
      <c r="BB92">
        <v>5957510.9596188003</v>
      </c>
      <c r="BC92">
        <v>60372444.9830411</v>
      </c>
      <c r="BD92">
        <v>4224008.2883076696</v>
      </c>
      <c r="BF92" t="s">
        <v>146</v>
      </c>
      <c r="BG92">
        <v>31242.848661747401</v>
      </c>
      <c r="BH92">
        <v>52369.785215978503</v>
      </c>
      <c r="BI92">
        <v>19987.043598410699</v>
      </c>
      <c r="BJ92">
        <v>4742.6727597667004</v>
      </c>
      <c r="BK92">
        <v>6095.8742326623596</v>
      </c>
      <c r="BL92">
        <v>43795.991031240301</v>
      </c>
      <c r="BM92">
        <v>17832.759677445702</v>
      </c>
      <c r="BN92">
        <v>17901.236577579799</v>
      </c>
      <c r="BO92">
        <v>10020.8391003086</v>
      </c>
      <c r="BP92">
        <v>2795.4306120992301</v>
      </c>
      <c r="BQ92">
        <v>12832.056741686099</v>
      </c>
      <c r="BR92">
        <v>68609.380023249498</v>
      </c>
      <c r="BS92">
        <v>51886.284204373798</v>
      </c>
      <c r="BT92">
        <v>32847.102366496103</v>
      </c>
      <c r="BU92">
        <v>12768.5788228332</v>
      </c>
      <c r="BV92">
        <v>87143.736200360698</v>
      </c>
      <c r="BW92">
        <v>77308.826858178494</v>
      </c>
    </row>
    <row r="93" spans="1:75">
      <c r="A93" t="s">
        <v>130</v>
      </c>
      <c r="B93">
        <v>68.691254499999999</v>
      </c>
      <c r="C93">
        <v>57.357702000000003</v>
      </c>
      <c r="D93">
        <v>86.966588000000002</v>
      </c>
      <c r="E93">
        <v>24.5376282</v>
      </c>
      <c r="F93">
        <v>5.8213480000000004</v>
      </c>
      <c r="G93">
        <v>48.395907999999999</v>
      </c>
      <c r="H93">
        <v>28.064446100000001</v>
      </c>
      <c r="I93">
        <v>16.929226700000001</v>
      </c>
      <c r="J93">
        <v>16.5253874</v>
      </c>
      <c r="K93">
        <v>6.8622744000000004</v>
      </c>
      <c r="L93">
        <v>22.4334983</v>
      </c>
      <c r="M93">
        <v>155.55226039999999</v>
      </c>
      <c r="N93">
        <v>66.420171499999995</v>
      </c>
      <c r="O93">
        <v>261.11561390000003</v>
      </c>
      <c r="P93">
        <v>80.308943499999998</v>
      </c>
      <c r="Q93">
        <v>446.97387379999998</v>
      </c>
      <c r="R93">
        <v>261.56288310000002</v>
      </c>
      <c r="T93" s="3" t="s">
        <v>304</v>
      </c>
      <c r="U93">
        <v>3768.16527098806</v>
      </c>
      <c r="V93">
        <v>212.110071943826</v>
      </c>
      <c r="W93">
        <v>710.21297895001499</v>
      </c>
      <c r="X93">
        <v>279.25712883202499</v>
      </c>
      <c r="Y93">
        <v>49.5327836893876</v>
      </c>
      <c r="Z93">
        <v>479.67245380559098</v>
      </c>
      <c r="AA93">
        <v>1240.7617899915399</v>
      </c>
      <c r="AB93">
        <v>148.22494987473701</v>
      </c>
      <c r="AC93">
        <v>163.18593908129199</v>
      </c>
      <c r="AD93">
        <v>52.5490559390756</v>
      </c>
      <c r="AE93">
        <v>2054.7781399789601</v>
      </c>
      <c r="AF93">
        <v>1258.07658399603</v>
      </c>
      <c r="AG93">
        <v>1849.6242778209801</v>
      </c>
      <c r="AH93">
        <v>473.72557268222403</v>
      </c>
      <c r="AI93">
        <v>246.017865195024</v>
      </c>
      <c r="AJ93">
        <v>307.70515162194198</v>
      </c>
      <c r="AK93">
        <v>1992.7296392104199</v>
      </c>
      <c r="AM93" s="3" t="s">
        <v>156</v>
      </c>
      <c r="AN93">
        <v>4545147.1549665397</v>
      </c>
      <c r="AO93">
        <v>641104.93185676006</v>
      </c>
      <c r="AP93">
        <v>1165934.6683181</v>
      </c>
      <c r="AQ93">
        <v>471999.39296261</v>
      </c>
      <c r="AR93">
        <v>68985.287046290003</v>
      </c>
      <c r="AS93">
        <v>393191.23563665</v>
      </c>
      <c r="AT93">
        <v>666734.70735122496</v>
      </c>
      <c r="AU93">
        <v>191243.51568148599</v>
      </c>
      <c r="AV93">
        <v>240416.07345964099</v>
      </c>
      <c r="AW93">
        <v>81396.422739781396</v>
      </c>
      <c r="AX93">
        <v>609697.86060768599</v>
      </c>
      <c r="AY93">
        <v>766008.70620277105</v>
      </c>
      <c r="AZ93">
        <v>885254.37838700903</v>
      </c>
      <c r="BA93">
        <v>645469.98023278301</v>
      </c>
      <c r="BB93">
        <v>151322.874011215</v>
      </c>
      <c r="BC93">
        <v>769741.80865690997</v>
      </c>
      <c r="BD93">
        <v>1631772.43495626</v>
      </c>
      <c r="BF93" s="3" t="s">
        <v>147</v>
      </c>
      <c r="BG93">
        <v>10261.167523120501</v>
      </c>
      <c r="BH93">
        <v>53623.901741584901</v>
      </c>
      <c r="BI93">
        <v>5586.5679067533401</v>
      </c>
      <c r="BJ93">
        <v>1427.1472925073999</v>
      </c>
      <c r="BK93">
        <v>1934.2138466172501</v>
      </c>
      <c r="BL93">
        <v>9526.1223457807901</v>
      </c>
      <c r="BM93">
        <v>6223.1333425723897</v>
      </c>
      <c r="BN93">
        <v>8166.9161343624601</v>
      </c>
      <c r="BO93">
        <v>2955.2749374950299</v>
      </c>
      <c r="BP93">
        <v>1003.38791566295</v>
      </c>
      <c r="BQ93">
        <v>6843.0149361822796</v>
      </c>
      <c r="BR93">
        <v>37697.414623526602</v>
      </c>
      <c r="BS93">
        <v>18349.067097974999</v>
      </c>
      <c r="BT93">
        <v>12249.0998367391</v>
      </c>
      <c r="BU93">
        <v>5037.3928565825499</v>
      </c>
      <c r="BV93">
        <v>48284.814695091598</v>
      </c>
      <c r="BW93">
        <v>52799.131494237197</v>
      </c>
    </row>
    <row r="94" spans="1:75">
      <c r="A94" t="s">
        <v>131</v>
      </c>
      <c r="B94">
        <v>609.99226969999995</v>
      </c>
      <c r="C94">
        <v>95.452990299999996</v>
      </c>
      <c r="D94">
        <v>752.81451059999995</v>
      </c>
      <c r="E94">
        <v>22.870515000000001</v>
      </c>
      <c r="F94">
        <v>6.3002739999999999</v>
      </c>
      <c r="G94">
        <v>69.654483799999994</v>
      </c>
      <c r="H94">
        <v>26.083086300000002</v>
      </c>
      <c r="I94">
        <v>19.0083424</v>
      </c>
      <c r="J94">
        <v>37.609004900000002</v>
      </c>
      <c r="K94">
        <v>7.1868846</v>
      </c>
      <c r="L94">
        <v>32.561375400000003</v>
      </c>
      <c r="M94">
        <v>589.98786529999995</v>
      </c>
      <c r="N94">
        <v>103.0545702</v>
      </c>
      <c r="O94">
        <v>525.15713470000003</v>
      </c>
      <c r="P94">
        <v>180.4603065</v>
      </c>
      <c r="Q94">
        <v>798.68230349999999</v>
      </c>
      <c r="R94">
        <v>458.0391454</v>
      </c>
      <c r="T94" s="3" t="s">
        <v>255</v>
      </c>
      <c r="U94">
        <v>5620.2324891664903</v>
      </c>
      <c r="V94">
        <v>282.11605220140098</v>
      </c>
      <c r="W94">
        <v>1183.74520373162</v>
      </c>
      <c r="X94">
        <v>188.23832432919801</v>
      </c>
      <c r="Y94">
        <v>11.524850267641201</v>
      </c>
      <c r="Z94">
        <v>48.977885935301302</v>
      </c>
      <c r="AA94">
        <v>354.13181924259601</v>
      </c>
      <c r="AB94">
        <v>41.156817361205</v>
      </c>
      <c r="AC94">
        <v>26.640703439484199</v>
      </c>
      <c r="AD94">
        <v>3.2359119480563399</v>
      </c>
      <c r="AE94">
        <v>1114.35761420019</v>
      </c>
      <c r="AF94">
        <v>954.69051227024795</v>
      </c>
      <c r="AG94">
        <v>1619.9571925867201</v>
      </c>
      <c r="AH94">
        <v>1338.4395259855501</v>
      </c>
      <c r="AI94">
        <v>637.76739029273904</v>
      </c>
      <c r="AJ94">
        <v>537.92966799810097</v>
      </c>
      <c r="AK94">
        <v>2119.9468533464001</v>
      </c>
      <c r="AM94" t="s">
        <v>162</v>
      </c>
      <c r="AN94">
        <v>759988.30144682003</v>
      </c>
      <c r="AO94">
        <v>154331.19879460399</v>
      </c>
      <c r="AP94">
        <v>478064.49259062402</v>
      </c>
      <c r="AQ94">
        <v>204088.194303225</v>
      </c>
      <c r="AR94">
        <v>622636.31410405005</v>
      </c>
      <c r="AS94">
        <v>735611.29173796705</v>
      </c>
      <c r="AT94">
        <v>283005.17593663302</v>
      </c>
      <c r="AU94">
        <v>811369.573092832</v>
      </c>
      <c r="AV94">
        <v>352699.44971966901</v>
      </c>
      <c r="AW94">
        <v>171315.84300531799</v>
      </c>
      <c r="AX94">
        <v>525272.57091971498</v>
      </c>
      <c r="AY94">
        <v>1094241.4835640599</v>
      </c>
      <c r="AZ94">
        <v>2454107.72206034</v>
      </c>
      <c r="BA94">
        <v>594610.57446311298</v>
      </c>
      <c r="BB94">
        <v>604103.762906319</v>
      </c>
      <c r="BC94">
        <v>3628276.1762417001</v>
      </c>
      <c r="BD94">
        <v>2839833.87075612</v>
      </c>
      <c r="BF94" s="3" t="s">
        <v>145</v>
      </c>
      <c r="BG94">
        <v>6288.2729527867996</v>
      </c>
      <c r="BH94">
        <v>5515.9874950387903</v>
      </c>
      <c r="BI94">
        <v>25224.631210490399</v>
      </c>
      <c r="BJ94">
        <v>656.21605171130795</v>
      </c>
      <c r="BK94">
        <v>13069.059892375701</v>
      </c>
      <c r="BL94">
        <v>43747.731609577102</v>
      </c>
      <c r="BM94">
        <v>3007.0706480538202</v>
      </c>
      <c r="BN94">
        <v>26675.328411459701</v>
      </c>
      <c r="BO94">
        <v>1334.48388083544</v>
      </c>
      <c r="BP94">
        <v>1060.2582776976701</v>
      </c>
      <c r="BQ94">
        <v>3680.2799680963199</v>
      </c>
      <c r="BR94">
        <v>28440.789061498599</v>
      </c>
      <c r="BS94">
        <v>41957.656841345997</v>
      </c>
      <c r="BT94">
        <v>46594.466759922703</v>
      </c>
      <c r="BU94">
        <v>26730.5200904099</v>
      </c>
      <c r="BV94">
        <v>141700.384277137</v>
      </c>
      <c r="BW94">
        <v>71336.498651852206</v>
      </c>
    </row>
    <row r="95" spans="1:75">
      <c r="A95" t="s">
        <v>132</v>
      </c>
      <c r="B95">
        <v>8842.4986916500002</v>
      </c>
      <c r="C95">
        <v>384.87590929999999</v>
      </c>
      <c r="D95">
        <v>16006.632787250001</v>
      </c>
      <c r="E95">
        <v>2749.9853478</v>
      </c>
      <c r="F95">
        <v>2391.7979857999999</v>
      </c>
      <c r="G95">
        <v>5693.8466242000004</v>
      </c>
      <c r="H95">
        <v>1992.4125779000001</v>
      </c>
      <c r="I95">
        <v>474.15184099999999</v>
      </c>
      <c r="J95">
        <v>83.755909200000005</v>
      </c>
      <c r="K95">
        <v>987.41949690000001</v>
      </c>
      <c r="L95">
        <v>2837.0341723000001</v>
      </c>
      <c r="M95">
        <v>6760.8557563000004</v>
      </c>
      <c r="N95">
        <v>6711.9039962999996</v>
      </c>
      <c r="O95">
        <v>4799.0034210000003</v>
      </c>
      <c r="P95">
        <v>4270.0310283999997</v>
      </c>
      <c r="Q95">
        <v>30101.566968800002</v>
      </c>
      <c r="R95">
        <v>15152.2157343</v>
      </c>
      <c r="T95" s="3" t="s">
        <v>305</v>
      </c>
      <c r="U95">
        <v>30692.985780647799</v>
      </c>
      <c r="V95">
        <v>21920.6509020177</v>
      </c>
      <c r="W95">
        <v>5921.7702241029001</v>
      </c>
      <c r="X95">
        <v>2382.65506699766</v>
      </c>
      <c r="Y95">
        <v>515.11969408420305</v>
      </c>
      <c r="Z95">
        <v>13667.9967403351</v>
      </c>
      <c r="AA95">
        <v>11248.550346928299</v>
      </c>
      <c r="AB95">
        <v>1014.1194178206</v>
      </c>
      <c r="AC95">
        <v>2091.9962417352799</v>
      </c>
      <c r="AD95">
        <v>466.74416550452099</v>
      </c>
      <c r="AE95">
        <v>11002.1177368958</v>
      </c>
      <c r="AF95">
        <v>23564.612185017999</v>
      </c>
      <c r="AG95">
        <v>26304.0597887316</v>
      </c>
      <c r="AH95">
        <v>8358.5964326833491</v>
      </c>
      <c r="AI95">
        <v>4840.3334835489804</v>
      </c>
      <c r="AJ95">
        <v>8944.1472828551996</v>
      </c>
      <c r="AK95">
        <v>23462.207234746998</v>
      </c>
      <c r="AM95" s="3" t="s">
        <v>171</v>
      </c>
      <c r="AN95">
        <v>3518043.2551089101</v>
      </c>
      <c r="AO95">
        <v>312700.75936023198</v>
      </c>
      <c r="AP95">
        <v>4470348.26474916</v>
      </c>
      <c r="AQ95">
        <v>2027085.0052727701</v>
      </c>
      <c r="AR95">
        <v>2913399.251158</v>
      </c>
      <c r="AS95">
        <v>1520362.3463517299</v>
      </c>
      <c r="AT95">
        <v>1421479.33949581</v>
      </c>
      <c r="AU95">
        <v>1420898.1075597601</v>
      </c>
      <c r="AV95">
        <v>463477.91326232301</v>
      </c>
      <c r="AW95">
        <v>445054.27335298399</v>
      </c>
      <c r="AX95">
        <v>2596940.8590330202</v>
      </c>
      <c r="AY95">
        <v>4786035.6618019296</v>
      </c>
      <c r="AZ95">
        <v>9871298.1800226495</v>
      </c>
      <c r="BA95">
        <v>5839168.7320462102</v>
      </c>
      <c r="BB95">
        <v>1872141.5675299999</v>
      </c>
      <c r="BC95">
        <v>5976691.6831867602</v>
      </c>
      <c r="BD95">
        <v>7930270.8399384804</v>
      </c>
      <c r="BF95" s="3" t="s">
        <v>149</v>
      </c>
      <c r="BG95">
        <v>7655.62947749471</v>
      </c>
      <c r="BH95">
        <v>4823.2079888120397</v>
      </c>
      <c r="BI95">
        <v>12821.4272140925</v>
      </c>
      <c r="BJ95">
        <v>3685.0414611016599</v>
      </c>
      <c r="BK95">
        <v>4867.0003608241404</v>
      </c>
      <c r="BL95">
        <v>29007.831148158399</v>
      </c>
      <c r="BM95">
        <v>10824.961542249401</v>
      </c>
      <c r="BN95">
        <v>22321.778440526799</v>
      </c>
      <c r="BO95">
        <v>8234.2839345019802</v>
      </c>
      <c r="BP95">
        <v>2119.7805837493202</v>
      </c>
      <c r="BQ95">
        <v>1644.65977646548</v>
      </c>
      <c r="BR95">
        <v>32642.567880239902</v>
      </c>
      <c r="BS95">
        <v>30532.656986672999</v>
      </c>
      <c r="BT95">
        <v>30323.714320196501</v>
      </c>
      <c r="BU95">
        <v>12388.940816983401</v>
      </c>
      <c r="BV95">
        <v>97924.661810447098</v>
      </c>
      <c r="BW95">
        <v>100288.59903363101</v>
      </c>
    </row>
    <row r="96" spans="1:75">
      <c r="A96" t="s">
        <v>133</v>
      </c>
      <c r="B96">
        <v>166.6405288</v>
      </c>
      <c r="C96">
        <v>122.3541764</v>
      </c>
      <c r="D96">
        <v>172.6669771</v>
      </c>
      <c r="E96">
        <v>19.175288299999998</v>
      </c>
      <c r="F96">
        <v>50.296870900000002</v>
      </c>
      <c r="G96">
        <v>289.28853609999999</v>
      </c>
      <c r="H96">
        <v>220.83455760000001</v>
      </c>
      <c r="I96">
        <v>49.621750400000003</v>
      </c>
      <c r="J96">
        <v>36.459749100000003</v>
      </c>
      <c r="K96">
        <v>11.007675799999999</v>
      </c>
      <c r="L96">
        <v>163.74254020000001</v>
      </c>
      <c r="M96">
        <v>1471.0046368999999</v>
      </c>
      <c r="N96">
        <v>489.26637049999999</v>
      </c>
      <c r="O96">
        <v>998.47733770000002</v>
      </c>
      <c r="P96">
        <v>135.11401280000001</v>
      </c>
      <c r="Q96">
        <v>1319.3321907</v>
      </c>
      <c r="R96">
        <v>4743.1145220999997</v>
      </c>
      <c r="T96" s="3" t="s">
        <v>50</v>
      </c>
      <c r="U96">
        <v>3263.2294206690399</v>
      </c>
      <c r="V96">
        <v>989.28040838721199</v>
      </c>
      <c r="W96">
        <v>3961.4851917076599</v>
      </c>
      <c r="X96">
        <v>146.48286451507701</v>
      </c>
      <c r="Y96">
        <v>132.749011948647</v>
      </c>
      <c r="Z96">
        <v>216.34642750503201</v>
      </c>
      <c r="AA96">
        <v>566.32280244597405</v>
      </c>
      <c r="AB96">
        <v>42.9085968580412</v>
      </c>
      <c r="AC96">
        <v>45.633045282818102</v>
      </c>
      <c r="AD96">
        <v>116.570908100791</v>
      </c>
      <c r="AE96">
        <v>1146.12162773573</v>
      </c>
      <c r="AF96">
        <v>2947.1937069493401</v>
      </c>
      <c r="AG96">
        <v>1940.7304447373599</v>
      </c>
      <c r="AH96">
        <v>821.80667570732203</v>
      </c>
      <c r="AI96">
        <v>465.52260948095801</v>
      </c>
      <c r="AJ96">
        <v>458.679285625055</v>
      </c>
      <c r="AK96">
        <v>2361.1555821564102</v>
      </c>
      <c r="AM96" s="3" t="s">
        <v>163</v>
      </c>
      <c r="AN96">
        <v>1211461.9173520701</v>
      </c>
      <c r="AO96">
        <v>311921.59452483099</v>
      </c>
      <c r="AP96">
        <v>2781290.4366188901</v>
      </c>
      <c r="AQ96">
        <v>726479.65804604301</v>
      </c>
      <c r="AR96">
        <v>1422830.2365091899</v>
      </c>
      <c r="AS96">
        <v>3756868.16729734</v>
      </c>
      <c r="AT96">
        <v>1468999.79730296</v>
      </c>
      <c r="AU96">
        <v>4461864.4421457099</v>
      </c>
      <c r="AV96">
        <v>1754069.0758519999</v>
      </c>
      <c r="AW96">
        <v>979812.17986360297</v>
      </c>
      <c r="AX96">
        <v>2265592.1126083601</v>
      </c>
      <c r="AY96">
        <v>5098977.5675682398</v>
      </c>
      <c r="AZ96">
        <v>9391547.0821360201</v>
      </c>
      <c r="BA96">
        <v>2395920.7865425101</v>
      </c>
      <c r="BB96">
        <v>2661349.0431885002</v>
      </c>
      <c r="BC96">
        <v>17417326.933590502</v>
      </c>
      <c r="BD96">
        <v>14838646.201612599</v>
      </c>
      <c r="BF96" s="3" t="s">
        <v>150</v>
      </c>
      <c r="BG96">
        <v>59377.945521522699</v>
      </c>
      <c r="BH96">
        <v>20434.321947923101</v>
      </c>
      <c r="BI96">
        <v>136297.22936382299</v>
      </c>
      <c r="BJ96">
        <v>117153.391240896</v>
      </c>
      <c r="BK96">
        <v>79165.183378873</v>
      </c>
      <c r="BL96">
        <v>178891.67749305</v>
      </c>
      <c r="BM96">
        <v>143915.93928057901</v>
      </c>
      <c r="BN96">
        <v>236503.81577853599</v>
      </c>
      <c r="BO96">
        <v>61959.132697560002</v>
      </c>
      <c r="BP96">
        <v>71992.809356206097</v>
      </c>
      <c r="BQ96">
        <v>83874.1784040981</v>
      </c>
      <c r="BR96">
        <v>188453.768974351</v>
      </c>
      <c r="BS96">
        <v>398961.06727826502</v>
      </c>
      <c r="BT96">
        <v>233238.02125316899</v>
      </c>
      <c r="BU96">
        <v>62104.000637447098</v>
      </c>
      <c r="BV96">
        <v>691735.73071536899</v>
      </c>
      <c r="BW96">
        <v>559317.03716557298</v>
      </c>
    </row>
    <row r="97" spans="1:75">
      <c r="A97" t="s">
        <v>134</v>
      </c>
      <c r="B97">
        <v>69.573079800000002</v>
      </c>
      <c r="C97">
        <v>145.49023510000001</v>
      </c>
      <c r="D97">
        <v>115.8854001</v>
      </c>
      <c r="E97">
        <v>10.073484499999999</v>
      </c>
      <c r="F97">
        <v>13.079832400000001</v>
      </c>
      <c r="G97">
        <v>99.339585499999998</v>
      </c>
      <c r="H97">
        <v>33.583689100000001</v>
      </c>
      <c r="I97">
        <v>25.7585686</v>
      </c>
      <c r="J97">
        <v>27.316784599999998</v>
      </c>
      <c r="K97">
        <v>8.7224275999999996</v>
      </c>
      <c r="L97">
        <v>45.863924500000003</v>
      </c>
      <c r="M97">
        <v>152.59740600000001</v>
      </c>
      <c r="N97">
        <v>172.52924039999999</v>
      </c>
      <c r="O97">
        <v>449.9073224</v>
      </c>
      <c r="P97">
        <v>190.7656867</v>
      </c>
      <c r="Q97">
        <v>455.88054870000002</v>
      </c>
      <c r="R97">
        <v>271.06281360000003</v>
      </c>
      <c r="T97" s="3" t="s">
        <v>57</v>
      </c>
      <c r="U97">
        <v>15905.5920812524</v>
      </c>
      <c r="V97">
        <v>29293.056179879899</v>
      </c>
      <c r="W97">
        <v>11096.203377805499</v>
      </c>
      <c r="X97">
        <v>91.354103066224695</v>
      </c>
      <c r="Y97">
        <v>147.68797525787599</v>
      </c>
      <c r="Z97">
        <v>7028.3435951450901</v>
      </c>
      <c r="AA97">
        <v>413.31074544946</v>
      </c>
      <c r="AB97">
        <v>152.62802930538501</v>
      </c>
      <c r="AC97">
        <v>455.54503322018502</v>
      </c>
      <c r="AD97">
        <v>48.944047395781197</v>
      </c>
      <c r="AE97">
        <v>3830.7146251699101</v>
      </c>
      <c r="AF97">
        <v>14564.3281468765</v>
      </c>
      <c r="AG97">
        <v>8671.3135466070707</v>
      </c>
      <c r="AH97">
        <v>10869.6053667996</v>
      </c>
      <c r="AI97">
        <v>3022.1188780858802</v>
      </c>
      <c r="AJ97">
        <v>5174.7589506883296</v>
      </c>
      <c r="AK97">
        <v>11869.681492813501</v>
      </c>
      <c r="AM97" s="3" t="s">
        <v>168</v>
      </c>
      <c r="AN97">
        <v>187937.40434904399</v>
      </c>
      <c r="AO97">
        <v>111680.32768641</v>
      </c>
      <c r="AP97">
        <v>209181.514462897</v>
      </c>
      <c r="AQ97">
        <v>115981.095952326</v>
      </c>
      <c r="AR97">
        <v>128760.84405765199</v>
      </c>
      <c r="AS97">
        <v>291097.98079946899</v>
      </c>
      <c r="AT97">
        <v>128087.397214019</v>
      </c>
      <c r="AU97">
        <v>324673.42711911601</v>
      </c>
      <c r="AV97">
        <v>150727.96607644</v>
      </c>
      <c r="AW97">
        <v>96230.211811540998</v>
      </c>
      <c r="AX97">
        <v>176123.54844590399</v>
      </c>
      <c r="AY97">
        <v>454995.64346353401</v>
      </c>
      <c r="AZ97">
        <v>656896.15203042503</v>
      </c>
      <c r="BA97">
        <v>195206.40363918201</v>
      </c>
      <c r="BB97">
        <v>169567.46016121199</v>
      </c>
      <c r="BC97">
        <v>993447.07482161198</v>
      </c>
      <c r="BD97">
        <v>1207568.9723821899</v>
      </c>
      <c r="BF97" s="3" t="s">
        <v>151</v>
      </c>
      <c r="BG97">
        <v>1179.3996777402201</v>
      </c>
      <c r="BH97">
        <v>127.586778424644</v>
      </c>
      <c r="BI97">
        <v>1231.3898658780499</v>
      </c>
      <c r="BJ97">
        <v>196.69547354078301</v>
      </c>
      <c r="BK97">
        <v>377.932697889927</v>
      </c>
      <c r="BL97">
        <v>1210.1981152185899</v>
      </c>
      <c r="BM97">
        <v>672.16542247659004</v>
      </c>
      <c r="BN97">
        <v>942.50442762263594</v>
      </c>
      <c r="BO97">
        <v>616.15940588829096</v>
      </c>
      <c r="BP97">
        <v>215.21914377106401</v>
      </c>
      <c r="BQ97">
        <v>140.05056248705699</v>
      </c>
      <c r="BR97">
        <v>2257.3832911802701</v>
      </c>
      <c r="BS97">
        <v>3158.4562949567398</v>
      </c>
      <c r="BT97">
        <v>1140.4200423583</v>
      </c>
      <c r="BU97">
        <v>637.18242089153705</v>
      </c>
      <c r="BV97">
        <v>4040.09179993204</v>
      </c>
      <c r="BW97">
        <v>4353.5615201819701</v>
      </c>
    </row>
    <row r="98" spans="1:75">
      <c r="A98" t="s">
        <v>135</v>
      </c>
      <c r="B98">
        <v>1079.4523892</v>
      </c>
      <c r="C98">
        <v>22.949620400000001</v>
      </c>
      <c r="D98">
        <v>825.71896730000003</v>
      </c>
      <c r="E98">
        <v>17.683864700000001</v>
      </c>
      <c r="F98">
        <v>117.2368996</v>
      </c>
      <c r="G98">
        <v>1195.9449085000001</v>
      </c>
      <c r="H98">
        <v>876.78271629999995</v>
      </c>
      <c r="I98">
        <v>52.703305299999997</v>
      </c>
      <c r="J98">
        <v>52.7851876</v>
      </c>
      <c r="K98">
        <v>260.09014860000002</v>
      </c>
      <c r="L98">
        <v>11.944650899999999</v>
      </c>
      <c r="M98">
        <v>476.4788246</v>
      </c>
      <c r="N98">
        <v>456.92350520000002</v>
      </c>
      <c r="O98">
        <v>470.0372878</v>
      </c>
      <c r="P98">
        <v>121.3561546</v>
      </c>
      <c r="Q98">
        <v>428.2775828</v>
      </c>
      <c r="R98">
        <v>469.29047650000001</v>
      </c>
      <c r="T98" s="3" t="s">
        <v>121</v>
      </c>
      <c r="U98">
        <v>5900.4519790406903</v>
      </c>
      <c r="V98">
        <v>273.98227176236799</v>
      </c>
      <c r="W98">
        <v>2917.96870382006</v>
      </c>
      <c r="X98">
        <v>172.77482229889199</v>
      </c>
      <c r="Y98">
        <v>161.771246676158</v>
      </c>
      <c r="Z98">
        <v>753.424910516728</v>
      </c>
      <c r="AA98">
        <v>707.48270736544202</v>
      </c>
      <c r="AB98">
        <v>149.95363159278199</v>
      </c>
      <c r="AC98">
        <v>577.96115576621003</v>
      </c>
      <c r="AD98">
        <v>71.965940623885203</v>
      </c>
      <c r="AE98">
        <v>958.58057303651003</v>
      </c>
      <c r="AF98">
        <v>1957.7847162779599</v>
      </c>
      <c r="AG98">
        <v>3139.78295158525</v>
      </c>
      <c r="AH98">
        <v>3171.2750355266598</v>
      </c>
      <c r="AI98">
        <v>662.80787714113399</v>
      </c>
      <c r="AJ98">
        <v>1047.6956555956699</v>
      </c>
      <c r="AK98">
        <v>6170.8742468130404</v>
      </c>
      <c r="AM98" s="3" t="s">
        <v>164</v>
      </c>
      <c r="AN98">
        <v>294018.92119112198</v>
      </c>
      <c r="AO98">
        <v>18701.000281752</v>
      </c>
      <c r="AP98">
        <v>101499.999489251</v>
      </c>
      <c r="AQ98">
        <v>21648.530737367</v>
      </c>
      <c r="AR98">
        <v>55979.748021918997</v>
      </c>
      <c r="AS98">
        <v>156534.190222629</v>
      </c>
      <c r="AT98">
        <v>59754.207313042003</v>
      </c>
      <c r="AU98">
        <v>149383.13764343501</v>
      </c>
      <c r="AV98">
        <v>152284.48010237701</v>
      </c>
      <c r="AW98">
        <v>33898.976964068999</v>
      </c>
      <c r="AX98">
        <v>73233.736325032005</v>
      </c>
      <c r="AY98">
        <v>136430.16935486099</v>
      </c>
      <c r="AZ98">
        <v>461727.29848771403</v>
      </c>
      <c r="BA98">
        <v>145602.78269529599</v>
      </c>
      <c r="BB98">
        <v>139273.11217555101</v>
      </c>
      <c r="BC98">
        <v>712353.35728720599</v>
      </c>
      <c r="BD98">
        <v>690832.64542553795</v>
      </c>
      <c r="BF98" s="3" t="s">
        <v>153</v>
      </c>
      <c r="BG98">
        <v>87931.893104364004</v>
      </c>
      <c r="BH98">
        <v>16768.8600665206</v>
      </c>
      <c r="BI98">
        <v>264947.56313515099</v>
      </c>
      <c r="BJ98">
        <v>40220.922894199502</v>
      </c>
      <c r="BK98">
        <v>161044.012805935</v>
      </c>
      <c r="BL98">
        <v>447917.61028680002</v>
      </c>
      <c r="BM98">
        <v>338579.08745907602</v>
      </c>
      <c r="BN98">
        <v>603939.44751509104</v>
      </c>
      <c r="BO98">
        <v>346253.69248121203</v>
      </c>
      <c r="BP98">
        <v>46699.6689954373</v>
      </c>
      <c r="BQ98">
        <v>103460.013114111</v>
      </c>
      <c r="BR98">
        <v>445444.14686786599</v>
      </c>
      <c r="BS98">
        <v>687138.971154792</v>
      </c>
      <c r="BT98">
        <v>356846.02595387702</v>
      </c>
      <c r="BU98">
        <v>181285.325708622</v>
      </c>
      <c r="BV98">
        <v>1178082.76073456</v>
      </c>
      <c r="BW98">
        <v>1527807.3216780799</v>
      </c>
    </row>
    <row r="99" spans="1:75">
      <c r="A99" t="s">
        <v>136</v>
      </c>
      <c r="B99">
        <v>752.79355499999997</v>
      </c>
      <c r="C99">
        <v>58.323456</v>
      </c>
      <c r="D99">
        <v>32391.748438999999</v>
      </c>
      <c r="E99">
        <v>11616.972612600001</v>
      </c>
      <c r="F99">
        <v>6522.4474031</v>
      </c>
      <c r="G99">
        <v>39080.311182799996</v>
      </c>
      <c r="H99">
        <v>3976.6089611000002</v>
      </c>
      <c r="I99">
        <v>43827.0642745</v>
      </c>
      <c r="J99">
        <v>8386.4041708000004</v>
      </c>
      <c r="K99">
        <v>3091.8215654999999</v>
      </c>
      <c r="L99">
        <v>12542.730889300001</v>
      </c>
      <c r="M99">
        <v>24567.0128081</v>
      </c>
      <c r="N99">
        <v>124072.23645120001</v>
      </c>
      <c r="O99">
        <v>46755.656839700001</v>
      </c>
      <c r="P99">
        <v>10390.7225189</v>
      </c>
      <c r="Q99">
        <v>123750.1436881</v>
      </c>
      <c r="R99">
        <v>102050.29581549999</v>
      </c>
      <c r="T99" s="3" t="s">
        <v>64</v>
      </c>
      <c r="U99">
        <v>295.93601376565999</v>
      </c>
      <c r="V99">
        <v>9081.3952009866807</v>
      </c>
      <c r="W99">
        <v>1051.3178572038701</v>
      </c>
      <c r="X99">
        <v>677.71980544598102</v>
      </c>
      <c r="Y99">
        <v>458.90162477625603</v>
      </c>
      <c r="Z99">
        <v>12418.559884013301</v>
      </c>
      <c r="AA99">
        <v>5528.1116360022797</v>
      </c>
      <c r="AB99">
        <v>415.27050713656803</v>
      </c>
      <c r="AC99">
        <v>1011.70784528461</v>
      </c>
      <c r="AD99">
        <v>735.50928740722395</v>
      </c>
      <c r="AE99">
        <v>3776.1118344646402</v>
      </c>
      <c r="AF99">
        <v>5745.5390631970504</v>
      </c>
      <c r="AG99">
        <v>2990.1916849883</v>
      </c>
      <c r="AH99">
        <v>2260.9082014804399</v>
      </c>
      <c r="AI99">
        <v>1610.76296812395</v>
      </c>
      <c r="AJ99">
        <v>6152.6583350707297</v>
      </c>
      <c r="AK99">
        <v>8304.6451673928495</v>
      </c>
      <c r="AM99" s="3" t="s">
        <v>165</v>
      </c>
      <c r="AN99">
        <v>980846.92066426901</v>
      </c>
      <c r="AO99">
        <v>7948261.45168602</v>
      </c>
      <c r="AP99">
        <v>1908858.8841577701</v>
      </c>
      <c r="AQ99">
        <v>415599.81293611898</v>
      </c>
      <c r="AR99">
        <v>1211562.47721601</v>
      </c>
      <c r="AS99">
        <v>3938837.3656276502</v>
      </c>
      <c r="AT99">
        <v>1411034.8443960999</v>
      </c>
      <c r="AU99">
        <v>3836125.7416825802</v>
      </c>
      <c r="AV99">
        <v>1711914.70052937</v>
      </c>
      <c r="AW99">
        <v>651414.78416057397</v>
      </c>
      <c r="AX99">
        <v>2780221.5338967601</v>
      </c>
      <c r="AY99">
        <v>4647286.4808303397</v>
      </c>
      <c r="AZ99">
        <v>8050798.5066564698</v>
      </c>
      <c r="BA99">
        <v>2975910.6089817402</v>
      </c>
      <c r="BB99">
        <v>2550786.33918348</v>
      </c>
      <c r="BC99">
        <v>18494515.726424601</v>
      </c>
      <c r="BD99">
        <v>18324777.503493499</v>
      </c>
      <c r="BF99" s="3" t="s">
        <v>152</v>
      </c>
      <c r="BG99">
        <v>2525.67280579308</v>
      </c>
      <c r="BH99">
        <v>959.06129098710903</v>
      </c>
      <c r="BI99">
        <v>2737.8469528994701</v>
      </c>
      <c r="BJ99">
        <v>848.31941322661805</v>
      </c>
      <c r="BK99">
        <v>1062.83649337001</v>
      </c>
      <c r="BL99">
        <v>5148.1779331102298</v>
      </c>
      <c r="BM99">
        <v>2083.6935538786001</v>
      </c>
      <c r="BN99">
        <v>2974.1942950184098</v>
      </c>
      <c r="BO99">
        <v>1334.82629260524</v>
      </c>
      <c r="BP99">
        <v>377.80376389627298</v>
      </c>
      <c r="BQ99">
        <v>601.49403718428198</v>
      </c>
      <c r="BR99">
        <v>5694.70597178553</v>
      </c>
      <c r="BS99">
        <v>3889.4936939816298</v>
      </c>
      <c r="BT99">
        <v>3716.67463144556</v>
      </c>
      <c r="BU99">
        <v>1515.5381084298299</v>
      </c>
      <c r="BV99">
        <v>10024.607767482499</v>
      </c>
      <c r="BW99">
        <v>11569.3626555071</v>
      </c>
    </row>
    <row r="100" spans="1:75">
      <c r="A100" t="s">
        <v>137</v>
      </c>
      <c r="B100">
        <v>140.90265930000001</v>
      </c>
      <c r="C100">
        <v>103.44484749999999</v>
      </c>
      <c r="D100">
        <v>146.02216419999999</v>
      </c>
      <c r="E100">
        <v>15.818141000000001</v>
      </c>
      <c r="F100">
        <v>42.540686299999997</v>
      </c>
      <c r="G100">
        <v>244.626193</v>
      </c>
      <c r="H100">
        <v>186.72183630000001</v>
      </c>
      <c r="I100">
        <v>41.9699618</v>
      </c>
      <c r="J100">
        <v>30.836115499999998</v>
      </c>
      <c r="K100">
        <v>9.3197784000000006</v>
      </c>
      <c r="L100">
        <v>138.43319529999999</v>
      </c>
      <c r="M100">
        <v>568.50058760000002</v>
      </c>
      <c r="N100">
        <v>158.6645078</v>
      </c>
      <c r="O100">
        <v>540.45382400000005</v>
      </c>
      <c r="P100">
        <v>114.2351529</v>
      </c>
      <c r="Q100">
        <v>1115.3552440999999</v>
      </c>
      <c r="R100">
        <v>698.66088349999995</v>
      </c>
      <c r="T100" t="s">
        <v>146</v>
      </c>
      <c r="U100">
        <v>53813.219621979799</v>
      </c>
      <c r="V100">
        <v>102673.172441483</v>
      </c>
      <c r="W100">
        <v>43490.301427559301</v>
      </c>
      <c r="X100">
        <v>6497.2322923510701</v>
      </c>
      <c r="Y100">
        <v>3074.02412802758</v>
      </c>
      <c r="Z100">
        <v>92826.992465271294</v>
      </c>
      <c r="AA100">
        <v>28737.051932826798</v>
      </c>
      <c r="AB100">
        <v>9870.6095986566706</v>
      </c>
      <c r="AC100">
        <v>29709.5439431903</v>
      </c>
      <c r="AD100">
        <v>2301.1058173659799</v>
      </c>
      <c r="AE100">
        <v>49333.2574372284</v>
      </c>
      <c r="AF100">
        <v>60337.116041665999</v>
      </c>
      <c r="AG100">
        <v>80445.017514640902</v>
      </c>
      <c r="AH100">
        <v>40677.281212109199</v>
      </c>
      <c r="AI100">
        <v>11264.255493236</v>
      </c>
      <c r="AJ100">
        <v>36694.232762354397</v>
      </c>
      <c r="AK100">
        <v>96303.514353779203</v>
      </c>
      <c r="AM100" s="3" t="s">
        <v>112</v>
      </c>
      <c r="AN100">
        <v>270055.12356927799</v>
      </c>
      <c r="AO100">
        <v>113522.16366137299</v>
      </c>
      <c r="AP100">
        <v>535205.86990845599</v>
      </c>
      <c r="AQ100">
        <v>132535.74180815101</v>
      </c>
      <c r="AR100">
        <v>391573.78641428403</v>
      </c>
      <c r="AS100">
        <v>996523.20055454096</v>
      </c>
      <c r="AT100">
        <v>458434.48405392002</v>
      </c>
      <c r="AU100">
        <v>1071271.54048754</v>
      </c>
      <c r="AV100">
        <v>470216.73976650799</v>
      </c>
      <c r="AW100">
        <v>182615.85423950199</v>
      </c>
      <c r="AX100">
        <v>320335.23785410402</v>
      </c>
      <c r="AY100">
        <v>935661.52917412401</v>
      </c>
      <c r="AZ100">
        <v>1722657.7534523299</v>
      </c>
      <c r="BA100">
        <v>572183.37419045297</v>
      </c>
      <c r="BB100">
        <v>649584.40976962296</v>
      </c>
      <c r="BC100">
        <v>4761849.3702201704</v>
      </c>
      <c r="BD100">
        <v>2440531.0525900899</v>
      </c>
      <c r="BF100" s="3" t="s">
        <v>154</v>
      </c>
      <c r="BG100">
        <v>9637.6718286914693</v>
      </c>
      <c r="BH100">
        <v>34222.736902871598</v>
      </c>
      <c r="BI100">
        <v>8678.8695525895091</v>
      </c>
      <c r="BJ100">
        <v>1554.16403852138</v>
      </c>
      <c r="BK100">
        <v>1559.1395548948899</v>
      </c>
      <c r="BL100">
        <v>8465.97754269299</v>
      </c>
      <c r="BM100">
        <v>5861.1872824332704</v>
      </c>
      <c r="BN100">
        <v>10019.9433930466</v>
      </c>
      <c r="BO100">
        <v>3936.24526200429</v>
      </c>
      <c r="BP100">
        <v>1414.3933369121801</v>
      </c>
      <c r="BQ100">
        <v>3159.8209140436102</v>
      </c>
      <c r="BR100">
        <v>30709.999946552602</v>
      </c>
      <c r="BS100">
        <v>36727.708297216697</v>
      </c>
      <c r="BT100">
        <v>19243.7558936241</v>
      </c>
      <c r="BU100">
        <v>5857.4260597887496</v>
      </c>
      <c r="BV100">
        <v>42941.828835868902</v>
      </c>
      <c r="BW100">
        <v>44003.532339630001</v>
      </c>
    </row>
    <row r="101" spans="1:75">
      <c r="A101" t="s">
        <v>138</v>
      </c>
      <c r="B101">
        <v>5212.2631005000003</v>
      </c>
      <c r="C101">
        <v>1216.7566396</v>
      </c>
      <c r="D101">
        <v>12311.7205211</v>
      </c>
      <c r="E101">
        <v>3698.6693135</v>
      </c>
      <c r="F101">
        <v>1046.8075255000001</v>
      </c>
      <c r="G101">
        <v>2034.7214448</v>
      </c>
      <c r="H101">
        <v>206.69766329999999</v>
      </c>
      <c r="I101">
        <v>1073.9227675</v>
      </c>
      <c r="J101">
        <v>89.560925600000004</v>
      </c>
      <c r="K101">
        <v>7686.6425265999997</v>
      </c>
      <c r="L101">
        <v>358.69371660000002</v>
      </c>
      <c r="M101">
        <v>3204.5593362999998</v>
      </c>
      <c r="N101">
        <v>7180.0923303999998</v>
      </c>
      <c r="O101">
        <v>873.40718919999995</v>
      </c>
      <c r="P101">
        <v>1584.6045744999999</v>
      </c>
      <c r="Q101">
        <v>2979.4997870000002</v>
      </c>
      <c r="R101">
        <v>1969.9683299999999</v>
      </c>
      <c r="T101" s="3" t="s">
        <v>149</v>
      </c>
      <c r="U101">
        <v>8466.9921427248391</v>
      </c>
      <c r="V101">
        <v>3422.82729082163</v>
      </c>
      <c r="W101">
        <v>19854.027849985701</v>
      </c>
      <c r="X101">
        <v>3637.8442964380802</v>
      </c>
      <c r="Y101">
        <v>5751.0384418165304</v>
      </c>
      <c r="Z101">
        <v>38832.555512769701</v>
      </c>
      <c r="AA101">
        <v>12856.909292976399</v>
      </c>
      <c r="AB101">
        <v>17666.463521619</v>
      </c>
      <c r="AC101">
        <v>12705.919941373901</v>
      </c>
      <c r="AD101">
        <v>15700.8275031048</v>
      </c>
      <c r="AE101">
        <v>21899.769152025801</v>
      </c>
      <c r="AF101">
        <v>38180.473744808398</v>
      </c>
      <c r="AG101">
        <v>50885.528124483899</v>
      </c>
      <c r="AH101">
        <v>28406.082846784499</v>
      </c>
      <c r="AI101">
        <v>22296.088069060799</v>
      </c>
      <c r="AJ101">
        <v>89956.152491643807</v>
      </c>
      <c r="AK101">
        <v>140631.84779442599</v>
      </c>
      <c r="AM101" s="3" t="s">
        <v>169</v>
      </c>
      <c r="AN101">
        <v>5113639.1065521101</v>
      </c>
      <c r="AO101">
        <v>457409.33646165999</v>
      </c>
      <c r="AP101">
        <v>6905220.4807668701</v>
      </c>
      <c r="AQ101">
        <v>4394272.2020943305</v>
      </c>
      <c r="AR101">
        <v>2813147.4259407702</v>
      </c>
      <c r="AS101">
        <v>7461008.0020858096</v>
      </c>
      <c r="AT101">
        <v>839027.36820567201</v>
      </c>
      <c r="AU101">
        <v>2534562.4917682498</v>
      </c>
      <c r="AV101">
        <v>457010.11002859398</v>
      </c>
      <c r="AW101">
        <v>1253753.0315106499</v>
      </c>
      <c r="AX101">
        <v>3294632.1610296001</v>
      </c>
      <c r="AY101">
        <v>5353124.5820992598</v>
      </c>
      <c r="AZ101">
        <v>11165866.478589499</v>
      </c>
      <c r="BA101">
        <v>5499245.3388347803</v>
      </c>
      <c r="BB101">
        <v>2118537.5107060201</v>
      </c>
      <c r="BC101">
        <v>7399384.7440708801</v>
      </c>
      <c r="BD101">
        <v>16109328.002102301</v>
      </c>
      <c r="BF101" s="3" t="s">
        <v>155</v>
      </c>
      <c r="BG101">
        <v>13059.7666580189</v>
      </c>
      <c r="BH101">
        <v>877.86979698531195</v>
      </c>
      <c r="BI101">
        <v>6907.8936042043897</v>
      </c>
      <c r="BJ101">
        <v>1527.5058176592599</v>
      </c>
      <c r="BK101">
        <v>1200.3582887407099</v>
      </c>
      <c r="BL101">
        <v>3717.40917834945</v>
      </c>
      <c r="BM101">
        <v>2040.7329676776801</v>
      </c>
      <c r="BN101">
        <v>2883.59422731729</v>
      </c>
      <c r="BO101">
        <v>1611.9374520383701</v>
      </c>
      <c r="BP101">
        <v>768.48020254407299</v>
      </c>
      <c r="BQ101">
        <v>1247.8710376839899</v>
      </c>
      <c r="BR101">
        <v>6685.4052707928804</v>
      </c>
      <c r="BS101">
        <v>8221.7207895615102</v>
      </c>
      <c r="BT101">
        <v>7411.46425965858</v>
      </c>
      <c r="BU101">
        <v>2500.5608533394102</v>
      </c>
      <c r="BV101">
        <v>12924.9320153726</v>
      </c>
      <c r="BW101">
        <v>15903.2471766093</v>
      </c>
    </row>
    <row r="102" spans="1:75">
      <c r="A102" t="s">
        <v>139</v>
      </c>
      <c r="B102">
        <v>2566.3816887500002</v>
      </c>
      <c r="C102">
        <v>352.33486099999999</v>
      </c>
      <c r="D102">
        <v>7403.18700455</v>
      </c>
      <c r="E102">
        <v>1428.3808778</v>
      </c>
      <c r="F102">
        <v>2209.2357554999999</v>
      </c>
      <c r="G102">
        <v>7127.5388646000001</v>
      </c>
      <c r="H102">
        <v>2723.8979595000001</v>
      </c>
      <c r="I102">
        <v>2929.9864241</v>
      </c>
      <c r="J102">
        <v>1110.9879258999999</v>
      </c>
      <c r="K102">
        <v>1193.143851</v>
      </c>
      <c r="L102">
        <v>5488.7257688</v>
      </c>
      <c r="M102">
        <v>7351.1863980999997</v>
      </c>
      <c r="N102">
        <v>14444.4369265</v>
      </c>
      <c r="O102">
        <v>6378.8954860000003</v>
      </c>
      <c r="P102">
        <v>3170.9488111999999</v>
      </c>
      <c r="Q102">
        <v>18694.7863144</v>
      </c>
      <c r="R102">
        <v>16397.0407486</v>
      </c>
      <c r="T102" s="3" t="s">
        <v>152</v>
      </c>
      <c r="U102">
        <v>3875.5849590733501</v>
      </c>
      <c r="V102">
        <v>1865.94855737788</v>
      </c>
      <c r="W102">
        <v>5018.9319915654496</v>
      </c>
      <c r="X102">
        <v>4271.9860370543402</v>
      </c>
      <c r="Y102">
        <v>1057.3619106399799</v>
      </c>
      <c r="Z102">
        <v>9734.6458597116198</v>
      </c>
      <c r="AA102">
        <v>1379.4316048381299</v>
      </c>
      <c r="AB102">
        <v>894.34310929007802</v>
      </c>
      <c r="AC102">
        <v>615.73788488365506</v>
      </c>
      <c r="AD102">
        <v>405.78315439657803</v>
      </c>
      <c r="AE102">
        <v>5979.8487487845896</v>
      </c>
      <c r="AF102">
        <v>11168.2851728306</v>
      </c>
      <c r="AG102">
        <v>5718.8082132559102</v>
      </c>
      <c r="AH102">
        <v>8885.88251096985</v>
      </c>
      <c r="AI102">
        <v>4162.8964511397298</v>
      </c>
      <c r="AJ102">
        <v>5620.7695063029696</v>
      </c>
      <c r="AK102">
        <v>13618.4640992724</v>
      </c>
      <c r="AM102" s="3" t="s">
        <v>170</v>
      </c>
      <c r="AN102">
        <v>420414.25912004599</v>
      </c>
      <c r="AO102">
        <v>115907.91135849799</v>
      </c>
      <c r="AP102">
        <v>5223492.7168380897</v>
      </c>
      <c r="AQ102">
        <v>1288954.9891573701</v>
      </c>
      <c r="AR102">
        <v>4108740.9327580901</v>
      </c>
      <c r="AS102">
        <v>3960351.4359709499</v>
      </c>
      <c r="AT102">
        <v>7936664.8478734903</v>
      </c>
      <c r="AU102">
        <v>16502632.2455648</v>
      </c>
      <c r="AV102">
        <v>6477462.6206943402</v>
      </c>
      <c r="AW102">
        <v>87044.549563858003</v>
      </c>
      <c r="AX102">
        <v>1701320.72333855</v>
      </c>
      <c r="AY102">
        <v>7952726.6562358197</v>
      </c>
      <c r="AZ102">
        <v>11464725.527649499</v>
      </c>
      <c r="BA102">
        <v>5131193.0999160903</v>
      </c>
      <c r="BB102">
        <v>3610864.5301044802</v>
      </c>
      <c r="BC102">
        <v>105669378.894384</v>
      </c>
      <c r="BD102">
        <v>12869533.2887371</v>
      </c>
      <c r="BF102" s="3" t="s">
        <v>158</v>
      </c>
      <c r="BG102">
        <v>38.966345410536498</v>
      </c>
      <c r="BH102">
        <v>2.1822663148251502</v>
      </c>
      <c r="BI102">
        <v>13.6367361170186</v>
      </c>
      <c r="BJ102">
        <v>2.2801890054304201</v>
      </c>
      <c r="BK102">
        <v>2.5167857980321999</v>
      </c>
      <c r="BL102">
        <v>15.406307526673899</v>
      </c>
      <c r="BM102">
        <v>4.58736327176182</v>
      </c>
      <c r="BN102">
        <v>10.7697181898045</v>
      </c>
      <c r="BO102">
        <v>5.15035336287057</v>
      </c>
      <c r="BP102">
        <v>1.98956255057707</v>
      </c>
      <c r="BQ102">
        <v>4.2377499920548098</v>
      </c>
      <c r="BR102">
        <v>35.899589550340998</v>
      </c>
      <c r="BS102">
        <v>26.022464503140899</v>
      </c>
      <c r="BT102">
        <v>24.683984884227499</v>
      </c>
      <c r="BU102">
        <v>7.2082328218934899</v>
      </c>
      <c r="BV102">
        <v>65.693509169321999</v>
      </c>
      <c r="BW102">
        <v>89.727294343354004</v>
      </c>
    </row>
    <row r="103" spans="1:75">
      <c r="A103" t="s">
        <v>140</v>
      </c>
      <c r="B103">
        <v>1146.24537575</v>
      </c>
      <c r="C103">
        <v>423.22034919999999</v>
      </c>
      <c r="D103">
        <v>1281.98198755</v>
      </c>
      <c r="E103">
        <v>1164.1567362000001</v>
      </c>
      <c r="F103">
        <v>34.782704500000001</v>
      </c>
      <c r="G103">
        <v>465.33970090000003</v>
      </c>
      <c r="H103">
        <v>221.70135160000001</v>
      </c>
      <c r="I103">
        <v>143.8730175</v>
      </c>
      <c r="J103">
        <v>155.31610319999999</v>
      </c>
      <c r="K103">
        <v>31.4405511</v>
      </c>
      <c r="L103">
        <v>202.1732968</v>
      </c>
      <c r="M103">
        <v>5615.1388465999999</v>
      </c>
      <c r="N103">
        <v>1070.6251655000001</v>
      </c>
      <c r="O103">
        <v>3243.3696046</v>
      </c>
      <c r="P103">
        <v>783.72578639999995</v>
      </c>
      <c r="Q103">
        <v>602.39810190000003</v>
      </c>
      <c r="R103">
        <v>336.0531282</v>
      </c>
      <c r="T103" s="3" t="s">
        <v>161</v>
      </c>
      <c r="U103">
        <v>837.75476421339499</v>
      </c>
      <c r="V103">
        <v>103583.992018241</v>
      </c>
      <c r="W103">
        <v>1549.9530817746199</v>
      </c>
      <c r="X103">
        <v>694.62624842547905</v>
      </c>
      <c r="Y103">
        <v>722.51266284180497</v>
      </c>
      <c r="Z103">
        <v>45685.401056911003</v>
      </c>
      <c r="AA103">
        <v>4784.1628253733697</v>
      </c>
      <c r="AB103">
        <v>722.37849944443303</v>
      </c>
      <c r="AC103">
        <v>2372.4990983673101</v>
      </c>
      <c r="AD103">
        <v>1103.18873996717</v>
      </c>
      <c r="AE103">
        <v>13942.3166529264</v>
      </c>
      <c r="AF103">
        <v>16989.602104567799</v>
      </c>
      <c r="AG103">
        <v>5703.3385714634496</v>
      </c>
      <c r="AH103">
        <v>5068.6353186307197</v>
      </c>
      <c r="AI103">
        <v>5998.2838252496804</v>
      </c>
      <c r="AJ103">
        <v>11149.289031439001</v>
      </c>
      <c r="AK103">
        <v>26151.083210300902</v>
      </c>
      <c r="AM103" s="3" t="s">
        <v>321</v>
      </c>
      <c r="AN103">
        <v>395445.12385837</v>
      </c>
      <c r="AO103">
        <v>42519.796923966998</v>
      </c>
      <c r="AP103">
        <v>872245.050849083</v>
      </c>
      <c r="AQ103">
        <v>4682299.1557395495</v>
      </c>
      <c r="AR103">
        <v>503225.553459963</v>
      </c>
      <c r="AS103">
        <v>1597487.5164963701</v>
      </c>
      <c r="AT103">
        <v>479630.44462246198</v>
      </c>
      <c r="AU103">
        <v>2175345.20180025</v>
      </c>
      <c r="AV103">
        <v>680112.51644000795</v>
      </c>
      <c r="AW103">
        <v>371736.37496731</v>
      </c>
      <c r="AX103">
        <v>1004956.76343767</v>
      </c>
      <c r="AY103">
        <v>3665447.6548738298</v>
      </c>
      <c r="AZ103">
        <v>6730725.6048527099</v>
      </c>
      <c r="BA103">
        <v>1669315.1211781199</v>
      </c>
      <c r="BB103">
        <v>1785859.4278621699</v>
      </c>
      <c r="BC103">
        <v>12374892.6488165</v>
      </c>
      <c r="BD103">
        <v>23264395.029939901</v>
      </c>
      <c r="BF103" s="3" t="s">
        <v>328</v>
      </c>
      <c r="BG103">
        <v>910.62205284344896</v>
      </c>
      <c r="BH103">
        <v>361.18970573566702</v>
      </c>
      <c r="BI103">
        <v>558.37045199912495</v>
      </c>
      <c r="BJ103">
        <v>165.44972837580099</v>
      </c>
      <c r="BK103">
        <v>113.487656967775</v>
      </c>
      <c r="BL103">
        <v>238.28731621099001</v>
      </c>
      <c r="BM103">
        <v>285.87682939277499</v>
      </c>
      <c r="BN103">
        <v>378.60494078410699</v>
      </c>
      <c r="BO103">
        <v>235.781842234165</v>
      </c>
      <c r="BP103">
        <v>100.999570527139</v>
      </c>
      <c r="BQ103">
        <v>201.63691561140899</v>
      </c>
      <c r="BR103">
        <v>842.35175071061201</v>
      </c>
      <c r="BS103">
        <v>1162.7733585448</v>
      </c>
      <c r="BT103">
        <v>478.61240081910199</v>
      </c>
      <c r="BU103">
        <v>173.621375152528</v>
      </c>
      <c r="BV103">
        <v>1863.60216487806</v>
      </c>
      <c r="BW103">
        <v>2085.3557632389902</v>
      </c>
    </row>
    <row r="104" spans="1:75">
      <c r="A104" t="s">
        <v>141</v>
      </c>
      <c r="B104">
        <v>6884.4343117999997</v>
      </c>
      <c r="C104">
        <v>2863.4773917000002</v>
      </c>
      <c r="D104">
        <v>13637.563081800001</v>
      </c>
      <c r="E104">
        <v>2230.5314377</v>
      </c>
      <c r="F104">
        <v>3092.6112336000001</v>
      </c>
      <c r="G104">
        <v>18537.6707714</v>
      </c>
      <c r="H104">
        <v>8165.7535472</v>
      </c>
      <c r="I104">
        <v>51353.223571199997</v>
      </c>
      <c r="J104">
        <v>33656.121189700003</v>
      </c>
      <c r="K104">
        <v>3057.1435523</v>
      </c>
      <c r="L104">
        <v>8371.9584369000004</v>
      </c>
      <c r="M104">
        <v>13323.065520800001</v>
      </c>
      <c r="N104">
        <v>30273.3198428</v>
      </c>
      <c r="O104">
        <v>16200.389041500001</v>
      </c>
      <c r="P104">
        <v>6816.7195093999999</v>
      </c>
      <c r="Q104">
        <v>38441.873246800002</v>
      </c>
      <c r="R104">
        <v>38194.175794199997</v>
      </c>
      <c r="T104" s="3" t="s">
        <v>207</v>
      </c>
      <c r="U104">
        <v>770.65322946201502</v>
      </c>
      <c r="V104">
        <v>44132.734071001003</v>
      </c>
      <c r="W104">
        <v>1728.8593833177699</v>
      </c>
      <c r="X104">
        <v>329.80434405989098</v>
      </c>
      <c r="Y104">
        <v>568.76053479433097</v>
      </c>
      <c r="Z104">
        <v>15919.791078980999</v>
      </c>
      <c r="AA104">
        <v>4693.0169085275602</v>
      </c>
      <c r="AB104">
        <v>982.124902146718</v>
      </c>
      <c r="AC104">
        <v>1135.9592746877499</v>
      </c>
      <c r="AD104">
        <v>635.933845128401</v>
      </c>
      <c r="AE104">
        <v>5130.3755687541698</v>
      </c>
      <c r="AF104">
        <v>15963.6929288473</v>
      </c>
      <c r="AG104">
        <v>4406.4481395613502</v>
      </c>
      <c r="AH104">
        <v>4157.1174542079698</v>
      </c>
      <c r="AI104">
        <v>2896.79223708065</v>
      </c>
      <c r="AJ104">
        <v>3935.4207504864899</v>
      </c>
      <c r="AK104">
        <v>19104.459989068899</v>
      </c>
      <c r="AM104" t="s">
        <v>176</v>
      </c>
      <c r="AN104">
        <v>1018998.70441448</v>
      </c>
      <c r="AO104">
        <v>107164.684106616</v>
      </c>
      <c r="AP104">
        <v>827155.65401221497</v>
      </c>
      <c r="AQ104">
        <v>506960.598387793</v>
      </c>
      <c r="AR104">
        <v>446672.85500062403</v>
      </c>
      <c r="AS104">
        <v>1135363.88808181</v>
      </c>
      <c r="AT104">
        <v>442742.979091794</v>
      </c>
      <c r="AU104">
        <v>1182711.6875724201</v>
      </c>
      <c r="AV104">
        <v>517582.34001745499</v>
      </c>
      <c r="AW104">
        <v>238154.58979458699</v>
      </c>
      <c r="AX104">
        <v>417400.24410426599</v>
      </c>
      <c r="AY104">
        <v>1131206.4512886901</v>
      </c>
      <c r="AZ104">
        <v>2644662.95157196</v>
      </c>
      <c r="BA104">
        <v>798877.05753949995</v>
      </c>
      <c r="BB104">
        <v>923743.151770139</v>
      </c>
      <c r="BC104">
        <v>5229362.87037687</v>
      </c>
      <c r="BD104">
        <v>3553912.6344503202</v>
      </c>
      <c r="BF104" s="3" t="s">
        <v>161</v>
      </c>
      <c r="BG104">
        <v>1346.3332118349699</v>
      </c>
      <c r="BH104">
        <v>56272.3971556857</v>
      </c>
      <c r="BI104">
        <v>5799.0903169354797</v>
      </c>
      <c r="BJ104">
        <v>1855.7190155316</v>
      </c>
      <c r="BK104">
        <v>2438.2062733238499</v>
      </c>
      <c r="BL104">
        <v>21152.701881472301</v>
      </c>
      <c r="BM104">
        <v>8854.1570620438197</v>
      </c>
      <c r="BN104">
        <v>10174.964633460801</v>
      </c>
      <c r="BO104">
        <v>5273.94646815755</v>
      </c>
      <c r="BP104">
        <v>1864.7313772662001</v>
      </c>
      <c r="BQ104">
        <v>6213.1271860180404</v>
      </c>
      <c r="BR104">
        <v>14339.546101787</v>
      </c>
      <c r="BS104">
        <v>8744.5353591854091</v>
      </c>
      <c r="BT104">
        <v>8754.7152482976398</v>
      </c>
      <c r="BU104">
        <v>3182.46990217537</v>
      </c>
      <c r="BV104">
        <v>32056.003078474201</v>
      </c>
      <c r="BW104">
        <v>38404.120871138897</v>
      </c>
    </row>
    <row r="105" spans="1:75">
      <c r="A105" t="s">
        <v>142</v>
      </c>
      <c r="B105">
        <v>150755.88404870001</v>
      </c>
      <c r="C105">
        <v>52342.603585199999</v>
      </c>
      <c r="D105">
        <v>167517.16202749999</v>
      </c>
      <c r="E105">
        <v>35125.810130799997</v>
      </c>
      <c r="F105">
        <v>29159.2473966</v>
      </c>
      <c r="G105">
        <v>131533.68737840001</v>
      </c>
      <c r="H105">
        <v>22033.213594699999</v>
      </c>
      <c r="I105">
        <v>53711.511403700002</v>
      </c>
      <c r="J105">
        <v>47049.9257344</v>
      </c>
      <c r="K105">
        <v>17135.363871400001</v>
      </c>
      <c r="L105">
        <v>42448.564189099998</v>
      </c>
      <c r="M105">
        <v>202538.627576</v>
      </c>
      <c r="N105">
        <v>94249.298402700006</v>
      </c>
      <c r="O105">
        <v>217367.7079138</v>
      </c>
      <c r="P105">
        <v>65250.868051500001</v>
      </c>
      <c r="Q105">
        <v>138073.7550256</v>
      </c>
      <c r="R105">
        <v>147391.83983310001</v>
      </c>
      <c r="T105" s="3" t="s">
        <v>222</v>
      </c>
      <c r="U105">
        <v>849.89891514302406</v>
      </c>
      <c r="V105">
        <v>108983.636596761</v>
      </c>
      <c r="W105">
        <v>2410.0946702681999</v>
      </c>
      <c r="X105">
        <v>1045.268854999</v>
      </c>
      <c r="Y105">
        <v>1594.2213961911</v>
      </c>
      <c r="Z105">
        <v>38204.604549472999</v>
      </c>
      <c r="AA105">
        <v>15817.739335157299</v>
      </c>
      <c r="AB105">
        <v>1728.6915230247801</v>
      </c>
      <c r="AC105">
        <v>31232.147255969201</v>
      </c>
      <c r="AD105">
        <v>1983.73884067368</v>
      </c>
      <c r="AE105">
        <v>8400.55685258429</v>
      </c>
      <c r="AF105">
        <v>48986.066516644198</v>
      </c>
      <c r="AG105">
        <v>9361.1073765532401</v>
      </c>
      <c r="AH105">
        <v>10916.971964332901</v>
      </c>
      <c r="AI105">
        <v>7621.7517076998702</v>
      </c>
      <c r="AJ105">
        <v>15539.2817636078</v>
      </c>
      <c r="AK105">
        <v>23066.4018466663</v>
      </c>
      <c r="AM105" s="3" t="s">
        <v>192</v>
      </c>
      <c r="AN105">
        <v>571956.78732395801</v>
      </c>
      <c r="AO105">
        <v>79390.672760007001</v>
      </c>
      <c r="AP105">
        <v>441669.68564351602</v>
      </c>
      <c r="AQ105">
        <v>149492.41045228799</v>
      </c>
      <c r="AR105">
        <v>228529.640269269</v>
      </c>
      <c r="AS105">
        <v>593610.09184145904</v>
      </c>
      <c r="AT105">
        <v>239482.866084093</v>
      </c>
      <c r="AU105">
        <v>616804.33220851398</v>
      </c>
      <c r="AV105">
        <v>299128.25228421902</v>
      </c>
      <c r="AW105">
        <v>144514.04613567601</v>
      </c>
      <c r="AX105">
        <v>242424.84771560301</v>
      </c>
      <c r="AY105">
        <v>563416.847906688</v>
      </c>
      <c r="AZ105">
        <v>1519922.4957171599</v>
      </c>
      <c r="BA105">
        <v>431737.03540454298</v>
      </c>
      <c r="BB105">
        <v>444031.36671910499</v>
      </c>
      <c r="BC105">
        <v>2890962.6467830101</v>
      </c>
      <c r="BD105">
        <v>1942587.92493892</v>
      </c>
      <c r="BF105" s="3" t="s">
        <v>156</v>
      </c>
      <c r="BG105">
        <v>1495.38030951887</v>
      </c>
      <c r="BH105">
        <v>112.677805255902</v>
      </c>
      <c r="BI105">
        <v>578.78200753231602</v>
      </c>
      <c r="BJ105">
        <v>151.37877029326299</v>
      </c>
      <c r="BK105">
        <v>97.400133117936505</v>
      </c>
      <c r="BL105">
        <v>447.48951224416697</v>
      </c>
      <c r="BM105">
        <v>236.991073753119</v>
      </c>
      <c r="BN105">
        <v>506.27214915333002</v>
      </c>
      <c r="BO105">
        <v>233.01193193125201</v>
      </c>
      <c r="BP105">
        <v>92.077250067053896</v>
      </c>
      <c r="BQ105">
        <v>153.86659036989701</v>
      </c>
      <c r="BR105">
        <v>1514.6297878226101</v>
      </c>
      <c r="BS105">
        <v>1920.92136309229</v>
      </c>
      <c r="BT105">
        <v>835.16201403709499</v>
      </c>
      <c r="BU105">
        <v>229.61553202796799</v>
      </c>
      <c r="BV105">
        <v>1728.2977003528299</v>
      </c>
      <c r="BW105">
        <v>1890.6985340178401</v>
      </c>
    </row>
    <row r="106" spans="1:75">
      <c r="A106" t="s">
        <v>143</v>
      </c>
      <c r="B106">
        <v>488368.59891260002</v>
      </c>
      <c r="C106">
        <v>143506.54905910001</v>
      </c>
      <c r="D106">
        <v>393749.56497339997</v>
      </c>
      <c r="E106">
        <v>123214.7829724</v>
      </c>
      <c r="F106">
        <v>32056.539847799999</v>
      </c>
      <c r="G106">
        <v>394322.38062770001</v>
      </c>
      <c r="H106">
        <v>174358.56266319999</v>
      </c>
      <c r="I106">
        <v>113807.7865782</v>
      </c>
      <c r="J106">
        <v>117311.04880600001</v>
      </c>
      <c r="K106">
        <v>43426.891101000001</v>
      </c>
      <c r="L106">
        <v>112028.6746858</v>
      </c>
      <c r="M106">
        <v>446541.74803840002</v>
      </c>
      <c r="N106">
        <v>55033.329135400003</v>
      </c>
      <c r="O106">
        <v>514862.3925053</v>
      </c>
      <c r="P106">
        <v>209882.29650140001</v>
      </c>
      <c r="Q106">
        <v>560024.90924750001</v>
      </c>
      <c r="R106">
        <v>302839.8748932</v>
      </c>
      <c r="T106" s="3" t="s">
        <v>227</v>
      </c>
      <c r="U106">
        <v>10119.761387965</v>
      </c>
      <c r="V106">
        <v>385527.77915849298</v>
      </c>
      <c r="W106">
        <v>20953.697796736102</v>
      </c>
      <c r="X106">
        <v>5556.8047679239498</v>
      </c>
      <c r="Y106">
        <v>5931.1481644130799</v>
      </c>
      <c r="Z106">
        <v>195012.27720999299</v>
      </c>
      <c r="AA106">
        <v>41609.169579603898</v>
      </c>
      <c r="AB106">
        <v>10711.6820806182</v>
      </c>
      <c r="AC106">
        <v>40471.003262932398</v>
      </c>
      <c r="AD106">
        <v>5745.8513639955499</v>
      </c>
      <c r="AE106">
        <v>54308.848122016803</v>
      </c>
      <c r="AF106">
        <v>167154.33741153701</v>
      </c>
      <c r="AG106">
        <v>33497.405805890499</v>
      </c>
      <c r="AH106">
        <v>18174.8220873395</v>
      </c>
      <c r="AI106">
        <v>19290.814804613699</v>
      </c>
      <c r="AJ106">
        <v>32882.402428749403</v>
      </c>
      <c r="AK106">
        <v>142224.735896425</v>
      </c>
      <c r="AM106" s="3" t="s">
        <v>193</v>
      </c>
      <c r="AN106">
        <v>50442348.397914402</v>
      </c>
      <c r="AO106">
        <v>41676966.091090403</v>
      </c>
      <c r="AP106">
        <v>52040308.505033404</v>
      </c>
      <c r="AQ106">
        <v>17937829.267119098</v>
      </c>
      <c r="AR106">
        <v>28144330.249123801</v>
      </c>
      <c r="AS106">
        <v>87565438.977659598</v>
      </c>
      <c r="AT106">
        <v>33301558.393872499</v>
      </c>
      <c r="AU106">
        <v>175198134.136262</v>
      </c>
      <c r="AV106">
        <v>17866520.145704601</v>
      </c>
      <c r="AW106">
        <v>13502441.769861599</v>
      </c>
      <c r="AX106">
        <v>17386322.5616033</v>
      </c>
      <c r="AY106">
        <v>34452807.387685098</v>
      </c>
      <c r="AZ106">
        <v>68712541.867067695</v>
      </c>
      <c r="BA106">
        <v>36069301.707931198</v>
      </c>
      <c r="BB106">
        <v>18198320.2007588</v>
      </c>
      <c r="BC106">
        <v>74485981.706409693</v>
      </c>
      <c r="BD106">
        <v>66562308.942461297</v>
      </c>
      <c r="BF106" t="s">
        <v>162</v>
      </c>
      <c r="BG106">
        <v>2352.7952587949999</v>
      </c>
      <c r="BH106">
        <v>1420.42344233367</v>
      </c>
      <c r="BI106">
        <v>644.26415653719698</v>
      </c>
      <c r="BJ106">
        <v>148.985569597194</v>
      </c>
      <c r="BK106">
        <v>133.38779066223199</v>
      </c>
      <c r="BL106">
        <v>698.96739081702697</v>
      </c>
      <c r="BM106">
        <v>414.90107714620802</v>
      </c>
      <c r="BN106">
        <v>530.614186701579</v>
      </c>
      <c r="BO106">
        <v>248.61488935392001</v>
      </c>
      <c r="BP106">
        <v>144.67245650664501</v>
      </c>
      <c r="BQ106">
        <v>196.42170195679699</v>
      </c>
      <c r="BR106">
        <v>2212.7003302938401</v>
      </c>
      <c r="BS106">
        <v>2354.3787491355101</v>
      </c>
      <c r="BT106">
        <v>601.49318592066504</v>
      </c>
      <c r="BU106">
        <v>183.11630767513199</v>
      </c>
      <c r="BV106">
        <v>2333.52638383555</v>
      </c>
      <c r="BW106">
        <v>2616.9858673271301</v>
      </c>
    </row>
    <row r="107" spans="1:75">
      <c r="A107" t="s">
        <v>144</v>
      </c>
      <c r="B107">
        <v>43075.3067735</v>
      </c>
      <c r="C107">
        <v>4305.1142692000003</v>
      </c>
      <c r="D107">
        <v>36600.091207700003</v>
      </c>
      <c r="E107">
        <v>7029.6990347000001</v>
      </c>
      <c r="F107">
        <v>3864.5573193</v>
      </c>
      <c r="G107">
        <v>19887.746589999999</v>
      </c>
      <c r="H107">
        <v>11875.758817899999</v>
      </c>
      <c r="I107">
        <v>5603.0874692999996</v>
      </c>
      <c r="J107">
        <v>2321.0060875999998</v>
      </c>
      <c r="K107">
        <v>3160.3996520999999</v>
      </c>
      <c r="L107">
        <v>5841.1446427999999</v>
      </c>
      <c r="M107">
        <v>26781.148734499999</v>
      </c>
      <c r="N107">
        <v>28220.891274599999</v>
      </c>
      <c r="O107">
        <v>22356.2491969</v>
      </c>
      <c r="P107">
        <v>6760.9693143000004</v>
      </c>
      <c r="Q107">
        <v>24289.407801699999</v>
      </c>
      <c r="R107">
        <v>28790.756061700002</v>
      </c>
      <c r="T107" s="3" t="s">
        <v>262</v>
      </c>
      <c r="U107">
        <v>56566.6883475711</v>
      </c>
      <c r="V107">
        <v>14490.234968230499</v>
      </c>
      <c r="W107">
        <v>105742.807935112</v>
      </c>
      <c r="X107">
        <v>92825.213495318196</v>
      </c>
      <c r="Y107">
        <v>21409.328139912901</v>
      </c>
      <c r="Z107">
        <v>103764.784485682</v>
      </c>
      <c r="AA107">
        <v>70566.113798170307</v>
      </c>
      <c r="AB107">
        <v>26654.541724472201</v>
      </c>
      <c r="AC107">
        <v>55022.571271077402</v>
      </c>
      <c r="AD107">
        <v>30703.605408994601</v>
      </c>
      <c r="AE107">
        <v>44295.808479597501</v>
      </c>
      <c r="AF107">
        <v>109655.319708831</v>
      </c>
      <c r="AG107">
        <v>201259.381110127</v>
      </c>
      <c r="AH107">
        <v>153338.52043538599</v>
      </c>
      <c r="AI107">
        <v>36314.0786332969</v>
      </c>
      <c r="AJ107">
        <v>111735.640210684</v>
      </c>
      <c r="AK107">
        <v>273859.8792344</v>
      </c>
      <c r="AM107" s="3" t="s">
        <v>177</v>
      </c>
      <c r="AN107">
        <v>147330.342684948</v>
      </c>
      <c r="AO107">
        <v>36886.673048625002</v>
      </c>
      <c r="AP107">
        <v>199804.622502643</v>
      </c>
      <c r="AQ107">
        <v>58591.229437273003</v>
      </c>
      <c r="AR107">
        <v>98359.296834677996</v>
      </c>
      <c r="AS107">
        <v>241355.887217293</v>
      </c>
      <c r="AT107">
        <v>107754.976038455</v>
      </c>
      <c r="AU107">
        <v>307896.26840937498</v>
      </c>
      <c r="AV107">
        <v>147564.70371818499</v>
      </c>
      <c r="AW107">
        <v>56484.882376711997</v>
      </c>
      <c r="AX107">
        <v>88968.192463079002</v>
      </c>
      <c r="AY107">
        <v>418682.69488302898</v>
      </c>
      <c r="AZ107">
        <v>768951.13278235495</v>
      </c>
      <c r="BA107">
        <v>234013.33215998299</v>
      </c>
      <c r="BB107">
        <v>245397.42823288101</v>
      </c>
      <c r="BC107">
        <v>1201483.8177696599</v>
      </c>
      <c r="BD107">
        <v>1152912.5158756999</v>
      </c>
      <c r="BF107" s="3" t="s">
        <v>171</v>
      </c>
      <c r="BG107">
        <v>1976.45228422169</v>
      </c>
      <c r="BH107">
        <v>1054.47558478833</v>
      </c>
      <c r="BI107">
        <v>2462.88305849686</v>
      </c>
      <c r="BJ107">
        <v>695.61718563802106</v>
      </c>
      <c r="BK107">
        <v>2942.78393481494</v>
      </c>
      <c r="BL107">
        <v>1315.5096900752801</v>
      </c>
      <c r="BM107">
        <v>1472.9003795961601</v>
      </c>
      <c r="BN107">
        <v>861.90763088783399</v>
      </c>
      <c r="BO107">
        <v>381.18342692399199</v>
      </c>
      <c r="BP107">
        <v>1125.92672175344</v>
      </c>
      <c r="BQ107">
        <v>1398.26877958823</v>
      </c>
      <c r="BR107">
        <v>7232.6045339190396</v>
      </c>
      <c r="BS107">
        <v>3960.5085442560098</v>
      </c>
      <c r="BT107">
        <v>5977.0003911037202</v>
      </c>
      <c r="BU107">
        <v>1203.3001580254299</v>
      </c>
      <c r="BV107">
        <v>9354.1464171048792</v>
      </c>
      <c r="BW107">
        <v>7290.1298875740904</v>
      </c>
    </row>
    <row r="108" spans="1:75">
      <c r="A108" t="s">
        <v>145</v>
      </c>
      <c r="B108">
        <v>2546.9905573999999</v>
      </c>
      <c r="C108">
        <v>118.8247648</v>
      </c>
      <c r="D108">
        <v>15144.7795747</v>
      </c>
      <c r="E108">
        <v>1232.8854171999999</v>
      </c>
      <c r="F108">
        <v>1381.3726898</v>
      </c>
      <c r="G108">
        <v>93036.790787599995</v>
      </c>
      <c r="H108">
        <v>1281.5420337999999</v>
      </c>
      <c r="I108">
        <v>36725.449644400003</v>
      </c>
      <c r="J108">
        <v>1308.1284393999999</v>
      </c>
      <c r="K108">
        <v>114710.43029819999</v>
      </c>
      <c r="L108">
        <v>3616.2844716999998</v>
      </c>
      <c r="M108">
        <v>15198.432894199999</v>
      </c>
      <c r="N108">
        <v>58539.848055100003</v>
      </c>
      <c r="O108">
        <v>12633.5573207</v>
      </c>
      <c r="P108">
        <v>83065.073981299996</v>
      </c>
      <c r="Q108">
        <v>137977.2934081</v>
      </c>
      <c r="R108">
        <v>45521.144354999997</v>
      </c>
      <c r="T108" s="3" t="s">
        <v>306</v>
      </c>
      <c r="U108">
        <v>9015.5929209528094</v>
      </c>
      <c r="V108">
        <v>120667.604858098</v>
      </c>
      <c r="W108">
        <v>14267.165942506899</v>
      </c>
      <c r="X108">
        <v>5681.0950600414799</v>
      </c>
      <c r="Y108">
        <v>5060.7291727168704</v>
      </c>
      <c r="Z108">
        <v>72764.529497851807</v>
      </c>
      <c r="AA108">
        <v>52543.076327230898</v>
      </c>
      <c r="AB108">
        <v>10196.8436495404</v>
      </c>
      <c r="AC108">
        <v>25964.2705633812</v>
      </c>
      <c r="AD108">
        <v>9733.3888321135491</v>
      </c>
      <c r="AE108">
        <v>29802.9085700494</v>
      </c>
      <c r="AF108">
        <v>96237.671174781499</v>
      </c>
      <c r="AG108">
        <v>51222.807820625698</v>
      </c>
      <c r="AH108">
        <v>35079.854269882097</v>
      </c>
      <c r="AI108">
        <v>24121.324771487802</v>
      </c>
      <c r="AJ108">
        <v>49255.2272602495</v>
      </c>
      <c r="AK108">
        <v>58376.0916754231</v>
      </c>
      <c r="AM108" t="s">
        <v>181</v>
      </c>
      <c r="AN108">
        <v>691372.98211131</v>
      </c>
      <c r="AO108">
        <v>123206.858618215</v>
      </c>
      <c r="AP108">
        <v>736618.06315840699</v>
      </c>
      <c r="AQ108">
        <v>156243.20034520901</v>
      </c>
      <c r="AR108">
        <v>406426.628814911</v>
      </c>
      <c r="AS108">
        <v>1050934.6395818701</v>
      </c>
      <c r="AT108">
        <v>438048.23102524597</v>
      </c>
      <c r="AU108">
        <v>1203032.8537540899</v>
      </c>
      <c r="AV108">
        <v>543886.27920301305</v>
      </c>
      <c r="AW108">
        <v>244907.95981500499</v>
      </c>
      <c r="AX108">
        <v>521514.36926070898</v>
      </c>
      <c r="AY108">
        <v>1360163.98941663</v>
      </c>
      <c r="AZ108">
        <v>2653837.4531759601</v>
      </c>
      <c r="BA108">
        <v>627249.88117261999</v>
      </c>
      <c r="BB108">
        <v>807849.41274817905</v>
      </c>
      <c r="BC108">
        <v>5303573.1989794103</v>
      </c>
      <c r="BD108">
        <v>4117250.0249133599</v>
      </c>
      <c r="BF108" s="3" t="s">
        <v>163</v>
      </c>
      <c r="BG108">
        <v>2174.8355920404001</v>
      </c>
      <c r="BH108">
        <v>5272.3399816242299</v>
      </c>
      <c r="BI108">
        <v>3694.35388453933</v>
      </c>
      <c r="BJ108">
        <v>1108.10259879913</v>
      </c>
      <c r="BK108">
        <v>1463.6553943149599</v>
      </c>
      <c r="BL108">
        <v>5258.4993588372299</v>
      </c>
      <c r="BM108">
        <v>3117.7564729707201</v>
      </c>
      <c r="BN108">
        <v>4225.2774459966204</v>
      </c>
      <c r="BO108">
        <v>1849.4115634438799</v>
      </c>
      <c r="BP108">
        <v>812.75256176589198</v>
      </c>
      <c r="BQ108">
        <v>2009.9894362515099</v>
      </c>
      <c r="BR108">
        <v>6607.5152161260303</v>
      </c>
      <c r="BS108">
        <v>7553.1484106171201</v>
      </c>
      <c r="BT108">
        <v>3144.7466369766298</v>
      </c>
      <c r="BU108">
        <v>1235.2325192896501</v>
      </c>
      <c r="BV108">
        <v>15605.120657108901</v>
      </c>
      <c r="BW108">
        <v>13965.010010760099</v>
      </c>
    </row>
    <row r="109" spans="1:75">
      <c r="A109" t="s">
        <v>146</v>
      </c>
      <c r="B109">
        <v>28965.8294537</v>
      </c>
      <c r="C109">
        <v>163393.2738623</v>
      </c>
      <c r="D109">
        <v>39904.413293400001</v>
      </c>
      <c r="E109">
        <v>5756.9726756</v>
      </c>
      <c r="F109">
        <v>4435.3166039999996</v>
      </c>
      <c r="G109">
        <v>39871.015601400002</v>
      </c>
      <c r="H109">
        <v>30058.070188500002</v>
      </c>
      <c r="I109">
        <v>7542.2397653999997</v>
      </c>
      <c r="J109">
        <v>21107.565878099998</v>
      </c>
      <c r="K109">
        <v>3054.0324191999998</v>
      </c>
      <c r="L109">
        <v>26442.414665799999</v>
      </c>
      <c r="M109">
        <v>47888.384516899998</v>
      </c>
      <c r="N109">
        <v>8516.7332368000007</v>
      </c>
      <c r="O109">
        <v>84188.883971599993</v>
      </c>
      <c r="P109">
        <v>9891.5778384999994</v>
      </c>
      <c r="Q109">
        <v>60685.711677599997</v>
      </c>
      <c r="R109">
        <v>58802.821306899998</v>
      </c>
      <c r="T109" s="3" t="s">
        <v>307</v>
      </c>
      <c r="U109">
        <v>69373.433421644993</v>
      </c>
      <c r="V109">
        <v>126569.517580081</v>
      </c>
      <c r="W109">
        <v>56015.939526501803</v>
      </c>
      <c r="X109">
        <v>804.92261560749398</v>
      </c>
      <c r="Y109">
        <v>1532.4142720258801</v>
      </c>
      <c r="Z109">
        <v>36686.345693736701</v>
      </c>
      <c r="AA109">
        <v>3650.6545971999199</v>
      </c>
      <c r="AB109">
        <v>1008.3196963019</v>
      </c>
      <c r="AC109">
        <v>1898.89333891909</v>
      </c>
      <c r="AD109">
        <v>896.53549848725697</v>
      </c>
      <c r="AE109">
        <v>33973.416197913597</v>
      </c>
      <c r="AF109">
        <v>75109.773059884596</v>
      </c>
      <c r="AG109">
        <v>40423.234121050802</v>
      </c>
      <c r="AH109">
        <v>42576.7985504272</v>
      </c>
      <c r="AI109">
        <v>13697.801132851801</v>
      </c>
      <c r="AJ109">
        <v>26722.3946513706</v>
      </c>
      <c r="AK109">
        <v>77118.286272416706</v>
      </c>
      <c r="AM109" s="3" t="s">
        <v>182</v>
      </c>
      <c r="AN109">
        <v>416919.97763066</v>
      </c>
      <c r="AO109">
        <v>48884.501291594999</v>
      </c>
      <c r="AP109">
        <v>754665.331373672</v>
      </c>
      <c r="AQ109">
        <v>493164.90870713798</v>
      </c>
      <c r="AR109">
        <v>279266.51321791601</v>
      </c>
      <c r="AS109">
        <v>477427.37164001202</v>
      </c>
      <c r="AT109">
        <v>119923.008729266</v>
      </c>
      <c r="AU109">
        <v>4160648.2409505299</v>
      </c>
      <c r="AV109">
        <v>212488.56199859601</v>
      </c>
      <c r="AW109">
        <v>451326.89872418297</v>
      </c>
      <c r="AX109">
        <v>347505.08409746899</v>
      </c>
      <c r="AY109">
        <v>686550.50681256398</v>
      </c>
      <c r="AZ109">
        <v>2313278.77884509</v>
      </c>
      <c r="BA109">
        <v>1341031.1864062999</v>
      </c>
      <c r="BB109">
        <v>518669.47086421598</v>
      </c>
      <c r="BC109">
        <v>2181203.0830078698</v>
      </c>
      <c r="BD109">
        <v>2703175.7170164599</v>
      </c>
      <c r="BF109" s="3" t="s">
        <v>168</v>
      </c>
      <c r="BG109">
        <v>188.60447952003099</v>
      </c>
      <c r="BH109">
        <v>132.55472072110399</v>
      </c>
      <c r="BI109">
        <v>230.26095174399899</v>
      </c>
      <c r="BJ109">
        <v>55.801123866468103</v>
      </c>
      <c r="BK109">
        <v>53.794007922915398</v>
      </c>
      <c r="BL109">
        <v>169.14935220885201</v>
      </c>
      <c r="BM109">
        <v>110.800152174185</v>
      </c>
      <c r="BN109">
        <v>178.13575335793399</v>
      </c>
      <c r="BO109">
        <v>108.34571898163</v>
      </c>
      <c r="BP109">
        <v>36.470972575118402</v>
      </c>
      <c r="BQ109">
        <v>48.9851937815003</v>
      </c>
      <c r="BR109">
        <v>348.626550514683</v>
      </c>
      <c r="BS109">
        <v>281.63605098161202</v>
      </c>
      <c r="BT109">
        <v>186.836044202686</v>
      </c>
      <c r="BU109">
        <v>60.916103415986598</v>
      </c>
      <c r="BV109">
        <v>568.48093746640495</v>
      </c>
      <c r="BW109">
        <v>952.759125590336</v>
      </c>
    </row>
    <row r="110" spans="1:75">
      <c r="A110" t="s">
        <v>147</v>
      </c>
      <c r="B110">
        <v>83789.075334149995</v>
      </c>
      <c r="C110">
        <v>87226.253765799993</v>
      </c>
      <c r="D110">
        <v>14792.69301655</v>
      </c>
      <c r="E110">
        <v>3010.1055519000001</v>
      </c>
      <c r="F110">
        <v>768.79943609999998</v>
      </c>
      <c r="G110">
        <v>10666.4306478</v>
      </c>
      <c r="H110">
        <v>394.59227379999999</v>
      </c>
      <c r="I110">
        <v>1625.2018424</v>
      </c>
      <c r="J110">
        <v>412.65085190000002</v>
      </c>
      <c r="K110">
        <v>220.28228580000001</v>
      </c>
      <c r="L110">
        <v>6010.2602123999995</v>
      </c>
      <c r="M110">
        <v>25451.158185799999</v>
      </c>
      <c r="N110">
        <v>24511.823417399999</v>
      </c>
      <c r="O110">
        <v>16500.283975800001</v>
      </c>
      <c r="P110">
        <v>4045.0754502999998</v>
      </c>
      <c r="Q110">
        <v>4372.8501812000004</v>
      </c>
      <c r="R110">
        <v>107089.46929579999</v>
      </c>
      <c r="T110" s="3" t="s">
        <v>308</v>
      </c>
      <c r="U110">
        <v>58295.9857213758</v>
      </c>
      <c r="V110">
        <v>24162.8414645706</v>
      </c>
      <c r="W110">
        <v>60945.106222710099</v>
      </c>
      <c r="X110">
        <v>52626.701354525103</v>
      </c>
      <c r="Y110">
        <v>8931.1799372511105</v>
      </c>
      <c r="Z110">
        <v>45148.595127396198</v>
      </c>
      <c r="AA110">
        <v>16628.834301734099</v>
      </c>
      <c r="AB110">
        <v>8850.5092099042795</v>
      </c>
      <c r="AC110">
        <v>8364.98183494566</v>
      </c>
      <c r="AD110">
        <v>1995.7189512807099</v>
      </c>
      <c r="AE110">
        <v>15341.6602424253</v>
      </c>
      <c r="AF110">
        <v>31314.417157838001</v>
      </c>
      <c r="AG110">
        <v>37972.282347480199</v>
      </c>
      <c r="AH110">
        <v>31435.582260596599</v>
      </c>
      <c r="AI110">
        <v>26098.9355611801</v>
      </c>
      <c r="AJ110">
        <v>32240.8451634917</v>
      </c>
      <c r="AK110">
        <v>83330.284935042102</v>
      </c>
      <c r="AM110" s="3" t="s">
        <v>188</v>
      </c>
      <c r="AN110">
        <v>697453.87747600104</v>
      </c>
      <c r="AO110">
        <v>931406.29474273499</v>
      </c>
      <c r="AP110">
        <v>866353.38986534695</v>
      </c>
      <c r="AQ110">
        <v>73312.079674314999</v>
      </c>
      <c r="AR110">
        <v>192194.48159744201</v>
      </c>
      <c r="AS110">
        <v>458365.21522397199</v>
      </c>
      <c r="AT110">
        <v>211089.91452236401</v>
      </c>
      <c r="AU110">
        <v>573119.85130542505</v>
      </c>
      <c r="AV110">
        <v>282215.70262563601</v>
      </c>
      <c r="AW110">
        <v>110205.462344901</v>
      </c>
      <c r="AX110">
        <v>419048.37736695202</v>
      </c>
      <c r="AY110">
        <v>631037.07038884598</v>
      </c>
      <c r="AZ110">
        <v>1228335.8115761001</v>
      </c>
      <c r="BA110">
        <v>347419.83845976199</v>
      </c>
      <c r="BB110">
        <v>319463.42409698199</v>
      </c>
      <c r="BC110">
        <v>1719842.99376397</v>
      </c>
      <c r="BD110">
        <v>1839729.32382416</v>
      </c>
      <c r="BF110" s="3" t="s">
        <v>164</v>
      </c>
      <c r="BG110">
        <v>777.13823212261696</v>
      </c>
      <c r="BH110">
        <v>22.653398866154401</v>
      </c>
      <c r="BI110">
        <v>310.24799725365398</v>
      </c>
      <c r="BJ110">
        <v>49.113003651365297</v>
      </c>
      <c r="BK110">
        <v>36.950283233108301</v>
      </c>
      <c r="BL110">
        <v>91.099795103594502</v>
      </c>
      <c r="BM110">
        <v>43.427853613103501</v>
      </c>
      <c r="BN110">
        <v>80.777289170330306</v>
      </c>
      <c r="BO110">
        <v>108.86835421041</v>
      </c>
      <c r="BP110">
        <v>25.2710287832769</v>
      </c>
      <c r="BQ110">
        <v>67.821233613007095</v>
      </c>
      <c r="BR110">
        <v>162.73227989623899</v>
      </c>
      <c r="BS110">
        <v>219.36174674076901</v>
      </c>
      <c r="BT110">
        <v>209.38352324325299</v>
      </c>
      <c r="BU110">
        <v>58.732472503425299</v>
      </c>
      <c r="BV110">
        <v>330.44748624472197</v>
      </c>
      <c r="BW110">
        <v>463.10762326644499</v>
      </c>
    </row>
    <row r="111" spans="1:75">
      <c r="A111" t="s">
        <v>148</v>
      </c>
      <c r="B111">
        <v>945.93889854999998</v>
      </c>
      <c r="C111">
        <v>2.3427560000000001</v>
      </c>
      <c r="D111">
        <v>4455.3924811500001</v>
      </c>
      <c r="E111">
        <v>63.045372899999997</v>
      </c>
      <c r="F111">
        <v>153.8599365</v>
      </c>
      <c r="G111">
        <v>582.21888769999998</v>
      </c>
      <c r="H111">
        <v>2463.4142376999998</v>
      </c>
      <c r="I111">
        <v>537.59264659999997</v>
      </c>
      <c r="J111">
        <v>106.6578057</v>
      </c>
      <c r="K111">
        <v>522.5513535</v>
      </c>
      <c r="L111">
        <v>1513.7880098999999</v>
      </c>
      <c r="M111">
        <v>2406.7916011000002</v>
      </c>
      <c r="N111">
        <v>4145.5256601999999</v>
      </c>
      <c r="O111">
        <v>3701.6397360999999</v>
      </c>
      <c r="P111">
        <v>1315.2549336</v>
      </c>
      <c r="Q111">
        <v>7439.4133881999996</v>
      </c>
      <c r="R111">
        <v>7292.9544628000003</v>
      </c>
      <c r="T111" s="3" t="s">
        <v>173</v>
      </c>
      <c r="U111">
        <v>26297.693638967699</v>
      </c>
      <c r="V111">
        <v>5610.22339293801</v>
      </c>
      <c r="W111">
        <v>22082.2643626184</v>
      </c>
      <c r="X111">
        <v>16207.3911451769</v>
      </c>
      <c r="Y111">
        <v>4996.6333849688599</v>
      </c>
      <c r="Z111">
        <v>28704.252311378201</v>
      </c>
      <c r="AA111">
        <v>7520.3720846509796</v>
      </c>
      <c r="AB111">
        <v>9245.2296098016905</v>
      </c>
      <c r="AC111">
        <v>10508.2522433095</v>
      </c>
      <c r="AD111">
        <v>2953.48987641044</v>
      </c>
      <c r="AE111">
        <v>18811.9215897834</v>
      </c>
      <c r="AF111">
        <v>16602.4882261979</v>
      </c>
      <c r="AG111">
        <v>14847.0560720416</v>
      </c>
      <c r="AH111">
        <v>16103.8069106209</v>
      </c>
      <c r="AI111">
        <v>2993.0288264966398</v>
      </c>
      <c r="AJ111">
        <v>11092.3708393345</v>
      </c>
      <c r="AK111">
        <v>49754.547278416903</v>
      </c>
      <c r="AM111" s="3" t="s">
        <v>191</v>
      </c>
      <c r="AN111">
        <v>788748.47155899205</v>
      </c>
      <c r="AO111">
        <v>15511.954234377999</v>
      </c>
      <c r="AP111">
        <v>1620603.4140107499</v>
      </c>
      <c r="AQ111">
        <v>2432357.5665110899</v>
      </c>
      <c r="AR111">
        <v>300182.93767488003</v>
      </c>
      <c r="AS111">
        <v>720852.77991245897</v>
      </c>
      <c r="AT111">
        <v>396747.9301001</v>
      </c>
      <c r="AU111">
        <v>249857.878390192</v>
      </c>
      <c r="AV111">
        <v>27324.603030925999</v>
      </c>
      <c r="AW111">
        <v>510159.98597508</v>
      </c>
      <c r="AX111">
        <v>500472.846742714</v>
      </c>
      <c r="AY111">
        <v>1771716.26713849</v>
      </c>
      <c r="AZ111">
        <v>2804334.3114440702</v>
      </c>
      <c r="BA111">
        <v>1682856.1550563399</v>
      </c>
      <c r="BB111">
        <v>588287.67928442801</v>
      </c>
      <c r="BC111">
        <v>2538706.35513575</v>
      </c>
      <c r="BD111">
        <v>2537371.5082798498</v>
      </c>
      <c r="BF111" s="3" t="s">
        <v>165</v>
      </c>
      <c r="BG111">
        <v>742.430552641291</v>
      </c>
      <c r="BH111">
        <v>14005.8974556795</v>
      </c>
      <c r="BI111">
        <v>1024.78440883131</v>
      </c>
      <c r="BJ111">
        <v>227.41969964733499</v>
      </c>
      <c r="BK111">
        <v>339.87613539505901</v>
      </c>
      <c r="BL111">
        <v>1972.2107888389701</v>
      </c>
      <c r="BM111">
        <v>1793.2044352734699</v>
      </c>
      <c r="BN111">
        <v>1233.52923177309</v>
      </c>
      <c r="BO111">
        <v>495.171981062481</v>
      </c>
      <c r="BP111">
        <v>209.09712502464501</v>
      </c>
      <c r="BQ111">
        <v>1645.84673808914</v>
      </c>
      <c r="BR111">
        <v>4820.4360495418496</v>
      </c>
      <c r="BS111">
        <v>3252.3594988119899</v>
      </c>
      <c r="BT111">
        <v>3340.23503830034</v>
      </c>
      <c r="BU111">
        <v>949.16600887109303</v>
      </c>
      <c r="BV111">
        <v>7927.5981688400598</v>
      </c>
      <c r="BW111">
        <v>14106.4078573935</v>
      </c>
    </row>
    <row r="112" spans="1:75">
      <c r="A112" t="s">
        <v>149</v>
      </c>
      <c r="B112">
        <v>6228.4770345999996</v>
      </c>
      <c r="C112">
        <v>22695.213025500001</v>
      </c>
      <c r="D112">
        <v>19965.822554800001</v>
      </c>
      <c r="E112">
        <v>1296.7162467000001</v>
      </c>
      <c r="F112">
        <v>2145.2331448</v>
      </c>
      <c r="G112">
        <v>41359.6141565</v>
      </c>
      <c r="H112">
        <v>6264.0258475000001</v>
      </c>
      <c r="I112">
        <v>36027.159282200002</v>
      </c>
      <c r="J112">
        <v>3145.2633043999999</v>
      </c>
      <c r="K112">
        <v>2829.5404199999998</v>
      </c>
      <c r="L112">
        <v>14018.244996400001</v>
      </c>
      <c r="M112">
        <v>36103.679788900001</v>
      </c>
      <c r="N112">
        <v>56250.945092299997</v>
      </c>
      <c r="O112">
        <v>23006.660439499999</v>
      </c>
      <c r="P112">
        <v>34572.265903899999</v>
      </c>
      <c r="Q112">
        <v>125929.3490395</v>
      </c>
      <c r="R112">
        <v>105193.400293</v>
      </c>
      <c r="T112" s="3" t="s">
        <v>261</v>
      </c>
      <c r="U112">
        <v>5872.4126327929998</v>
      </c>
      <c r="V112">
        <v>3100.9422915411901</v>
      </c>
      <c r="W112">
        <v>9340.0714109465698</v>
      </c>
      <c r="X112">
        <v>6955.9985892294299</v>
      </c>
      <c r="Y112">
        <v>1370.98296719226</v>
      </c>
      <c r="Z112">
        <v>7555.57514225458</v>
      </c>
      <c r="AA112">
        <v>1938.2021744727001</v>
      </c>
      <c r="AB112">
        <v>5250.3636351493196</v>
      </c>
      <c r="AC112">
        <v>2724.8008624742802</v>
      </c>
      <c r="AD112">
        <v>1409.4419668441401</v>
      </c>
      <c r="AE112">
        <v>2444.9429091827601</v>
      </c>
      <c r="AF112">
        <v>5604.1382262158004</v>
      </c>
      <c r="AG112">
        <v>15130.284678968101</v>
      </c>
      <c r="AH112">
        <v>4372.0117386992797</v>
      </c>
      <c r="AI112">
        <v>2799.7228706206902</v>
      </c>
      <c r="AJ112">
        <v>4372.1195483436904</v>
      </c>
      <c r="AK112">
        <v>15310.315264442999</v>
      </c>
      <c r="AM112" s="3" t="s">
        <v>178</v>
      </c>
      <c r="AN112">
        <v>69451480.256242096</v>
      </c>
      <c r="AO112">
        <v>50421464.021261297</v>
      </c>
      <c r="AP112">
        <v>146992065.824902</v>
      </c>
      <c r="AQ112">
        <v>41715816.238301501</v>
      </c>
      <c r="AR112">
        <v>25120184.490529999</v>
      </c>
      <c r="AS112">
        <v>146376193.84013101</v>
      </c>
      <c r="AT112">
        <v>55464852.399393298</v>
      </c>
      <c r="AU112">
        <v>125601064.32618301</v>
      </c>
      <c r="AV112">
        <v>122830917.702124</v>
      </c>
      <c r="AW112">
        <v>24209598.954800699</v>
      </c>
      <c r="AX112">
        <v>34269200.736865103</v>
      </c>
      <c r="AY112">
        <v>175693945.77809</v>
      </c>
      <c r="AZ112">
        <v>257960414.04043499</v>
      </c>
      <c r="BA112">
        <v>129277820.415069</v>
      </c>
      <c r="BB112">
        <v>50887826.332743503</v>
      </c>
      <c r="BC112">
        <v>333455148.08721602</v>
      </c>
      <c r="BD112">
        <v>225877330.44085899</v>
      </c>
      <c r="BF112" s="3" t="s">
        <v>112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</row>
    <row r="113" spans="1:75">
      <c r="A113" t="s">
        <v>150</v>
      </c>
      <c r="B113">
        <v>52435.641378549997</v>
      </c>
      <c r="C113">
        <v>2259.1277160999998</v>
      </c>
      <c r="D113">
        <v>185483.80457514999</v>
      </c>
      <c r="E113">
        <v>105944.6352971</v>
      </c>
      <c r="F113">
        <v>57849.869454200001</v>
      </c>
      <c r="G113">
        <v>234743.96337000001</v>
      </c>
      <c r="H113">
        <v>162727.70880560001</v>
      </c>
      <c r="I113">
        <v>219135.1161668</v>
      </c>
      <c r="J113">
        <v>104260.2711352</v>
      </c>
      <c r="K113">
        <v>68774.215236200005</v>
      </c>
      <c r="L113">
        <v>169901.4894924</v>
      </c>
      <c r="M113">
        <v>242259.43248829999</v>
      </c>
      <c r="N113">
        <v>520540.33947140002</v>
      </c>
      <c r="O113">
        <v>245299.90149749999</v>
      </c>
      <c r="P113">
        <v>115577.6086023</v>
      </c>
      <c r="Q113">
        <v>792316.4321647</v>
      </c>
      <c r="R113">
        <v>591241.09450360003</v>
      </c>
      <c r="T113" s="3" t="s">
        <v>309</v>
      </c>
      <c r="U113">
        <v>13020.2478003584</v>
      </c>
      <c r="V113">
        <v>101260.87629624001</v>
      </c>
      <c r="W113">
        <v>21059.053611798801</v>
      </c>
      <c r="X113">
        <v>3766.5289211286899</v>
      </c>
      <c r="Y113">
        <v>7366.7290374510403</v>
      </c>
      <c r="Z113">
        <v>51630.699791214698</v>
      </c>
      <c r="AA113">
        <v>7814.76600035094</v>
      </c>
      <c r="AB113">
        <v>3983.96741444896</v>
      </c>
      <c r="AC113">
        <v>6745.1685494687099</v>
      </c>
      <c r="AD113">
        <v>4517.4798510043001</v>
      </c>
      <c r="AE113">
        <v>15814.762999430501</v>
      </c>
      <c r="AF113">
        <v>63905.793342833502</v>
      </c>
      <c r="AG113">
        <v>60704.428380958903</v>
      </c>
      <c r="AH113">
        <v>10596.010751268699</v>
      </c>
      <c r="AI113">
        <v>11382.831621953899</v>
      </c>
      <c r="AJ113">
        <v>19717.1682680023</v>
      </c>
      <c r="AK113">
        <v>78003.085569663905</v>
      </c>
      <c r="AM113" s="3" t="s">
        <v>174</v>
      </c>
      <c r="AN113">
        <v>168426.872204068</v>
      </c>
      <c r="AO113">
        <v>85953.576820601098</v>
      </c>
      <c r="AP113">
        <v>390395.155403629</v>
      </c>
      <c r="AQ113">
        <v>86525.212192182094</v>
      </c>
      <c r="AR113">
        <v>239909.771694859</v>
      </c>
      <c r="AS113">
        <v>616920.94059322495</v>
      </c>
      <c r="AT113">
        <v>269566.32493990898</v>
      </c>
      <c r="AU113">
        <v>701578.94182196399</v>
      </c>
      <c r="AV113">
        <v>312856.59972627199</v>
      </c>
      <c r="AW113">
        <v>131707.44916814801</v>
      </c>
      <c r="AX113">
        <v>190629.594458607</v>
      </c>
      <c r="AY113">
        <v>880474.75066605397</v>
      </c>
      <c r="AZ113">
        <v>1821210.154481</v>
      </c>
      <c r="BA113">
        <v>516845.335812442</v>
      </c>
      <c r="BB113">
        <v>553513.73653239396</v>
      </c>
      <c r="BC113">
        <v>3687803.73061421</v>
      </c>
      <c r="BD113">
        <v>2754352.44047635</v>
      </c>
      <c r="BF113" s="3" t="s">
        <v>169</v>
      </c>
      <c r="BG113">
        <v>4410.1609001361003</v>
      </c>
      <c r="BH113">
        <v>543.80534962833303</v>
      </c>
      <c r="BI113">
        <v>6836.7131177910296</v>
      </c>
      <c r="BJ113">
        <v>1860.44141401199</v>
      </c>
      <c r="BK113">
        <v>2817.2867632300099</v>
      </c>
      <c r="BL113">
        <v>6944.1097066751499</v>
      </c>
      <c r="BM113">
        <v>997.02770450430603</v>
      </c>
      <c r="BN113">
        <v>1893.2604254002799</v>
      </c>
      <c r="BO113">
        <v>881.983804236119</v>
      </c>
      <c r="BP113">
        <v>2466.0999393286202</v>
      </c>
      <c r="BQ113">
        <v>1849.68196685266</v>
      </c>
      <c r="BR113">
        <v>5316.9494389534402</v>
      </c>
      <c r="BS113">
        <v>3647.15103475145</v>
      </c>
      <c r="BT113">
        <v>8766.0113073673292</v>
      </c>
      <c r="BU113">
        <v>1199.09654761925</v>
      </c>
      <c r="BV113">
        <v>9665.4208360667908</v>
      </c>
      <c r="BW113">
        <v>8686.8389186408494</v>
      </c>
    </row>
    <row r="114" spans="1:75">
      <c r="A114" t="s">
        <v>151</v>
      </c>
      <c r="B114">
        <v>1096.8534989499999</v>
      </c>
      <c r="C114" s="15">
        <v>8.1000000000000004E-6</v>
      </c>
      <c r="D114">
        <v>2362.8456574500001</v>
      </c>
      <c r="E114">
        <v>14.2473215</v>
      </c>
      <c r="F114">
        <v>209.88162439999999</v>
      </c>
      <c r="G114">
        <v>1599.7955471</v>
      </c>
      <c r="H114">
        <v>1751.6545384999999</v>
      </c>
      <c r="I114">
        <v>16.912535599999998</v>
      </c>
      <c r="J114">
        <v>34.8010345</v>
      </c>
      <c r="K114">
        <v>27.443687000000001</v>
      </c>
      <c r="L114">
        <v>1173.3741362999999</v>
      </c>
      <c r="M114">
        <v>2405.1388972</v>
      </c>
      <c r="N114">
        <v>2596.9931182</v>
      </c>
      <c r="O114">
        <v>6172.7140847999999</v>
      </c>
      <c r="P114">
        <v>1042.1261345999999</v>
      </c>
      <c r="Q114">
        <v>4321.9870665999997</v>
      </c>
      <c r="R114">
        <v>4252.3431616999997</v>
      </c>
      <c r="T114" s="3" t="s">
        <v>310</v>
      </c>
      <c r="U114">
        <v>2385.8865886266999</v>
      </c>
      <c r="V114">
        <v>16.402100717780002</v>
      </c>
      <c r="W114">
        <v>1206.3686301606799</v>
      </c>
      <c r="X114">
        <v>75.534140575919807</v>
      </c>
      <c r="Y114">
        <v>224.513376764302</v>
      </c>
      <c r="Z114">
        <v>1074.44684267657</v>
      </c>
      <c r="AA114">
        <v>495.904773535571</v>
      </c>
      <c r="AB114">
        <v>7.4810700088663502</v>
      </c>
      <c r="AC114">
        <v>19.811499370300002</v>
      </c>
      <c r="AD114">
        <v>1.10124497821636</v>
      </c>
      <c r="AE114">
        <v>189.744022659211</v>
      </c>
      <c r="AF114">
        <v>2387.4718978584101</v>
      </c>
      <c r="AG114">
        <v>896.58177167068595</v>
      </c>
      <c r="AH114">
        <v>587.62315269883095</v>
      </c>
      <c r="AI114">
        <v>520.16770673318001</v>
      </c>
      <c r="AJ114">
        <v>744.33823768472303</v>
      </c>
      <c r="AK114">
        <v>3093.8968248354099</v>
      </c>
      <c r="AM114" s="3" t="s">
        <v>184</v>
      </c>
      <c r="AN114">
        <v>1392255.94990205</v>
      </c>
      <c r="AO114">
        <v>1410368.99102032</v>
      </c>
      <c r="AP114">
        <v>542124.87862984405</v>
      </c>
      <c r="AQ114">
        <v>588143.27979711001</v>
      </c>
      <c r="AR114">
        <v>273325.34094549197</v>
      </c>
      <c r="AS114">
        <v>724323.81062689296</v>
      </c>
      <c r="AT114">
        <v>353011.99851358199</v>
      </c>
      <c r="AU114">
        <v>838471.24703183898</v>
      </c>
      <c r="AV114">
        <v>382846.24391804199</v>
      </c>
      <c r="AW114">
        <v>255304.96154375401</v>
      </c>
      <c r="AX114">
        <v>708630.73079292895</v>
      </c>
      <c r="AY114">
        <v>1189153.93748546</v>
      </c>
      <c r="AZ114">
        <v>2181040.4789386601</v>
      </c>
      <c r="BA114">
        <v>1068281.1205053499</v>
      </c>
      <c r="BB114">
        <v>1166894.4911584801</v>
      </c>
      <c r="BC114">
        <v>3707990.93543076</v>
      </c>
      <c r="BD114">
        <v>2908275.1711927</v>
      </c>
      <c r="BF114" s="3" t="s">
        <v>170</v>
      </c>
      <c r="BG114">
        <v>428.20012221366198</v>
      </c>
      <c r="BH114">
        <v>70.161122298754194</v>
      </c>
      <c r="BI114">
        <v>433.956791483345</v>
      </c>
      <c r="BJ114">
        <v>765.677981583583</v>
      </c>
      <c r="BK114">
        <v>1165.43388193395</v>
      </c>
      <c r="BL114">
        <v>3078.7187651161398</v>
      </c>
      <c r="BM114">
        <v>4136.6841994603801</v>
      </c>
      <c r="BN114">
        <v>1588.6072579556001</v>
      </c>
      <c r="BO114">
        <v>282.76244898358101</v>
      </c>
      <c r="BP114">
        <v>174.82095147043</v>
      </c>
      <c r="BQ114">
        <v>1538.2066450305001</v>
      </c>
      <c r="BR114">
        <v>12215.3616614701</v>
      </c>
      <c r="BS114">
        <v>10347.121738027299</v>
      </c>
      <c r="BT114">
        <v>5116.5302971071096</v>
      </c>
      <c r="BU114">
        <v>5784.4000236664497</v>
      </c>
      <c r="BV114">
        <v>98249.344579114797</v>
      </c>
      <c r="BW114">
        <v>15823.674365452</v>
      </c>
    </row>
    <row r="115" spans="1:75">
      <c r="A115" t="s">
        <v>152</v>
      </c>
      <c r="B115">
        <v>2405.7632574999998</v>
      </c>
      <c r="C115">
        <v>1.8163716000000001</v>
      </c>
      <c r="D115">
        <v>8563.8429421000001</v>
      </c>
      <c r="E115">
        <v>1945.4664282000001</v>
      </c>
      <c r="F115">
        <v>1282.4319966</v>
      </c>
      <c r="G115">
        <v>9668.8175974999995</v>
      </c>
      <c r="H115">
        <v>2253.6399501999999</v>
      </c>
      <c r="I115">
        <v>741.14657420000003</v>
      </c>
      <c r="J115">
        <v>928.40726310000002</v>
      </c>
      <c r="K115">
        <v>124.53684130000001</v>
      </c>
      <c r="L115">
        <v>2155.8270004999999</v>
      </c>
      <c r="M115">
        <v>5747.1641</v>
      </c>
      <c r="N115">
        <v>6801.9275648000003</v>
      </c>
      <c r="O115">
        <v>4497.6963290000003</v>
      </c>
      <c r="P115">
        <v>2503.1528956000002</v>
      </c>
      <c r="Q115">
        <v>9911.9289673999992</v>
      </c>
      <c r="R115">
        <v>13660.2582781</v>
      </c>
      <c r="T115" s="3" t="s">
        <v>61</v>
      </c>
      <c r="U115">
        <v>3174.9620500934602</v>
      </c>
      <c r="V115">
        <v>2008.2722588281199</v>
      </c>
      <c r="W115">
        <v>1552.10396892932</v>
      </c>
      <c r="X115">
        <v>237.05888883330499</v>
      </c>
      <c r="Y115">
        <v>143.391785998053</v>
      </c>
      <c r="Z115">
        <v>820.41163313653601</v>
      </c>
      <c r="AA115">
        <v>1730.30954276227</v>
      </c>
      <c r="AB115">
        <v>187.72204731692</v>
      </c>
      <c r="AC115">
        <v>457.49028574855299</v>
      </c>
      <c r="AD115">
        <v>83.325903811053905</v>
      </c>
      <c r="AE115">
        <v>537.99661320505697</v>
      </c>
      <c r="AF115">
        <v>1757.45227665312</v>
      </c>
      <c r="AG115">
        <v>639.52311580586695</v>
      </c>
      <c r="AH115">
        <v>691.19213718055505</v>
      </c>
      <c r="AI115">
        <v>597.27125662339301</v>
      </c>
      <c r="AJ115">
        <v>685.52697338979203</v>
      </c>
      <c r="AK115">
        <v>2820.4601180446698</v>
      </c>
      <c r="AM115" s="3" t="s">
        <v>186</v>
      </c>
      <c r="AN115">
        <v>443786.67795966897</v>
      </c>
      <c r="AO115">
        <v>101937.53124240899</v>
      </c>
      <c r="AP115">
        <v>355674.54932902602</v>
      </c>
      <c r="AQ115">
        <v>84111.343852788006</v>
      </c>
      <c r="AR115">
        <v>174845.45219875299</v>
      </c>
      <c r="AS115">
        <v>368537.12705800298</v>
      </c>
      <c r="AT115">
        <v>176756.27180849601</v>
      </c>
      <c r="AU115">
        <v>403539.62360672897</v>
      </c>
      <c r="AV115">
        <v>210236.85071645799</v>
      </c>
      <c r="AW115">
        <v>163991.33217432399</v>
      </c>
      <c r="AX115">
        <v>360934.290977403</v>
      </c>
      <c r="AY115">
        <v>737093.38581265998</v>
      </c>
      <c r="AZ115">
        <v>1689227.3202049001</v>
      </c>
      <c r="BA115">
        <v>285453.14562377299</v>
      </c>
      <c r="BB115">
        <v>403147.878574014</v>
      </c>
      <c r="BC115">
        <v>1630674.0807292799</v>
      </c>
      <c r="BD115">
        <v>1906875.61172723</v>
      </c>
      <c r="BF115" t="s">
        <v>176</v>
      </c>
      <c r="BG115">
        <v>2192.5605315555399</v>
      </c>
      <c r="BH115">
        <v>96.497147648786296</v>
      </c>
      <c r="BI115">
        <v>1146.2947497755899</v>
      </c>
      <c r="BJ115">
        <v>279.67234054164999</v>
      </c>
      <c r="BK115">
        <v>231.011723592095</v>
      </c>
      <c r="BL115">
        <v>470.45626775835098</v>
      </c>
      <c r="BM115">
        <v>271.55212243797303</v>
      </c>
      <c r="BN115">
        <v>462.30794508464299</v>
      </c>
      <c r="BO115">
        <v>264.90053765141897</v>
      </c>
      <c r="BP115">
        <v>160.22792259004299</v>
      </c>
      <c r="BQ115">
        <v>195.33999570602001</v>
      </c>
      <c r="BR115">
        <v>808.02191670726802</v>
      </c>
      <c r="BS115">
        <v>1426.58813648979</v>
      </c>
      <c r="BT115">
        <v>1894.71124884913</v>
      </c>
      <c r="BU115">
        <v>698.27306595176299</v>
      </c>
      <c r="BV115">
        <v>2108.08353741868</v>
      </c>
      <c r="BW115">
        <v>2356.2510392614299</v>
      </c>
    </row>
    <row r="116" spans="1:75">
      <c r="A116" t="s">
        <v>153</v>
      </c>
      <c r="B116">
        <v>83904.357782849998</v>
      </c>
      <c r="C116">
        <v>121025.7800227</v>
      </c>
      <c r="D116">
        <v>325447.44523394998</v>
      </c>
      <c r="E116">
        <v>34605.6965327</v>
      </c>
      <c r="F116">
        <v>130600.6051396</v>
      </c>
      <c r="G116">
        <v>461477.09228530002</v>
      </c>
      <c r="H116">
        <v>414572.87446949998</v>
      </c>
      <c r="I116">
        <v>629818.73492870003</v>
      </c>
      <c r="J116">
        <v>496667.84416769998</v>
      </c>
      <c r="K116">
        <v>43728.652802600001</v>
      </c>
      <c r="L116">
        <v>284145.39853230002</v>
      </c>
      <c r="M116">
        <v>532040.55385939998</v>
      </c>
      <c r="N116">
        <v>1195446.617808</v>
      </c>
      <c r="O116">
        <v>380278.74418620003</v>
      </c>
      <c r="P116">
        <v>339823.11427660001</v>
      </c>
      <c r="Q116">
        <v>1421822.9900715</v>
      </c>
      <c r="R116">
        <v>1441286.1996865</v>
      </c>
      <c r="T116" s="3" t="s">
        <v>85</v>
      </c>
      <c r="U116">
        <v>10585.7822435046</v>
      </c>
      <c r="V116">
        <v>2693.8042928155301</v>
      </c>
      <c r="W116">
        <v>6059.9033932620396</v>
      </c>
      <c r="X116">
        <v>1316.1130928459099</v>
      </c>
      <c r="Y116">
        <v>2379.0673914655599</v>
      </c>
      <c r="Z116">
        <v>3732.1380152249399</v>
      </c>
      <c r="AA116">
        <v>1224.6059625514199</v>
      </c>
      <c r="AB116">
        <v>696.51970032741997</v>
      </c>
      <c r="AC116">
        <v>1406.3213525265401</v>
      </c>
      <c r="AD116">
        <v>740.09523401957597</v>
      </c>
      <c r="AE116">
        <v>1412.9404015657699</v>
      </c>
      <c r="AF116">
        <v>2939.5691455352498</v>
      </c>
      <c r="AG116">
        <v>9992.6385539697203</v>
      </c>
      <c r="AH116">
        <v>3630.0948482528402</v>
      </c>
      <c r="AI116">
        <v>1741.9070405074201</v>
      </c>
      <c r="AJ116">
        <v>4018.66191399338</v>
      </c>
      <c r="AK116">
        <v>5104.0974322086404</v>
      </c>
      <c r="AM116" s="3" t="s">
        <v>173</v>
      </c>
      <c r="AN116">
        <v>5940174.9286283599</v>
      </c>
      <c r="AO116">
        <v>1706864.5848159001</v>
      </c>
      <c r="AP116">
        <v>8831831.6713856105</v>
      </c>
      <c r="AQ116">
        <v>5156251.9063899396</v>
      </c>
      <c r="AR116">
        <v>4065354.3281454602</v>
      </c>
      <c r="AS116">
        <v>11506024.0219841</v>
      </c>
      <c r="AT116">
        <v>4895120.5501925098</v>
      </c>
      <c r="AU116">
        <v>14896415.1440206</v>
      </c>
      <c r="AV116">
        <v>5265918.6436220799</v>
      </c>
      <c r="AW116">
        <v>2085761.2570792299</v>
      </c>
      <c r="AX116">
        <v>3853897.9727456099</v>
      </c>
      <c r="AY116">
        <v>14015487.796781501</v>
      </c>
      <c r="AZ116">
        <v>22644660.973768201</v>
      </c>
      <c r="BA116">
        <v>5971018.9265798097</v>
      </c>
      <c r="BB116">
        <v>6254393.1794742802</v>
      </c>
      <c r="BC116">
        <v>39787020.4617199</v>
      </c>
      <c r="BD116">
        <v>36010039.1322648</v>
      </c>
      <c r="BF116" s="3" t="s">
        <v>192</v>
      </c>
      <c r="BG116">
        <v>1501.5979044225601</v>
      </c>
      <c r="BH116">
        <v>46.686127176197502</v>
      </c>
      <c r="BI116">
        <v>672.97699683487895</v>
      </c>
      <c r="BJ116">
        <v>136.964104956743</v>
      </c>
      <c r="BK116">
        <v>102.818343065617</v>
      </c>
      <c r="BL116">
        <v>225.35028763801199</v>
      </c>
      <c r="BM116">
        <v>146.023943994273</v>
      </c>
      <c r="BN116">
        <v>323.770953214793</v>
      </c>
      <c r="BO116">
        <v>175.597496728116</v>
      </c>
      <c r="BP116">
        <v>73.146654577631594</v>
      </c>
      <c r="BQ116">
        <v>106.10214639826199</v>
      </c>
      <c r="BR116">
        <v>542.51633715966204</v>
      </c>
      <c r="BS116">
        <v>1134.44554724364</v>
      </c>
      <c r="BT116">
        <v>461.371151314874</v>
      </c>
      <c r="BU116">
        <v>153.747990886645</v>
      </c>
      <c r="BV116">
        <v>1266.74326783624</v>
      </c>
      <c r="BW116">
        <v>1244.4749473987199</v>
      </c>
    </row>
    <row r="117" spans="1:75">
      <c r="A117" t="s">
        <v>154</v>
      </c>
      <c r="B117">
        <v>10511.01885285</v>
      </c>
      <c r="C117">
        <v>32652.141973199999</v>
      </c>
      <c r="D117">
        <v>16568.018913849999</v>
      </c>
      <c r="E117">
        <v>362.71924419999999</v>
      </c>
      <c r="F117">
        <v>493.26285769999998</v>
      </c>
      <c r="G117">
        <v>21329.539306899998</v>
      </c>
      <c r="H117">
        <v>15817.876346700001</v>
      </c>
      <c r="I117">
        <v>2609.3805366000001</v>
      </c>
      <c r="J117">
        <v>677.24034140000003</v>
      </c>
      <c r="K117">
        <v>160.72798839999999</v>
      </c>
      <c r="L117">
        <v>8225.9356339999995</v>
      </c>
      <c r="M117">
        <v>25595.510330199999</v>
      </c>
      <c r="N117">
        <v>53703.902787400002</v>
      </c>
      <c r="O117">
        <v>28792.2579133</v>
      </c>
      <c r="P117">
        <v>8102.9624164999996</v>
      </c>
      <c r="Q117">
        <v>46695.6625394</v>
      </c>
      <c r="R117">
        <v>32799.565937599997</v>
      </c>
      <c r="T117" t="s">
        <v>84</v>
      </c>
      <c r="U117">
        <v>16091.5188949843</v>
      </c>
      <c r="V117">
        <v>729.42331817037098</v>
      </c>
      <c r="W117">
        <v>5858.7764315551703</v>
      </c>
      <c r="X117">
        <v>1516.8761163665299</v>
      </c>
      <c r="Y117">
        <v>1531.8310118347699</v>
      </c>
      <c r="Z117">
        <v>6477.7388367614403</v>
      </c>
      <c r="AA117">
        <v>2653.4219326437801</v>
      </c>
      <c r="AB117">
        <v>157.53252656055699</v>
      </c>
      <c r="AC117">
        <v>500.46284797280299</v>
      </c>
      <c r="AD117">
        <v>876.36005874535897</v>
      </c>
      <c r="AE117">
        <v>2719.9834208059201</v>
      </c>
      <c r="AF117">
        <v>3545.2528270160201</v>
      </c>
      <c r="AG117">
        <v>5050.3772536564102</v>
      </c>
      <c r="AH117">
        <v>2607.83784378883</v>
      </c>
      <c r="AI117">
        <v>1984.8164235155</v>
      </c>
      <c r="AJ117">
        <v>6847.0692554463703</v>
      </c>
      <c r="AK117">
        <v>5560.6293859152202</v>
      </c>
      <c r="AM117" s="3" t="s">
        <v>187</v>
      </c>
      <c r="AN117">
        <v>826678.16466779704</v>
      </c>
      <c r="AO117">
        <v>190461.836639824</v>
      </c>
      <c r="AP117">
        <v>848725.14089212404</v>
      </c>
      <c r="AQ117">
        <v>156819.00208828301</v>
      </c>
      <c r="AR117">
        <v>402633.255750368</v>
      </c>
      <c r="AS117">
        <v>1006623.47114189</v>
      </c>
      <c r="AT117">
        <v>427825.72648050101</v>
      </c>
      <c r="AU117">
        <v>1295024.3521529599</v>
      </c>
      <c r="AV117">
        <v>585498.11700198799</v>
      </c>
      <c r="AW117">
        <v>294977.16031123302</v>
      </c>
      <c r="AX117">
        <v>616179.27642940602</v>
      </c>
      <c r="AY117">
        <v>1802454.7519511899</v>
      </c>
      <c r="AZ117">
        <v>3294792.6546847401</v>
      </c>
      <c r="BA117">
        <v>1033018.69937447</v>
      </c>
      <c r="BB117">
        <v>1244020.05269875</v>
      </c>
      <c r="BC117">
        <v>5238697.9609851502</v>
      </c>
      <c r="BD117">
        <v>5239098.2299325904</v>
      </c>
      <c r="BF117" s="3" t="s">
        <v>193</v>
      </c>
      <c r="BG117">
        <v>31294.1974997951</v>
      </c>
      <c r="BH117">
        <v>20652.501989102999</v>
      </c>
      <c r="BI117">
        <v>30392.674778861601</v>
      </c>
      <c r="BJ117">
        <v>5327.2950993886298</v>
      </c>
      <c r="BK117">
        <v>6246.3932167719404</v>
      </c>
      <c r="BL117">
        <v>63105.491465597603</v>
      </c>
      <c r="BM117">
        <v>20999.287333584001</v>
      </c>
      <c r="BN117">
        <v>34120.310593755697</v>
      </c>
      <c r="BO117">
        <v>14348.4540837267</v>
      </c>
      <c r="BP117">
        <v>5168.4165350122203</v>
      </c>
      <c r="BQ117">
        <v>5157.2988665988396</v>
      </c>
      <c r="BR117">
        <v>43104.381172969799</v>
      </c>
      <c r="BS117">
        <v>64466.727424031902</v>
      </c>
      <c r="BT117">
        <v>27820.1268892361</v>
      </c>
      <c r="BU117">
        <v>7378.9764768946798</v>
      </c>
      <c r="BV117">
        <v>71637.3174912697</v>
      </c>
      <c r="BW117">
        <v>68078.167010440302</v>
      </c>
    </row>
    <row r="118" spans="1:75">
      <c r="A118" t="s">
        <v>155</v>
      </c>
      <c r="B118">
        <v>16789.071691249999</v>
      </c>
      <c r="C118">
        <v>39.042114300000001</v>
      </c>
      <c r="D118">
        <v>18939.945815449999</v>
      </c>
      <c r="E118">
        <v>2841.7697564</v>
      </c>
      <c r="F118">
        <v>2206.4543868999999</v>
      </c>
      <c r="G118">
        <v>6739.8845504000001</v>
      </c>
      <c r="H118">
        <v>522.29100670000003</v>
      </c>
      <c r="I118">
        <v>1314.7453263</v>
      </c>
      <c r="J118">
        <v>578.33155139999997</v>
      </c>
      <c r="K118">
        <v>2700.7715443000002</v>
      </c>
      <c r="L118">
        <v>3466.7110133000001</v>
      </c>
      <c r="M118">
        <v>8561.9025486999999</v>
      </c>
      <c r="N118">
        <v>11803.8233093</v>
      </c>
      <c r="O118">
        <v>6606.0216950000004</v>
      </c>
      <c r="P118">
        <v>2223.6638569000002</v>
      </c>
      <c r="Q118">
        <v>9589.7163725999999</v>
      </c>
      <c r="R118">
        <v>11542.8761197</v>
      </c>
      <c r="T118" s="3" t="s">
        <v>122</v>
      </c>
      <c r="U118">
        <v>13727.197317456001</v>
      </c>
      <c r="V118">
        <v>4202.8497669839098</v>
      </c>
      <c r="W118">
        <v>5059.4789295867104</v>
      </c>
      <c r="X118">
        <v>860.295504346352</v>
      </c>
      <c r="Y118">
        <v>683.89155276457802</v>
      </c>
      <c r="Z118">
        <v>1113.28892427767</v>
      </c>
      <c r="AA118">
        <v>5115.1522515890902</v>
      </c>
      <c r="AB118">
        <v>841.856659861921</v>
      </c>
      <c r="AC118">
        <v>1033.52367747017</v>
      </c>
      <c r="AD118">
        <v>402.35587026177001</v>
      </c>
      <c r="AE118">
        <v>3108.3970765338699</v>
      </c>
      <c r="AF118">
        <v>6471.0195844023301</v>
      </c>
      <c r="AG118">
        <v>4722.9023161552004</v>
      </c>
      <c r="AH118">
        <v>7627.29982424628</v>
      </c>
      <c r="AI118">
        <v>1067.6893837658199</v>
      </c>
      <c r="AJ118">
        <v>890.31278895741195</v>
      </c>
      <c r="AK118">
        <v>10967.8426290118</v>
      </c>
      <c r="AM118" s="3" t="s">
        <v>183</v>
      </c>
      <c r="AN118">
        <v>6908593.7636054996</v>
      </c>
      <c r="AO118">
        <v>2213761.8409675402</v>
      </c>
      <c r="AP118">
        <v>7141113.8014036799</v>
      </c>
      <c r="AQ118">
        <v>2147569.9597264701</v>
      </c>
      <c r="AR118">
        <v>5468404.1202358101</v>
      </c>
      <c r="AS118">
        <v>15151107.050018501</v>
      </c>
      <c r="AT118">
        <v>7346117.1772030499</v>
      </c>
      <c r="AU118">
        <v>15960592.4205749</v>
      </c>
      <c r="AV118">
        <v>7139075.5379208997</v>
      </c>
      <c r="AW118">
        <v>1360700.9040588301</v>
      </c>
      <c r="AX118">
        <v>946261.04736690398</v>
      </c>
      <c r="AY118">
        <v>6295309.8835513098</v>
      </c>
      <c r="AZ118">
        <v>15559734.160038199</v>
      </c>
      <c r="BA118">
        <v>3862467.94784933</v>
      </c>
      <c r="BB118">
        <v>4088989.84356579</v>
      </c>
      <c r="BC118">
        <v>13133602.3223706</v>
      </c>
      <c r="BD118">
        <v>15521971.8644429</v>
      </c>
      <c r="BF118" s="3" t="s">
        <v>177</v>
      </c>
      <c r="BG118">
        <v>164.88578823163601</v>
      </c>
      <c r="BH118">
        <v>18.136600774454699</v>
      </c>
      <c r="BI118">
        <v>121.264083370723</v>
      </c>
      <c r="BJ118">
        <v>20.7043468129567</v>
      </c>
      <c r="BK118">
        <v>25.6312649350151</v>
      </c>
      <c r="BL118">
        <v>551.53399901449302</v>
      </c>
      <c r="BM118">
        <v>53.7594318520812</v>
      </c>
      <c r="BN118">
        <v>71.614619199184602</v>
      </c>
      <c r="BO118">
        <v>36.9715141026632</v>
      </c>
      <c r="BP118">
        <v>16.395307163459702</v>
      </c>
      <c r="BQ118">
        <v>25.817208787731001</v>
      </c>
      <c r="BR118">
        <v>598.38289004846899</v>
      </c>
      <c r="BS118">
        <v>1052.42386275531</v>
      </c>
      <c r="BT118">
        <v>445.05106895121099</v>
      </c>
      <c r="BU118">
        <v>136.693373584114</v>
      </c>
      <c r="BV118">
        <v>963.29587678312396</v>
      </c>
      <c r="BW118">
        <v>1203.36547385681</v>
      </c>
    </row>
    <row r="119" spans="1:75">
      <c r="A119" t="s">
        <v>156</v>
      </c>
      <c r="B119">
        <v>2333.5124236500001</v>
      </c>
      <c r="C119">
        <v>9.5082809000000008</v>
      </c>
      <c r="D119">
        <v>1569.1518075500001</v>
      </c>
      <c r="E119">
        <v>107.89848240000001</v>
      </c>
      <c r="F119">
        <v>16.321796299999999</v>
      </c>
      <c r="G119">
        <v>924.92629069999998</v>
      </c>
      <c r="H119">
        <v>1324.0075784000001</v>
      </c>
      <c r="I119">
        <v>64.656140500000006</v>
      </c>
      <c r="J119">
        <v>46.9029417</v>
      </c>
      <c r="K119">
        <v>8.4583986000000007</v>
      </c>
      <c r="L119">
        <v>386.74357040000001</v>
      </c>
      <c r="M119">
        <v>2065.2462669000001</v>
      </c>
      <c r="N119">
        <v>2626.0432480999998</v>
      </c>
      <c r="O119">
        <v>845.01320099999998</v>
      </c>
      <c r="P119">
        <v>625.59737659999996</v>
      </c>
      <c r="Q119">
        <v>827.037105</v>
      </c>
      <c r="R119">
        <v>1723.4958243000001</v>
      </c>
      <c r="T119" s="3" t="s">
        <v>124</v>
      </c>
      <c r="U119">
        <v>1297.5476972245499</v>
      </c>
      <c r="V119">
        <v>1599.25592740042</v>
      </c>
      <c r="W119">
        <v>1331.4690390579201</v>
      </c>
      <c r="X119">
        <v>270.103701598773</v>
      </c>
      <c r="Y119">
        <v>146.38255476976099</v>
      </c>
      <c r="Z119">
        <v>99.106072347916694</v>
      </c>
      <c r="AA119">
        <v>1387.4323058303501</v>
      </c>
      <c r="AB119">
        <v>3.5339232403051399</v>
      </c>
      <c r="AC119">
        <v>95.435600990079706</v>
      </c>
      <c r="AD119">
        <v>98.091371738784403</v>
      </c>
      <c r="AE119">
        <v>318.46329883362802</v>
      </c>
      <c r="AF119">
        <v>286.829205862994</v>
      </c>
      <c r="AG119">
        <v>1457.43406345677</v>
      </c>
      <c r="AH119">
        <v>661.39842457776501</v>
      </c>
      <c r="AI119">
        <v>323.62486671033798</v>
      </c>
      <c r="AJ119">
        <v>402.740138324101</v>
      </c>
      <c r="AK119">
        <v>590.66790515443199</v>
      </c>
      <c r="AM119" s="3" t="s">
        <v>195</v>
      </c>
      <c r="AN119">
        <v>825981.83436422003</v>
      </c>
      <c r="AO119">
        <v>852308.03848644404</v>
      </c>
      <c r="AP119">
        <v>1144211.60109258</v>
      </c>
      <c r="AQ119">
        <v>183424.65516016301</v>
      </c>
      <c r="AR119">
        <v>376617.262482294</v>
      </c>
      <c r="AS119">
        <v>1037257.46803166</v>
      </c>
      <c r="AT119">
        <v>399688.070557506</v>
      </c>
      <c r="AU119">
        <v>1159502.64204888</v>
      </c>
      <c r="AV119">
        <v>555041.57305427396</v>
      </c>
      <c r="AW119">
        <v>262450.602608716</v>
      </c>
      <c r="AX119">
        <v>558038.106100576</v>
      </c>
      <c r="AY119">
        <v>1614377.3813096599</v>
      </c>
      <c r="AZ119">
        <v>2967284.5445918399</v>
      </c>
      <c r="BA119">
        <v>842132.19463471102</v>
      </c>
      <c r="BB119">
        <v>847993.70938133204</v>
      </c>
      <c r="BC119">
        <v>4555353.6894845897</v>
      </c>
      <c r="BD119">
        <v>5012653.9119991697</v>
      </c>
      <c r="BF119" t="s">
        <v>181</v>
      </c>
      <c r="BG119">
        <v>3085.2148321241498</v>
      </c>
      <c r="BH119">
        <v>333.27398455061899</v>
      </c>
      <c r="BI119">
        <v>1230.5998235152799</v>
      </c>
      <c r="BJ119">
        <v>217.03515345379199</v>
      </c>
      <c r="BK119">
        <v>180.42163199965799</v>
      </c>
      <c r="BL119">
        <v>443.39583010170099</v>
      </c>
      <c r="BM119">
        <v>386.39899073369901</v>
      </c>
      <c r="BN119">
        <v>673.30470331148899</v>
      </c>
      <c r="BO119">
        <v>282.31819389527999</v>
      </c>
      <c r="BP119">
        <v>130.79110122851301</v>
      </c>
      <c r="BQ119">
        <v>284.40629190326302</v>
      </c>
      <c r="BR119">
        <v>1449.0705093463901</v>
      </c>
      <c r="BS119">
        <v>2050.75397911041</v>
      </c>
      <c r="BT119">
        <v>1046.1862744851201</v>
      </c>
      <c r="BU119">
        <v>311.014605265753</v>
      </c>
      <c r="BV119">
        <v>2078.22691772299</v>
      </c>
      <c r="BW119">
        <v>2800.7073122004899</v>
      </c>
    </row>
    <row r="120" spans="1:75">
      <c r="A120" t="s">
        <v>157</v>
      </c>
      <c r="B120">
        <v>4780.0753256500002</v>
      </c>
      <c r="C120">
        <v>9.6540000000000005E-4</v>
      </c>
      <c r="D120">
        <v>2402.6508290500001</v>
      </c>
      <c r="E120">
        <v>11682.626012000001</v>
      </c>
      <c r="F120">
        <v>557.28195270000003</v>
      </c>
      <c r="G120">
        <v>626.26855820000003</v>
      </c>
      <c r="H120">
        <v>166.66876590000001</v>
      </c>
      <c r="I120">
        <v>680.77593879999995</v>
      </c>
      <c r="J120">
        <v>419.81494900000001</v>
      </c>
      <c r="K120">
        <v>108.1640424</v>
      </c>
      <c r="L120">
        <v>106.4556111</v>
      </c>
      <c r="M120">
        <v>3123.3934976999999</v>
      </c>
      <c r="N120">
        <v>1915.9615911999999</v>
      </c>
      <c r="O120">
        <v>4880.3510085999997</v>
      </c>
      <c r="P120">
        <v>799.26946910000004</v>
      </c>
      <c r="Q120">
        <v>1257.2366595999999</v>
      </c>
      <c r="R120">
        <v>2073.0795951999999</v>
      </c>
      <c r="T120" s="3" t="s">
        <v>199</v>
      </c>
      <c r="U120">
        <v>251348.22693774101</v>
      </c>
      <c r="V120">
        <v>93458.363528772694</v>
      </c>
      <c r="W120">
        <v>61555.8278511889</v>
      </c>
      <c r="X120">
        <v>6628.5505037125904</v>
      </c>
      <c r="Y120">
        <v>4253.1599768636197</v>
      </c>
      <c r="Z120">
        <v>6793.0837647212402</v>
      </c>
      <c r="AA120">
        <v>2008.11613108451</v>
      </c>
      <c r="AB120">
        <v>5155.0899504545696</v>
      </c>
      <c r="AC120">
        <v>21189.9065243677</v>
      </c>
      <c r="AD120">
        <v>1473.8809644120099</v>
      </c>
      <c r="AE120">
        <v>5712.0757065540001</v>
      </c>
      <c r="AF120">
        <v>38704.699143969701</v>
      </c>
      <c r="AG120">
        <v>92546.324258783701</v>
      </c>
      <c r="AH120">
        <v>17827.7269292989</v>
      </c>
      <c r="AI120">
        <v>10487.347846623899</v>
      </c>
      <c r="AJ120">
        <v>33363.9562277734</v>
      </c>
      <c r="AK120">
        <v>52318.028011093098</v>
      </c>
      <c r="AM120" s="3" t="s">
        <v>204</v>
      </c>
      <c r="AN120">
        <v>1099401.2867224</v>
      </c>
      <c r="AO120">
        <v>296849.54423347802</v>
      </c>
      <c r="AP120">
        <v>1598671.2649139201</v>
      </c>
      <c r="AQ120">
        <v>780852.95528618502</v>
      </c>
      <c r="AR120">
        <v>773344.61564865406</v>
      </c>
      <c r="AS120">
        <v>2271663.9024943402</v>
      </c>
      <c r="AT120">
        <v>1122048.4706119699</v>
      </c>
      <c r="AU120">
        <v>2236831.9442215101</v>
      </c>
      <c r="AV120">
        <v>1102838.6420096001</v>
      </c>
      <c r="AW120">
        <v>514633.30914048199</v>
      </c>
      <c r="AX120">
        <v>799996.71194579499</v>
      </c>
      <c r="AY120">
        <v>2219112.7817983502</v>
      </c>
      <c r="AZ120">
        <v>4931804.1178615196</v>
      </c>
      <c r="BA120">
        <v>1438707.8682989399</v>
      </c>
      <c r="BB120">
        <v>1498084.81208711</v>
      </c>
      <c r="BC120">
        <v>10065499.899310401</v>
      </c>
      <c r="BD120">
        <v>6210922.4303976903</v>
      </c>
      <c r="BF120" s="3" t="s">
        <v>182</v>
      </c>
      <c r="BG120">
        <v>268.29854352141098</v>
      </c>
      <c r="BH120">
        <v>97.410484026435896</v>
      </c>
      <c r="BI120">
        <v>566.01655885992795</v>
      </c>
      <c r="BJ120">
        <v>254.42548746378199</v>
      </c>
      <c r="BK120">
        <v>302.07673328878599</v>
      </c>
      <c r="BL120">
        <v>558.70619307694301</v>
      </c>
      <c r="BM120">
        <v>131.23311322520101</v>
      </c>
      <c r="BN120">
        <v>1789.97360398051</v>
      </c>
      <c r="BO120">
        <v>55.625100701888897</v>
      </c>
      <c r="BP120">
        <v>296.26822403304601</v>
      </c>
      <c r="BQ120">
        <v>472.77145486180001</v>
      </c>
      <c r="BR120">
        <v>1870.7056179227</v>
      </c>
      <c r="BS120">
        <v>2930.5843876351</v>
      </c>
      <c r="BT120">
        <v>2439.69238898807</v>
      </c>
      <c r="BU120">
        <v>680.33323052717697</v>
      </c>
      <c r="BV120">
        <v>5512.6505822764202</v>
      </c>
      <c r="BW120">
        <v>5971.4821917196005</v>
      </c>
    </row>
    <row r="121" spans="1:75">
      <c r="A121" t="s">
        <v>158</v>
      </c>
      <c r="B121">
        <v>91.489715149999995</v>
      </c>
      <c r="C121">
        <v>0.66975910000000005</v>
      </c>
      <c r="D121">
        <v>79.520641150000003</v>
      </c>
      <c r="E121">
        <v>0.21801699999999999</v>
      </c>
      <c r="F121">
        <v>0.64238010000000001</v>
      </c>
      <c r="G121">
        <v>2.6170277999999998</v>
      </c>
      <c r="H121">
        <v>3.3064784</v>
      </c>
      <c r="I121">
        <v>0.79710210000000004</v>
      </c>
      <c r="J121">
        <v>5.2431356999999998</v>
      </c>
      <c r="K121">
        <v>0.8064424</v>
      </c>
      <c r="L121">
        <v>1.8265572999999999</v>
      </c>
      <c r="M121">
        <v>47.878828200000001</v>
      </c>
      <c r="N121">
        <v>1.0996995000000001</v>
      </c>
      <c r="O121">
        <v>20.650971200000001</v>
      </c>
      <c r="P121">
        <v>4.1116716999999996</v>
      </c>
      <c r="Q121">
        <v>33.031137999999999</v>
      </c>
      <c r="R121">
        <v>60.263193000000001</v>
      </c>
      <c r="T121" s="3" t="s">
        <v>230</v>
      </c>
      <c r="U121">
        <v>3398.73103973249</v>
      </c>
      <c r="V121">
        <v>150.881205657875</v>
      </c>
      <c r="W121">
        <v>4101.4254889572103</v>
      </c>
      <c r="X121">
        <v>543.56786465720199</v>
      </c>
      <c r="Y121">
        <v>343.23452185140297</v>
      </c>
      <c r="Z121">
        <v>2351.60694156818</v>
      </c>
      <c r="AA121">
        <v>765.910484163869</v>
      </c>
      <c r="AB121">
        <v>72.427045124435907</v>
      </c>
      <c r="AC121">
        <v>91.666191630284303</v>
      </c>
      <c r="AD121">
        <v>307.46601058269698</v>
      </c>
      <c r="AE121">
        <v>1080.078229705</v>
      </c>
      <c r="AF121">
        <v>3628.9960971186201</v>
      </c>
      <c r="AG121">
        <v>3625.8281604045101</v>
      </c>
      <c r="AH121">
        <v>1377.46373384157</v>
      </c>
      <c r="AI121">
        <v>1592.2754796909201</v>
      </c>
      <c r="AJ121">
        <v>3169.97952796664</v>
      </c>
      <c r="AK121">
        <v>3101.7225960774799</v>
      </c>
      <c r="AM121" s="3" t="s">
        <v>202</v>
      </c>
      <c r="AN121">
        <v>53713747.156074896</v>
      </c>
      <c r="AO121">
        <v>30330541.206769399</v>
      </c>
      <c r="AP121">
        <v>106658278.09618799</v>
      </c>
      <c r="AQ121">
        <v>13752092.7381659</v>
      </c>
      <c r="AR121">
        <v>51162779.4908695</v>
      </c>
      <c r="AS121">
        <v>158252451.90001199</v>
      </c>
      <c r="AT121">
        <v>53911612.385427602</v>
      </c>
      <c r="AU121">
        <v>106403615.47421101</v>
      </c>
      <c r="AV121">
        <v>36718615.384881899</v>
      </c>
      <c r="AW121">
        <v>23765097.547628101</v>
      </c>
      <c r="AX121">
        <v>37471096.200557202</v>
      </c>
      <c r="AY121">
        <v>111440206.18484201</v>
      </c>
      <c r="AZ121">
        <v>198269942.36163601</v>
      </c>
      <c r="BA121">
        <v>75344452.629404694</v>
      </c>
      <c r="BB121">
        <v>40084251.319275297</v>
      </c>
      <c r="BC121">
        <v>315687917.55785799</v>
      </c>
      <c r="BD121">
        <v>504238276.77147698</v>
      </c>
      <c r="BF121" s="3" t="s">
        <v>179</v>
      </c>
      <c r="BG121">
        <v>34.827880736140102</v>
      </c>
      <c r="BH121">
        <v>5.7913317193801399</v>
      </c>
      <c r="BI121">
        <v>10.3906058735543</v>
      </c>
      <c r="BJ121">
        <v>1.85224393139624</v>
      </c>
      <c r="BK121">
        <v>2.1412832728514402</v>
      </c>
      <c r="BL121">
        <v>10.4519420982638</v>
      </c>
      <c r="BM121">
        <v>6.0414086244546601</v>
      </c>
      <c r="BN121">
        <v>8.1813613531634193</v>
      </c>
      <c r="BO121">
        <v>4.7115691667654698</v>
      </c>
      <c r="BP121">
        <v>1.51939893887338</v>
      </c>
      <c r="BQ121">
        <v>4.0113347241715704</v>
      </c>
      <c r="BR121">
        <v>47.991556238995997</v>
      </c>
      <c r="BS121">
        <v>44.960149817552598</v>
      </c>
      <c r="BT121">
        <v>47.7441937894666</v>
      </c>
      <c r="BU121">
        <v>6.9550879425764398</v>
      </c>
      <c r="BV121">
        <v>77.404222232646902</v>
      </c>
      <c r="BW121">
        <v>126.53171460140599</v>
      </c>
    </row>
    <row r="122" spans="1:75">
      <c r="A122" t="s">
        <v>159</v>
      </c>
      <c r="B122">
        <v>5.0500877500000003</v>
      </c>
      <c r="C122">
        <v>20.3466746</v>
      </c>
      <c r="D122">
        <v>9.6921774500000009</v>
      </c>
      <c r="E122">
        <v>9.017963</v>
      </c>
      <c r="F122">
        <v>2.5768971000000001</v>
      </c>
      <c r="G122">
        <v>20.0127232</v>
      </c>
      <c r="H122">
        <v>7.1674572000000003</v>
      </c>
      <c r="I122">
        <v>60.668727599999997</v>
      </c>
      <c r="J122">
        <v>26.478172399999998</v>
      </c>
      <c r="K122">
        <v>2.5842352000000002</v>
      </c>
      <c r="L122">
        <v>9.8823927999999999</v>
      </c>
      <c r="M122">
        <v>333.08547650000003</v>
      </c>
      <c r="N122">
        <v>74.258960000000002</v>
      </c>
      <c r="O122">
        <v>193.57050960000001</v>
      </c>
      <c r="P122">
        <v>45.847366899999997</v>
      </c>
      <c r="Q122">
        <v>358.974964</v>
      </c>
      <c r="R122">
        <v>453.72430409999998</v>
      </c>
      <c r="T122" s="3" t="s">
        <v>253</v>
      </c>
      <c r="U122">
        <v>1499.3334939454901</v>
      </c>
      <c r="V122">
        <v>230.022111060556</v>
      </c>
      <c r="W122">
        <v>756.518702771216</v>
      </c>
      <c r="X122">
        <v>158.94751493810799</v>
      </c>
      <c r="Y122">
        <v>52.767698569072103</v>
      </c>
      <c r="Z122">
        <v>501.317097222575</v>
      </c>
      <c r="AA122">
        <v>934.13454034821905</v>
      </c>
      <c r="AB122">
        <v>61.465626211462997</v>
      </c>
      <c r="AC122">
        <v>89.638987772836401</v>
      </c>
      <c r="AD122">
        <v>88.743950762031602</v>
      </c>
      <c r="AE122">
        <v>83.9880304569608</v>
      </c>
      <c r="AF122">
        <v>588.36506886526604</v>
      </c>
      <c r="AG122">
        <v>1074.11079435085</v>
      </c>
      <c r="AH122">
        <v>786.95442455080797</v>
      </c>
      <c r="AI122">
        <v>152.97050484866301</v>
      </c>
      <c r="AJ122">
        <v>237.084023108803</v>
      </c>
      <c r="AK122">
        <v>1123.5197744067</v>
      </c>
      <c r="AM122" s="3" t="s">
        <v>45</v>
      </c>
      <c r="AN122">
        <v>87276.591058142396</v>
      </c>
      <c r="AO122">
        <v>29186.659687965799</v>
      </c>
      <c r="AP122">
        <v>87344.242488393793</v>
      </c>
      <c r="AQ122">
        <v>177599.990573897</v>
      </c>
      <c r="AR122">
        <v>44503.979279433202</v>
      </c>
      <c r="AS122">
        <v>241028.67965823301</v>
      </c>
      <c r="AT122">
        <v>119994.36806619</v>
      </c>
      <c r="AU122">
        <v>224391.61911458601</v>
      </c>
      <c r="AV122">
        <v>24539.5890266733</v>
      </c>
      <c r="AW122">
        <v>58229.539872700298</v>
      </c>
      <c r="AX122">
        <v>322105.564870695</v>
      </c>
      <c r="AY122">
        <v>637113.01142362005</v>
      </c>
      <c r="AZ122">
        <v>1260090.9229462701</v>
      </c>
      <c r="BA122">
        <v>1009100.69852021</v>
      </c>
      <c r="BB122">
        <v>190910.893922769</v>
      </c>
      <c r="BC122">
        <v>1708900.47072607</v>
      </c>
      <c r="BD122">
        <v>1534133.06959046</v>
      </c>
      <c r="BF122" s="3" t="s">
        <v>188</v>
      </c>
      <c r="BG122">
        <v>751.37894682261594</v>
      </c>
      <c r="BH122">
        <v>1853.41884043559</v>
      </c>
      <c r="BI122">
        <v>351.42098275508999</v>
      </c>
      <c r="BJ122">
        <v>90.256153428568297</v>
      </c>
      <c r="BK122">
        <v>67.672521648204196</v>
      </c>
      <c r="BL122">
        <v>170.20039711212999</v>
      </c>
      <c r="BM122">
        <v>201.284153982063</v>
      </c>
      <c r="BN122">
        <v>278.89972212110399</v>
      </c>
      <c r="BO122">
        <v>161.14135750695101</v>
      </c>
      <c r="BP122">
        <v>54.233901408620497</v>
      </c>
      <c r="BQ122">
        <v>91.297129850596207</v>
      </c>
      <c r="BR122">
        <v>715.19101201079604</v>
      </c>
      <c r="BS122">
        <v>482.31689830010998</v>
      </c>
      <c r="BT122">
        <v>334.70467315469301</v>
      </c>
      <c r="BU122">
        <v>70.422866716514704</v>
      </c>
      <c r="BV122">
        <v>793.316563082269</v>
      </c>
      <c r="BW122">
        <v>1004.78347608232</v>
      </c>
    </row>
    <row r="123" spans="1:75">
      <c r="A123" t="s">
        <v>160</v>
      </c>
      <c r="B123">
        <v>48383.582643449998</v>
      </c>
      <c r="C123">
        <v>94295.006699200007</v>
      </c>
      <c r="D123">
        <v>112879.69913035</v>
      </c>
      <c r="E123">
        <v>67294.4548603</v>
      </c>
      <c r="F123">
        <v>37627.632543799999</v>
      </c>
      <c r="G123">
        <v>341878.48994</v>
      </c>
      <c r="H123">
        <v>199733.53461070001</v>
      </c>
      <c r="I123">
        <v>484961.33906600002</v>
      </c>
      <c r="J123">
        <v>230149.16042599999</v>
      </c>
      <c r="K123">
        <v>3427.9634670999999</v>
      </c>
      <c r="L123">
        <v>17011.150411099999</v>
      </c>
      <c r="M123">
        <v>199976.76560029999</v>
      </c>
      <c r="N123">
        <v>172100.5309056</v>
      </c>
      <c r="O123">
        <v>346455.52862479998</v>
      </c>
      <c r="P123">
        <v>84237.563958300001</v>
      </c>
      <c r="Q123">
        <v>585286.9992055</v>
      </c>
      <c r="R123">
        <v>405935.420147</v>
      </c>
      <c r="T123" s="3" t="s">
        <v>311</v>
      </c>
      <c r="U123">
        <v>9017.4826864888691</v>
      </c>
      <c r="V123">
        <v>7969.6697636524204</v>
      </c>
      <c r="W123">
        <v>6387.0040926586898</v>
      </c>
      <c r="X123">
        <v>819.73425193158903</v>
      </c>
      <c r="Y123">
        <v>681.75364328129001</v>
      </c>
      <c r="Z123">
        <v>2638.14806966265</v>
      </c>
      <c r="AA123">
        <v>3852.4902465538298</v>
      </c>
      <c r="AB123">
        <v>172.813731389331</v>
      </c>
      <c r="AC123">
        <v>792.41479170316904</v>
      </c>
      <c r="AD123">
        <v>251.19511518298199</v>
      </c>
      <c r="AE123">
        <v>1586.78536825634</v>
      </c>
      <c r="AF123">
        <v>2834.0442598660902</v>
      </c>
      <c r="AG123">
        <v>5560.2859288218397</v>
      </c>
      <c r="AH123">
        <v>4374.1156792881502</v>
      </c>
      <c r="AI123">
        <v>2602.95339919053</v>
      </c>
      <c r="AJ123">
        <v>4461.3291495860703</v>
      </c>
      <c r="AK123">
        <v>8649.8218762790693</v>
      </c>
      <c r="AM123" s="3" t="s">
        <v>196</v>
      </c>
      <c r="AN123">
        <v>269755.20236393798</v>
      </c>
      <c r="AO123">
        <v>511898.49265630601</v>
      </c>
      <c r="AP123">
        <v>564049.93854022794</v>
      </c>
      <c r="AQ123">
        <v>123569.03535912601</v>
      </c>
      <c r="AR123">
        <v>354311.84758790798</v>
      </c>
      <c r="AS123">
        <v>875496.22770644701</v>
      </c>
      <c r="AT123">
        <v>754150.744679344</v>
      </c>
      <c r="AU123">
        <v>1082747.4250259299</v>
      </c>
      <c r="AV123">
        <v>464224.27775353298</v>
      </c>
      <c r="AW123">
        <v>207293.035953263</v>
      </c>
      <c r="AX123">
        <v>619813.98557359003</v>
      </c>
      <c r="AY123">
        <v>1970630.0642149099</v>
      </c>
      <c r="AZ123">
        <v>2281472.4493116802</v>
      </c>
      <c r="BA123">
        <v>591593.32518973295</v>
      </c>
      <c r="BB123">
        <v>652045.25896016404</v>
      </c>
      <c r="BC123">
        <v>3986126.39446525</v>
      </c>
      <c r="BD123">
        <v>4458514.3065962596</v>
      </c>
      <c r="BF123" s="3" t="s">
        <v>191</v>
      </c>
      <c r="BG123">
        <v>450.93324960623198</v>
      </c>
      <c r="BH123">
        <v>187.20396885516399</v>
      </c>
      <c r="BI123">
        <v>1076.6905720464499</v>
      </c>
      <c r="BJ123">
        <v>332.651687014701</v>
      </c>
      <c r="BK123">
        <v>245.898277329617</v>
      </c>
      <c r="BL123">
        <v>710.37533680329796</v>
      </c>
      <c r="BM123">
        <v>466.78882945098098</v>
      </c>
      <c r="BN123">
        <v>873.45046353906196</v>
      </c>
      <c r="BO123">
        <v>370.35996857437499</v>
      </c>
      <c r="BP123">
        <v>204.36923139346601</v>
      </c>
      <c r="BQ123">
        <v>182.57722600500401</v>
      </c>
      <c r="BR123">
        <v>1522.5263597122701</v>
      </c>
      <c r="BS123">
        <v>2490.7223927651098</v>
      </c>
      <c r="BT123">
        <v>1490.42748077896</v>
      </c>
      <c r="BU123">
        <v>487.326656129208</v>
      </c>
      <c r="BV123">
        <v>3383.9355248491202</v>
      </c>
      <c r="BW123">
        <v>3704.1188965838701</v>
      </c>
    </row>
    <row r="124" spans="1:75">
      <c r="A124" t="s">
        <v>161</v>
      </c>
      <c r="B124">
        <v>410.96761285000002</v>
      </c>
      <c r="C124">
        <v>37078.288932900003</v>
      </c>
      <c r="D124">
        <v>1429.84804515</v>
      </c>
      <c r="E124">
        <v>221.63952549999999</v>
      </c>
      <c r="F124">
        <v>439.81072369999998</v>
      </c>
      <c r="G124">
        <v>18757.0616219</v>
      </c>
      <c r="H124">
        <v>802.94529060000002</v>
      </c>
      <c r="I124">
        <v>25274.029976400001</v>
      </c>
      <c r="J124">
        <v>197.4151263</v>
      </c>
      <c r="K124">
        <v>294.27079880000002</v>
      </c>
      <c r="L124">
        <v>4729.3999912999998</v>
      </c>
      <c r="M124">
        <v>10837.0861909</v>
      </c>
      <c r="N124">
        <v>2526.0766435999999</v>
      </c>
      <c r="O124">
        <v>11487.632628900001</v>
      </c>
      <c r="P124">
        <v>9972.4605520000005</v>
      </c>
      <c r="Q124">
        <v>26150.844665199998</v>
      </c>
      <c r="R124">
        <v>28887.117040699999</v>
      </c>
      <c r="T124" s="3" t="s">
        <v>312</v>
      </c>
      <c r="U124">
        <v>5363.2532938156601</v>
      </c>
      <c r="V124">
        <v>23835.8265907034</v>
      </c>
      <c r="W124">
        <v>4990.4135627776704</v>
      </c>
      <c r="X124">
        <v>1243.52897735683</v>
      </c>
      <c r="Y124">
        <v>1820.4509289628299</v>
      </c>
      <c r="Z124">
        <v>4541.4159975021403</v>
      </c>
      <c r="AA124">
        <v>5279.0453891326697</v>
      </c>
      <c r="AB124">
        <v>761.64016584502201</v>
      </c>
      <c r="AC124">
        <v>2028.69193924148</v>
      </c>
      <c r="AD124">
        <v>1143.4225162677899</v>
      </c>
      <c r="AE124">
        <v>2328.0137925066401</v>
      </c>
      <c r="AF124">
        <v>16398.027785877301</v>
      </c>
      <c r="AG124">
        <v>9645.1773076051395</v>
      </c>
      <c r="AH124">
        <v>6116.39134849723</v>
      </c>
      <c r="AI124">
        <v>3611.2652856998402</v>
      </c>
      <c r="AJ124">
        <v>12323.7522736216</v>
      </c>
      <c r="AK124">
        <v>9801.2913010278207</v>
      </c>
      <c r="AM124" s="3" t="s">
        <v>206</v>
      </c>
      <c r="AN124">
        <v>26764068.8990376</v>
      </c>
      <c r="AO124">
        <v>4331856.7382360101</v>
      </c>
      <c r="AP124">
        <v>34723518.287707299</v>
      </c>
      <c r="AQ124">
        <v>5714993.3564852597</v>
      </c>
      <c r="AR124">
        <v>19087217.245572001</v>
      </c>
      <c r="AS124">
        <v>15126015.401423</v>
      </c>
      <c r="AT124">
        <v>10002886.4688574</v>
      </c>
      <c r="AU124">
        <v>9623624.3731102403</v>
      </c>
      <c r="AV124">
        <v>4516433.2662557699</v>
      </c>
      <c r="AW124">
        <v>9286905.7366407793</v>
      </c>
      <c r="AX124">
        <v>11808930.9024895</v>
      </c>
      <c r="AY124">
        <v>28722388.471937101</v>
      </c>
      <c r="AZ124">
        <v>62278814.798155501</v>
      </c>
      <c r="BA124">
        <v>18868432.202576399</v>
      </c>
      <c r="BB124">
        <v>11616421.5752497</v>
      </c>
      <c r="BC124">
        <v>80022940.207792193</v>
      </c>
      <c r="BD124">
        <v>56374466.150917001</v>
      </c>
      <c r="BF124" s="3" t="s">
        <v>178</v>
      </c>
      <c r="BG124">
        <v>51781.940122629901</v>
      </c>
      <c r="BH124">
        <v>98003.191558436505</v>
      </c>
      <c r="BI124">
        <v>147757.19857438499</v>
      </c>
      <c r="BJ124">
        <v>32688.442332921699</v>
      </c>
      <c r="BK124">
        <v>26667.752938953501</v>
      </c>
      <c r="BL124">
        <v>130089.570952052</v>
      </c>
      <c r="BM124">
        <v>64615.339186200297</v>
      </c>
      <c r="BN124">
        <v>126483.74647675399</v>
      </c>
      <c r="BO124">
        <v>109207.01870852899</v>
      </c>
      <c r="BP124">
        <v>23961.6679388374</v>
      </c>
      <c r="BQ124">
        <v>20016.904654945702</v>
      </c>
      <c r="BR124">
        <v>143032.27212024599</v>
      </c>
      <c r="BS124">
        <v>185731.33162386701</v>
      </c>
      <c r="BT124">
        <v>58313.713968690499</v>
      </c>
      <c r="BU124">
        <v>44672.814981059098</v>
      </c>
      <c r="BV124">
        <v>246419.66206724101</v>
      </c>
      <c r="BW124">
        <v>222095.822033737</v>
      </c>
    </row>
    <row r="125" spans="1:75">
      <c r="A125" t="s">
        <v>162</v>
      </c>
      <c r="B125">
        <v>2812.4564131500001</v>
      </c>
      <c r="C125">
        <v>3.5687785000000001</v>
      </c>
      <c r="D125">
        <v>1180.2846336499999</v>
      </c>
      <c r="E125">
        <v>286.52459900000002</v>
      </c>
      <c r="F125">
        <v>1007.1625432</v>
      </c>
      <c r="G125">
        <v>3365.5631702999999</v>
      </c>
      <c r="H125">
        <v>542.13748350000003</v>
      </c>
      <c r="I125">
        <v>335.0289583</v>
      </c>
      <c r="J125">
        <v>10.9435866</v>
      </c>
      <c r="K125">
        <v>91.058595100000005</v>
      </c>
      <c r="L125">
        <v>1044.7104348</v>
      </c>
      <c r="M125">
        <v>3634.7443342000001</v>
      </c>
      <c r="N125">
        <v>2268.4964751000002</v>
      </c>
      <c r="O125">
        <v>1711.717081</v>
      </c>
      <c r="P125">
        <v>275.7106574</v>
      </c>
      <c r="Q125">
        <v>2034.7043529</v>
      </c>
      <c r="R125">
        <v>3436.5140184000002</v>
      </c>
      <c r="T125" s="3" t="s">
        <v>313</v>
      </c>
      <c r="U125">
        <v>25692.835274881301</v>
      </c>
      <c r="V125">
        <v>72589.0015839064</v>
      </c>
      <c r="W125">
        <v>28613.539596161001</v>
      </c>
      <c r="X125">
        <v>4828.7887837756198</v>
      </c>
      <c r="Y125">
        <v>3752.1310321301098</v>
      </c>
      <c r="Z125">
        <v>10435.2290254813</v>
      </c>
      <c r="AA125">
        <v>7974.7876258477099</v>
      </c>
      <c r="AB125">
        <v>1826.20677580454</v>
      </c>
      <c r="AC125">
        <v>3354.1580778422899</v>
      </c>
      <c r="AD125">
        <v>2134.7945831279499</v>
      </c>
      <c r="AE125">
        <v>8182.5098008609002</v>
      </c>
      <c r="AF125">
        <v>12983.874719958299</v>
      </c>
      <c r="AG125">
        <v>17389.5644686253</v>
      </c>
      <c r="AH125">
        <v>13936.4020589828</v>
      </c>
      <c r="AI125">
        <v>9650.5517005146903</v>
      </c>
      <c r="AJ125">
        <v>25152.9582577355</v>
      </c>
      <c r="AK125">
        <v>44898.589113670198</v>
      </c>
      <c r="AM125" s="3" t="s">
        <v>200</v>
      </c>
      <c r="AN125">
        <v>1129947.33610001</v>
      </c>
      <c r="AO125">
        <v>239529.76835008</v>
      </c>
      <c r="AP125">
        <v>907218.79799759598</v>
      </c>
      <c r="AQ125">
        <v>395513.53976321901</v>
      </c>
      <c r="AR125">
        <v>436615.067260204</v>
      </c>
      <c r="AS125">
        <v>1130118.0466316501</v>
      </c>
      <c r="AT125">
        <v>464347.12123888399</v>
      </c>
      <c r="AU125">
        <v>1237410.19744734</v>
      </c>
      <c r="AV125">
        <v>541702.87402874895</v>
      </c>
      <c r="AW125">
        <v>314822.13235117099</v>
      </c>
      <c r="AX125">
        <v>593968.58499258605</v>
      </c>
      <c r="AY125">
        <v>1520498.2408125501</v>
      </c>
      <c r="AZ125">
        <v>2709141.4415716901</v>
      </c>
      <c r="BA125">
        <v>672953.97593181103</v>
      </c>
      <c r="BB125">
        <v>702071.27627351705</v>
      </c>
      <c r="BC125">
        <v>4301918.3746274104</v>
      </c>
      <c r="BD125">
        <v>3746489.2334366399</v>
      </c>
      <c r="BF125" s="3" t="s">
        <v>118</v>
      </c>
      <c r="BG125">
        <v>65.063614082132702</v>
      </c>
      <c r="BH125">
        <v>5.0183902553398703</v>
      </c>
      <c r="BI125">
        <v>12.675916854105299</v>
      </c>
      <c r="BJ125">
        <v>1.41104605119499</v>
      </c>
      <c r="BK125">
        <v>3.2704318817955902</v>
      </c>
      <c r="BL125">
        <v>16.715587007071001</v>
      </c>
      <c r="BM125">
        <v>5.1172912863849502</v>
      </c>
      <c r="BN125">
        <v>8.1003149573046507</v>
      </c>
      <c r="BO125">
        <v>4.7302973879454804</v>
      </c>
      <c r="BP125">
        <v>1.55484009380412</v>
      </c>
      <c r="BQ125">
        <v>7.45784927289625</v>
      </c>
      <c r="BR125">
        <v>56.384136226779603</v>
      </c>
      <c r="BS125">
        <v>65.613541380463403</v>
      </c>
      <c r="BT125">
        <v>32.266219111900902</v>
      </c>
      <c r="BU125">
        <v>10.092419535654599</v>
      </c>
      <c r="BV125">
        <v>108.931732155299</v>
      </c>
      <c r="BW125">
        <v>154.69642593557501</v>
      </c>
    </row>
    <row r="126" spans="1:75">
      <c r="A126" t="s">
        <v>163</v>
      </c>
      <c r="B126">
        <v>1354.71327385</v>
      </c>
      <c r="C126">
        <v>222.40894030000001</v>
      </c>
      <c r="D126">
        <v>2803.1916786500001</v>
      </c>
      <c r="E126">
        <v>311.28570889999997</v>
      </c>
      <c r="F126">
        <v>334.34529270000002</v>
      </c>
      <c r="G126">
        <v>1503.0461656</v>
      </c>
      <c r="H126">
        <v>2175.5578435000002</v>
      </c>
      <c r="I126">
        <v>541.19251389999999</v>
      </c>
      <c r="J126">
        <v>44.211027899999998</v>
      </c>
      <c r="K126">
        <v>78.741570400000001</v>
      </c>
      <c r="L126">
        <v>2396.4245574000001</v>
      </c>
      <c r="M126">
        <v>7073.7784259999999</v>
      </c>
      <c r="N126">
        <v>9152.9354509000004</v>
      </c>
      <c r="O126">
        <v>8324.3197036000001</v>
      </c>
      <c r="P126">
        <v>1811.9583474999999</v>
      </c>
      <c r="Q126">
        <v>29929.4423441</v>
      </c>
      <c r="R126">
        <v>18175.920461000002</v>
      </c>
      <c r="T126" s="3" t="s">
        <v>111</v>
      </c>
      <c r="U126">
        <v>26093.710680193199</v>
      </c>
      <c r="V126">
        <v>557.77045266436096</v>
      </c>
      <c r="W126">
        <v>5585.4401543051299</v>
      </c>
      <c r="X126">
        <v>3540.6746143509099</v>
      </c>
      <c r="Y126">
        <v>457.917610194551</v>
      </c>
      <c r="Z126">
        <v>2178.1135715723299</v>
      </c>
      <c r="AA126">
        <v>3548.8009738093801</v>
      </c>
      <c r="AB126">
        <v>642.85722640963695</v>
      </c>
      <c r="AC126">
        <v>2598.8346688496199</v>
      </c>
      <c r="AD126">
        <v>1263.62621672363</v>
      </c>
      <c r="AE126">
        <v>2029.1603460184899</v>
      </c>
      <c r="AF126">
        <v>16287.5291634107</v>
      </c>
      <c r="AG126">
        <v>10065.8103902698</v>
      </c>
      <c r="AH126">
        <v>7430.5565607914696</v>
      </c>
      <c r="AI126">
        <v>2504.7615937180199</v>
      </c>
      <c r="AJ126">
        <v>5795.4541564327601</v>
      </c>
      <c r="AK126">
        <v>9191.91654984872</v>
      </c>
      <c r="AM126" s="3" t="s">
        <v>197</v>
      </c>
      <c r="AN126">
        <v>862091.278214099</v>
      </c>
      <c r="AO126">
        <v>380320.18036916899</v>
      </c>
      <c r="AP126">
        <v>436757.95693194697</v>
      </c>
      <c r="AQ126">
        <v>62124.684550402002</v>
      </c>
      <c r="AR126">
        <v>156190.223685615</v>
      </c>
      <c r="AS126">
        <v>468390.40078993799</v>
      </c>
      <c r="AT126">
        <v>137446.17051570601</v>
      </c>
      <c r="AU126">
        <v>458990.90802670899</v>
      </c>
      <c r="AV126">
        <v>213893.253009176</v>
      </c>
      <c r="AW126">
        <v>101067.402424965</v>
      </c>
      <c r="AX126">
        <v>298430.94154044503</v>
      </c>
      <c r="AY126">
        <v>715310.26453973702</v>
      </c>
      <c r="AZ126">
        <v>1789160.40550788</v>
      </c>
      <c r="BA126">
        <v>397343.91745021299</v>
      </c>
      <c r="BB126">
        <v>445579.17698464898</v>
      </c>
      <c r="BC126">
        <v>2321117.5181177999</v>
      </c>
      <c r="BD126">
        <v>2498987.1360830199</v>
      </c>
      <c r="BF126" s="3" t="s">
        <v>174</v>
      </c>
      <c r="BG126">
        <v>24.458754490163201</v>
      </c>
      <c r="BH126">
        <v>58.528478996373003</v>
      </c>
      <c r="BI126">
        <v>267.53633719731801</v>
      </c>
      <c r="BJ126">
        <v>98.108685390484894</v>
      </c>
      <c r="BK126">
        <v>85.639612080058001</v>
      </c>
      <c r="BL126">
        <v>216.277903120296</v>
      </c>
      <c r="BM126">
        <v>198.75679273458499</v>
      </c>
      <c r="BN126">
        <v>288.87511810089597</v>
      </c>
      <c r="BO126">
        <v>160.843847620654</v>
      </c>
      <c r="BP126">
        <v>68.218153703236197</v>
      </c>
      <c r="BQ126">
        <v>24.1870613250763</v>
      </c>
      <c r="BR126">
        <v>954.702126669074</v>
      </c>
      <c r="BS126">
        <v>1562.1290581279</v>
      </c>
      <c r="BT126">
        <v>762.46490927380501</v>
      </c>
      <c r="BU126">
        <v>249.051356774906</v>
      </c>
      <c r="BV126">
        <v>2434.5037745345298</v>
      </c>
      <c r="BW126">
        <v>2549.8875151357902</v>
      </c>
    </row>
    <row r="127" spans="1:75">
      <c r="A127" t="s">
        <v>164</v>
      </c>
      <c r="B127">
        <v>1326.0888445000001</v>
      </c>
      <c r="C127">
        <v>70.034438800000004</v>
      </c>
      <c r="D127">
        <v>1330.1622001999999</v>
      </c>
      <c r="E127">
        <v>26.729739500000001</v>
      </c>
      <c r="F127">
        <v>54.464638600000001</v>
      </c>
      <c r="G127">
        <v>545.82541920000006</v>
      </c>
      <c r="H127">
        <v>28.5628505</v>
      </c>
      <c r="I127">
        <v>17.923685899999999</v>
      </c>
      <c r="J127">
        <v>1072.0238674</v>
      </c>
      <c r="K127">
        <v>7.4581508000000003</v>
      </c>
      <c r="L127">
        <v>29.291957400000001</v>
      </c>
      <c r="M127">
        <v>68.725254000000007</v>
      </c>
      <c r="N127">
        <v>56.337876700000002</v>
      </c>
      <c r="O127">
        <v>236.4453221</v>
      </c>
      <c r="P127">
        <v>82.731880200000006</v>
      </c>
      <c r="Q127">
        <v>168.98097759999999</v>
      </c>
      <c r="R127">
        <v>702.71488939999995</v>
      </c>
      <c r="T127" s="3" t="s">
        <v>155</v>
      </c>
      <c r="U127">
        <v>24897.1923835056</v>
      </c>
      <c r="V127">
        <v>254.57637381462101</v>
      </c>
      <c r="W127">
        <v>33340.991104925997</v>
      </c>
      <c r="X127">
        <v>4696.0956850575903</v>
      </c>
      <c r="Y127">
        <v>2418.57561993531</v>
      </c>
      <c r="Z127">
        <v>4125.5689939593503</v>
      </c>
      <c r="AA127">
        <v>1293.53183187886</v>
      </c>
      <c r="AB127">
        <v>1122.5442615443701</v>
      </c>
      <c r="AC127">
        <v>1752.7515693109401</v>
      </c>
      <c r="AD127">
        <v>799.15677785770902</v>
      </c>
      <c r="AE127">
        <v>2737.1467374814902</v>
      </c>
      <c r="AF127">
        <v>3871.1048506218599</v>
      </c>
      <c r="AG127">
        <v>4331.2346525229304</v>
      </c>
      <c r="AH127">
        <v>6771.8625712251696</v>
      </c>
      <c r="AI127">
        <v>4401.9404881525297</v>
      </c>
      <c r="AJ127">
        <v>6540.4363481849396</v>
      </c>
      <c r="AK127">
        <v>18130.851487262302</v>
      </c>
      <c r="AM127" s="3" t="s">
        <v>199</v>
      </c>
      <c r="AN127">
        <v>19765992.2898691</v>
      </c>
      <c r="AO127">
        <v>23284194.246124901</v>
      </c>
      <c r="AP127">
        <v>13997919.117323801</v>
      </c>
      <c r="AQ127">
        <v>2336129.4685929599</v>
      </c>
      <c r="AR127">
        <v>4293734.6156427404</v>
      </c>
      <c r="AS127">
        <v>13961290.8649965</v>
      </c>
      <c r="AT127">
        <v>3905690.6560877198</v>
      </c>
      <c r="AU127">
        <v>14282146.3226963</v>
      </c>
      <c r="AV127">
        <v>7652075.6315048598</v>
      </c>
      <c r="AW127">
        <v>3701130.2453155201</v>
      </c>
      <c r="AX127">
        <v>7014223.45179985</v>
      </c>
      <c r="AY127">
        <v>16302656.0772106</v>
      </c>
      <c r="AZ127">
        <v>60842144.000090398</v>
      </c>
      <c r="BA127">
        <v>13321199.4351773</v>
      </c>
      <c r="BB127">
        <v>15691335.259968599</v>
      </c>
      <c r="BC127">
        <v>130010005.32887401</v>
      </c>
      <c r="BD127">
        <v>76145632.763948098</v>
      </c>
      <c r="BF127" s="3" t="s">
        <v>184</v>
      </c>
      <c r="BG127">
        <v>1356.0974560723901</v>
      </c>
      <c r="BH127">
        <v>1615.4797189503799</v>
      </c>
      <c r="BI127">
        <v>630.22931902571202</v>
      </c>
      <c r="BJ127">
        <v>130.920467492266</v>
      </c>
      <c r="BK127">
        <v>115.308732039676</v>
      </c>
      <c r="BL127">
        <v>478.44519812582502</v>
      </c>
      <c r="BM127">
        <v>380.80241933888198</v>
      </c>
      <c r="BN127">
        <v>664.70074985282497</v>
      </c>
      <c r="BO127">
        <v>298.53980761939602</v>
      </c>
      <c r="BP127">
        <v>92.247371421034103</v>
      </c>
      <c r="BQ127">
        <v>210.31927979409801</v>
      </c>
      <c r="BR127">
        <v>2047.46341977716</v>
      </c>
      <c r="BS127">
        <v>2020.2551422658701</v>
      </c>
      <c r="BT127">
        <v>1117.77146382612</v>
      </c>
      <c r="BU127">
        <v>328.86949899456602</v>
      </c>
      <c r="BV127">
        <v>2452.2253620264801</v>
      </c>
      <c r="BW127">
        <v>2341.5695038243098</v>
      </c>
    </row>
    <row r="128" spans="1:75">
      <c r="A128" t="s">
        <v>165</v>
      </c>
      <c r="B128">
        <v>184.80511575</v>
      </c>
      <c r="C128">
        <v>14496.2442598</v>
      </c>
      <c r="D128">
        <v>1125.4132797499999</v>
      </c>
      <c r="E128">
        <v>300.89659449999999</v>
      </c>
      <c r="F128">
        <v>120.11985420000001</v>
      </c>
      <c r="G128">
        <v>18735.8740984</v>
      </c>
      <c r="H128">
        <v>5937.1786765999996</v>
      </c>
      <c r="I128">
        <v>454.59775309999998</v>
      </c>
      <c r="J128">
        <v>258.01846890000002</v>
      </c>
      <c r="K128">
        <v>67.837520400000002</v>
      </c>
      <c r="L128">
        <v>110.0783741</v>
      </c>
      <c r="M128">
        <v>1666.3548509</v>
      </c>
      <c r="N128">
        <v>1149.6717073</v>
      </c>
      <c r="O128">
        <v>221.2230969</v>
      </c>
      <c r="P128">
        <v>97.104803700000005</v>
      </c>
      <c r="Q128">
        <v>2035.8326575999999</v>
      </c>
      <c r="R128">
        <v>6173.9290211999996</v>
      </c>
      <c r="T128" t="s">
        <v>176</v>
      </c>
      <c r="U128">
        <v>5888.1100999851396</v>
      </c>
      <c r="V128">
        <v>1324.3908878469299</v>
      </c>
      <c r="W128">
        <v>4362.1464370877602</v>
      </c>
      <c r="X128">
        <v>1081.71838703394</v>
      </c>
      <c r="Y128">
        <v>523.46951440810597</v>
      </c>
      <c r="Z128">
        <v>1028.5615817268299</v>
      </c>
      <c r="AA128">
        <v>1125.51573525404</v>
      </c>
      <c r="AB128">
        <v>13.198030891997901</v>
      </c>
      <c r="AC128">
        <v>29.108466660583201</v>
      </c>
      <c r="AD128">
        <v>497.17579551538802</v>
      </c>
      <c r="AE128">
        <v>790.86370343012004</v>
      </c>
      <c r="AF128">
        <v>1460.13782906856</v>
      </c>
      <c r="AG128">
        <v>34.273039706679803</v>
      </c>
      <c r="AH128">
        <v>1270.9238813975501</v>
      </c>
      <c r="AI128">
        <v>428.33409677717498</v>
      </c>
      <c r="AJ128">
        <v>2147.64563087851</v>
      </c>
      <c r="AK128">
        <v>1115.34636942108</v>
      </c>
      <c r="AM128" s="3" t="s">
        <v>203</v>
      </c>
      <c r="AN128">
        <v>13409039.8823811</v>
      </c>
      <c r="AO128">
        <v>79199586.262029096</v>
      </c>
      <c r="AP128">
        <v>33787480.1071283</v>
      </c>
      <c r="AQ128">
        <v>1861340.6599535199</v>
      </c>
      <c r="AR128">
        <v>21338688.597989801</v>
      </c>
      <c r="AS128">
        <v>20418748.205034401</v>
      </c>
      <c r="AT128">
        <v>19600070.779149901</v>
      </c>
      <c r="AU128">
        <v>21753482.302092601</v>
      </c>
      <c r="AV128">
        <v>19045438.952301301</v>
      </c>
      <c r="AW128">
        <v>4858293.0356065398</v>
      </c>
      <c r="AX128">
        <v>12102659.5478369</v>
      </c>
      <c r="AY128">
        <v>44143554.106574401</v>
      </c>
      <c r="AZ128">
        <v>72191018.960417107</v>
      </c>
      <c r="BA128">
        <v>66910195.103781797</v>
      </c>
      <c r="BB128">
        <v>18783706.678763401</v>
      </c>
      <c r="BC128">
        <v>115743721.81696001</v>
      </c>
      <c r="BD128">
        <v>140445764.43046299</v>
      </c>
      <c r="BF128" s="3" t="s">
        <v>186</v>
      </c>
      <c r="BG128">
        <v>486.82442624235699</v>
      </c>
      <c r="BH128">
        <v>249.44977134091101</v>
      </c>
      <c r="BI128">
        <v>306.60107510453503</v>
      </c>
      <c r="BJ128">
        <v>78.063245295151205</v>
      </c>
      <c r="BK128">
        <v>71.881188466724296</v>
      </c>
      <c r="BL128">
        <v>126.92372971286601</v>
      </c>
      <c r="BM128">
        <v>153.531273456799</v>
      </c>
      <c r="BN128">
        <v>199.51075802817101</v>
      </c>
      <c r="BO128">
        <v>124.102789794966</v>
      </c>
      <c r="BP128">
        <v>51.372883022052797</v>
      </c>
      <c r="BQ128">
        <v>127.456192541414</v>
      </c>
      <c r="BR128">
        <v>499.15463136944197</v>
      </c>
      <c r="BS128">
        <v>1171.4686944591599</v>
      </c>
      <c r="BT128">
        <v>559.27619248158999</v>
      </c>
      <c r="BU128">
        <v>203.95292007927199</v>
      </c>
      <c r="BV128">
        <v>1360.78368218683</v>
      </c>
      <c r="BW128">
        <v>1479.8293593425201</v>
      </c>
    </row>
    <row r="129" spans="1:75">
      <c r="A129" t="s">
        <v>166</v>
      </c>
      <c r="B129">
        <v>39.207561300000002</v>
      </c>
      <c r="C129">
        <v>10.8749368</v>
      </c>
      <c r="D129">
        <v>46.748346300000001</v>
      </c>
      <c r="E129">
        <v>5.3785913000000001</v>
      </c>
      <c r="F129">
        <v>10.0059288</v>
      </c>
      <c r="G129">
        <v>162.745609</v>
      </c>
      <c r="H129">
        <v>21.161170500000001</v>
      </c>
      <c r="I129">
        <v>43.337427099999999</v>
      </c>
      <c r="J129">
        <v>31.2922905</v>
      </c>
      <c r="K129">
        <v>7.2495715000000001</v>
      </c>
      <c r="L129">
        <v>135.4600619</v>
      </c>
      <c r="M129">
        <v>184.26740409999999</v>
      </c>
      <c r="N129">
        <v>980.80413380000005</v>
      </c>
      <c r="O129">
        <v>172.80700580000001</v>
      </c>
      <c r="P129">
        <v>127.70492059999999</v>
      </c>
      <c r="Q129">
        <v>552.07747900000004</v>
      </c>
      <c r="R129">
        <v>514.86727940000003</v>
      </c>
      <c r="T129" s="3" t="s">
        <v>192</v>
      </c>
      <c r="U129">
        <v>2567.09834639774</v>
      </c>
      <c r="V129">
        <v>692.49300382437104</v>
      </c>
      <c r="W129">
        <v>1972.34260143501</v>
      </c>
      <c r="X129">
        <v>162.451702388423</v>
      </c>
      <c r="Y129">
        <v>144.11993896929599</v>
      </c>
      <c r="Z129">
        <v>463.96991536229001</v>
      </c>
      <c r="AA129">
        <v>60.713301888055497</v>
      </c>
      <c r="AB129">
        <v>39.815206393093902</v>
      </c>
      <c r="AC129">
        <v>96.166009956106507</v>
      </c>
      <c r="AD129">
        <v>33.872571382375199</v>
      </c>
      <c r="AE129">
        <v>324.11950561878001</v>
      </c>
      <c r="AF129">
        <v>516.871210205495</v>
      </c>
      <c r="AG129">
        <v>2562.3970017157499</v>
      </c>
      <c r="AH129">
        <v>473.63791391223799</v>
      </c>
      <c r="AI129">
        <v>281.71140663913002</v>
      </c>
      <c r="AJ129">
        <v>315.92985384903699</v>
      </c>
      <c r="AK129">
        <v>1753.4866216334401</v>
      </c>
      <c r="AM129" s="3" t="s">
        <v>322</v>
      </c>
      <c r="AN129">
        <v>734048.48526263703</v>
      </c>
      <c r="AO129">
        <v>111552.020939289</v>
      </c>
      <c r="AP129">
        <v>678445.20754289604</v>
      </c>
      <c r="AQ129">
        <v>129819.81588280899</v>
      </c>
      <c r="AR129">
        <v>330268.43257988401</v>
      </c>
      <c r="AS129">
        <v>861767.36892736203</v>
      </c>
      <c r="AT129">
        <v>349323.598218014</v>
      </c>
      <c r="AU129">
        <v>1053266.7733547699</v>
      </c>
      <c r="AV129">
        <v>486343.77223374898</v>
      </c>
      <c r="AW129">
        <v>275053.72638713499</v>
      </c>
      <c r="AX129">
        <v>520059.41754383501</v>
      </c>
      <c r="AY129">
        <v>1420721.1228098201</v>
      </c>
      <c r="AZ129">
        <v>2540448.5207180702</v>
      </c>
      <c r="BA129">
        <v>552600.06437141995</v>
      </c>
      <c r="BB129">
        <v>629140.26017704001</v>
      </c>
      <c r="BC129">
        <v>4107405.0185018899</v>
      </c>
      <c r="BD129">
        <v>4781734.43554598</v>
      </c>
      <c r="BF129" s="3" t="s">
        <v>189</v>
      </c>
      <c r="BG129">
        <v>1.9213359619541801</v>
      </c>
      <c r="BH129">
        <v>0.58460717320805899</v>
      </c>
      <c r="BI129">
        <v>3.3346743372210899</v>
      </c>
      <c r="BJ129">
        <v>0.72186097051217102</v>
      </c>
      <c r="BK129">
        <v>0.78953088515193803</v>
      </c>
      <c r="BL129">
        <v>2.6597471034856102</v>
      </c>
      <c r="BM129">
        <v>1.4891247577982101</v>
      </c>
      <c r="BN129">
        <v>2.0554830407654001</v>
      </c>
      <c r="BO129">
        <v>1.1339880159054301</v>
      </c>
      <c r="BP129">
        <v>0.483360362561917</v>
      </c>
      <c r="BQ129">
        <v>1.0414179321596999</v>
      </c>
      <c r="BR129">
        <v>13.7538325521286</v>
      </c>
      <c r="BS129">
        <v>7.8068276072619502</v>
      </c>
      <c r="BT129">
        <v>4.9305740578814996</v>
      </c>
      <c r="BU129">
        <v>2.6507386301465798</v>
      </c>
      <c r="BV129">
        <v>28.192155542068502</v>
      </c>
      <c r="BW129">
        <v>42.736391589428997</v>
      </c>
    </row>
    <row r="130" spans="1:75">
      <c r="A130" t="s">
        <v>167</v>
      </c>
      <c r="B130">
        <v>9465.9226876499997</v>
      </c>
      <c r="C130">
        <v>92.6377442</v>
      </c>
      <c r="D130">
        <v>15783.80663225</v>
      </c>
      <c r="E130">
        <v>11057.774014500001</v>
      </c>
      <c r="F130">
        <v>1280.9935034</v>
      </c>
      <c r="G130">
        <v>10000.3293841</v>
      </c>
      <c r="H130">
        <v>625.92886999999996</v>
      </c>
      <c r="I130">
        <v>2558.5728275000001</v>
      </c>
      <c r="J130">
        <v>251.353138</v>
      </c>
      <c r="K130">
        <v>1850.9681109999999</v>
      </c>
      <c r="L130">
        <v>124.86433049999999</v>
      </c>
      <c r="M130">
        <v>10993.2758041</v>
      </c>
      <c r="N130">
        <v>15046.3730622</v>
      </c>
      <c r="O130">
        <v>16679.7472585</v>
      </c>
      <c r="P130">
        <v>2861.3302153999998</v>
      </c>
      <c r="Q130">
        <v>28525.939182499998</v>
      </c>
      <c r="R130">
        <v>10086.101228699999</v>
      </c>
      <c r="T130" s="3" t="s">
        <v>191</v>
      </c>
      <c r="U130">
        <v>1344.7885532994601</v>
      </c>
      <c r="V130">
        <v>70.895766673340802</v>
      </c>
      <c r="W130">
        <v>2107.6845426905302</v>
      </c>
      <c r="X130">
        <v>1725.1462336955699</v>
      </c>
      <c r="Y130">
        <v>250.52470122103099</v>
      </c>
      <c r="Z130">
        <v>845.58059379414999</v>
      </c>
      <c r="AA130">
        <v>428.15057006137698</v>
      </c>
      <c r="AB130">
        <v>265.64586796504301</v>
      </c>
      <c r="AC130">
        <v>516.26912560358596</v>
      </c>
      <c r="AD130">
        <v>531.15967760218405</v>
      </c>
      <c r="AE130">
        <v>642.89759088562198</v>
      </c>
      <c r="AF130">
        <v>1552.11189596585</v>
      </c>
      <c r="AG130">
        <v>269.24867017674302</v>
      </c>
      <c r="AH130">
        <v>2550.10091002321</v>
      </c>
      <c r="AI130">
        <v>1041.90086664209</v>
      </c>
      <c r="AJ130">
        <v>3195.7610140922202</v>
      </c>
      <c r="AK130">
        <v>3047.33873773086</v>
      </c>
      <c r="AM130" s="3" t="s">
        <v>207</v>
      </c>
      <c r="AN130">
        <v>1522408.20968652</v>
      </c>
      <c r="AO130">
        <v>14011644.5947972</v>
      </c>
      <c r="AP130">
        <v>3455282.32556892</v>
      </c>
      <c r="AQ130">
        <v>786750.44635593996</v>
      </c>
      <c r="AR130">
        <v>2223189.4110101</v>
      </c>
      <c r="AS130">
        <v>6437712.37285347</v>
      </c>
      <c r="AT130">
        <v>2775072.2335569202</v>
      </c>
      <c r="AU130">
        <v>8139461.2986717196</v>
      </c>
      <c r="AV130">
        <v>3184516.0527408901</v>
      </c>
      <c r="AW130">
        <v>1357648.97403225</v>
      </c>
      <c r="AX130">
        <v>4075699.3051743102</v>
      </c>
      <c r="AY130">
        <v>10426768.8364587</v>
      </c>
      <c r="AZ130">
        <v>13183164.7857127</v>
      </c>
      <c r="BA130">
        <v>4791322.7043055501</v>
      </c>
      <c r="BB130">
        <v>3833277.7134043602</v>
      </c>
      <c r="BC130">
        <v>24826957.2671948</v>
      </c>
      <c r="BD130">
        <v>25138816.396876499</v>
      </c>
      <c r="BF130" s="3" t="s">
        <v>173</v>
      </c>
      <c r="BG130">
        <v>13348.5175189373</v>
      </c>
      <c r="BH130">
        <v>2130.3342588443002</v>
      </c>
      <c r="BI130">
        <v>9750.4440337698907</v>
      </c>
      <c r="BJ130">
        <v>3087.3602813658099</v>
      </c>
      <c r="BK130">
        <v>2053.0500530955301</v>
      </c>
      <c r="BL130">
        <v>8949.2394407073298</v>
      </c>
      <c r="BM130">
        <v>5065.0052579067797</v>
      </c>
      <c r="BN130">
        <v>8410.2014790529593</v>
      </c>
      <c r="BO130">
        <v>5499.7966657669203</v>
      </c>
      <c r="BP130">
        <v>1391.77809742913</v>
      </c>
      <c r="BQ130">
        <v>1993.34193931765</v>
      </c>
      <c r="BR130">
        <v>14556.7462681741</v>
      </c>
      <c r="BS130">
        <v>15390.4942860588</v>
      </c>
      <c r="BT130">
        <v>9945.4189051540307</v>
      </c>
      <c r="BU130">
        <v>2751.4500088303198</v>
      </c>
      <c r="BV130">
        <v>22234.319331309802</v>
      </c>
      <c r="BW130">
        <v>30905.061909379499</v>
      </c>
    </row>
    <row r="131" spans="1:75">
      <c r="A131" t="s">
        <v>168</v>
      </c>
      <c r="B131">
        <v>105.92660145000001</v>
      </c>
      <c r="C131">
        <v>56.118092799999999</v>
      </c>
      <c r="D131">
        <v>409.96262465000001</v>
      </c>
      <c r="E131">
        <v>951.21810819999996</v>
      </c>
      <c r="F131">
        <v>5.1819664000000003</v>
      </c>
      <c r="G131">
        <v>575.95924679999996</v>
      </c>
      <c r="H131">
        <v>2.2270804000000002</v>
      </c>
      <c r="I131">
        <v>59.680339500000002</v>
      </c>
      <c r="J131">
        <v>9.9367438999999997</v>
      </c>
      <c r="K131">
        <v>15.8274863</v>
      </c>
      <c r="L131">
        <v>90.057934099999997</v>
      </c>
      <c r="M131">
        <v>281.67232969999998</v>
      </c>
      <c r="N131">
        <v>302.55203360000002</v>
      </c>
      <c r="O131">
        <v>96.6025542</v>
      </c>
      <c r="P131">
        <v>94.103819400000006</v>
      </c>
      <c r="Q131">
        <v>417.99547250000001</v>
      </c>
      <c r="R131">
        <v>704.24866759999998</v>
      </c>
      <c r="T131" s="3" t="s">
        <v>187</v>
      </c>
      <c r="U131">
        <v>4359.8797173067696</v>
      </c>
      <c r="V131">
        <v>2657.6434929040702</v>
      </c>
      <c r="W131">
        <v>2105.0979400106798</v>
      </c>
      <c r="X131">
        <v>234.13565264369799</v>
      </c>
      <c r="Y131">
        <v>1036.91762618654</v>
      </c>
      <c r="Z131">
        <v>813.12923151911298</v>
      </c>
      <c r="AA131">
        <v>1508.1794521762299</v>
      </c>
      <c r="AB131">
        <v>214.290439684586</v>
      </c>
      <c r="AC131">
        <v>428.941842090813</v>
      </c>
      <c r="AD131">
        <v>1180.69506073142</v>
      </c>
      <c r="AE131">
        <v>3251.67145036994</v>
      </c>
      <c r="AF131">
        <v>2576.54763228611</v>
      </c>
      <c r="AG131">
        <v>2933.7214021212999</v>
      </c>
      <c r="AH131">
        <v>2432.75494316498</v>
      </c>
      <c r="AI131">
        <v>603.28587693275199</v>
      </c>
      <c r="AJ131">
        <v>1560.6192661161599</v>
      </c>
      <c r="AK131">
        <v>4841.4865207564899</v>
      </c>
      <c r="AM131" s="3" t="s">
        <v>208</v>
      </c>
      <c r="AN131">
        <v>9756828.0950751994</v>
      </c>
      <c r="AO131">
        <v>3153268.4187012501</v>
      </c>
      <c r="AP131">
        <v>16793692.5779608</v>
      </c>
      <c r="AQ131">
        <v>18875232.2397542</v>
      </c>
      <c r="AR131">
        <v>9220457.5152310207</v>
      </c>
      <c r="AS131">
        <v>24742378.523946099</v>
      </c>
      <c r="AT131">
        <v>9803163.1972462405</v>
      </c>
      <c r="AU131">
        <v>24524880.966182299</v>
      </c>
      <c r="AV131">
        <v>10828766.700254699</v>
      </c>
      <c r="AW131">
        <v>6004721.6824486302</v>
      </c>
      <c r="AX131">
        <v>10224345.538955299</v>
      </c>
      <c r="AY131">
        <v>23249497.355909999</v>
      </c>
      <c r="AZ131">
        <v>59238761.2075122</v>
      </c>
      <c r="BA131">
        <v>16484790.5801259</v>
      </c>
      <c r="BB131">
        <v>17961308.758196801</v>
      </c>
      <c r="BC131">
        <v>122039147.875035</v>
      </c>
      <c r="BD131">
        <v>75616562.910284698</v>
      </c>
      <c r="BF131" s="3" t="s">
        <v>187</v>
      </c>
      <c r="BG131">
        <v>3696.3231273013298</v>
      </c>
      <c r="BH131">
        <v>611.74552197080004</v>
      </c>
      <c r="BI131">
        <v>1644.0519855697401</v>
      </c>
      <c r="BJ131">
        <v>285.30143794257799</v>
      </c>
      <c r="BK131">
        <v>303.91955764385699</v>
      </c>
      <c r="BL131">
        <v>794.63653436164202</v>
      </c>
      <c r="BM131">
        <v>660.07494541411495</v>
      </c>
      <c r="BN131">
        <v>1284.79632317505</v>
      </c>
      <c r="BO131">
        <v>581.98149614163196</v>
      </c>
      <c r="BP131">
        <v>260.94008358453402</v>
      </c>
      <c r="BQ131">
        <v>434.21733551639699</v>
      </c>
      <c r="BR131">
        <v>2078.7794169676299</v>
      </c>
      <c r="BS131">
        <v>3189.39326452973</v>
      </c>
      <c r="BT131">
        <v>2756.4575352905199</v>
      </c>
      <c r="BU131">
        <v>765.80278478811397</v>
      </c>
      <c r="BV131">
        <v>3978.44151374079</v>
      </c>
      <c r="BW131">
        <v>5829.0958272325897</v>
      </c>
    </row>
    <row r="132" spans="1:75">
      <c r="A132" t="s">
        <v>169</v>
      </c>
      <c r="B132">
        <v>2333.9423963999998</v>
      </c>
      <c r="C132">
        <v>4200.9968277999997</v>
      </c>
      <c r="D132">
        <v>5641.5972142000001</v>
      </c>
      <c r="E132">
        <v>1175.9246264999999</v>
      </c>
      <c r="F132">
        <v>2050.5677455</v>
      </c>
      <c r="G132">
        <v>7461.4374095000003</v>
      </c>
      <c r="H132">
        <v>1734.6088812999999</v>
      </c>
      <c r="I132">
        <v>2160.8854977999999</v>
      </c>
      <c r="J132">
        <v>543.52949890000002</v>
      </c>
      <c r="K132">
        <v>2836.2059009999998</v>
      </c>
      <c r="L132">
        <v>2967.1511860999999</v>
      </c>
      <c r="M132">
        <v>5218.3491204000002</v>
      </c>
      <c r="N132">
        <v>11229.984909500001</v>
      </c>
      <c r="O132">
        <v>8843.8333834000005</v>
      </c>
      <c r="P132">
        <v>1618.5573798999999</v>
      </c>
      <c r="Q132">
        <v>9546.0996804999995</v>
      </c>
      <c r="R132">
        <v>9983.8875107000003</v>
      </c>
      <c r="T132" s="3" t="s">
        <v>226</v>
      </c>
      <c r="U132">
        <v>2816.23727356052</v>
      </c>
      <c r="V132">
        <v>989.07116128659095</v>
      </c>
      <c r="W132">
        <v>1032.5265114265301</v>
      </c>
      <c r="X132">
        <v>84.350200671701998</v>
      </c>
      <c r="Y132">
        <v>68.082094299783805</v>
      </c>
      <c r="Z132">
        <v>405.98497765410099</v>
      </c>
      <c r="AA132">
        <v>57.128695205769397</v>
      </c>
      <c r="AB132">
        <v>63.619263646902802</v>
      </c>
      <c r="AC132">
        <v>159.94312788209299</v>
      </c>
      <c r="AD132">
        <v>41.872957105464202</v>
      </c>
      <c r="AE132">
        <v>303.73683931092501</v>
      </c>
      <c r="AF132">
        <v>1438.0528618097701</v>
      </c>
      <c r="AG132">
        <v>783.95275235200995</v>
      </c>
      <c r="AH132">
        <v>656.71449799604704</v>
      </c>
      <c r="AI132">
        <v>236.07691404099899</v>
      </c>
      <c r="AJ132">
        <v>911.00515447599696</v>
      </c>
      <c r="AK132">
        <v>1842.4189567926201</v>
      </c>
      <c r="AM132" s="3" t="s">
        <v>209</v>
      </c>
      <c r="AN132">
        <v>1409604.1971342601</v>
      </c>
      <c r="AO132">
        <v>494668.52983447601</v>
      </c>
      <c r="AP132">
        <v>2407348.0907393098</v>
      </c>
      <c r="AQ132">
        <v>1731618.1268011001</v>
      </c>
      <c r="AR132">
        <v>1485698.4312711</v>
      </c>
      <c r="AS132">
        <v>4145449.4097664198</v>
      </c>
      <c r="AT132">
        <v>1785954.6371695199</v>
      </c>
      <c r="AU132">
        <v>5457053.1208333196</v>
      </c>
      <c r="AV132">
        <v>2322834.9509463701</v>
      </c>
      <c r="AW132">
        <v>1119331.7985884901</v>
      </c>
      <c r="AX132">
        <v>1544393.6891401601</v>
      </c>
      <c r="AY132">
        <v>6162968.6011771597</v>
      </c>
      <c r="AZ132">
        <v>9343308.8202232104</v>
      </c>
      <c r="BA132">
        <v>3023010.9439826501</v>
      </c>
      <c r="BB132">
        <v>3011094.7619022499</v>
      </c>
      <c r="BC132">
        <v>20083424.628882699</v>
      </c>
      <c r="BD132">
        <v>13505014.870729201</v>
      </c>
      <c r="BF132" s="3" t="s">
        <v>183</v>
      </c>
      <c r="BG132">
        <v>14865.971990014799</v>
      </c>
      <c r="BH132">
        <v>3291.4310614747601</v>
      </c>
      <c r="BI132">
        <v>5753.7175909233601</v>
      </c>
      <c r="BJ132">
        <v>983.77611332697802</v>
      </c>
      <c r="BK132">
        <v>1168.2698703108599</v>
      </c>
      <c r="BL132">
        <v>3319.2991140847698</v>
      </c>
      <c r="BM132">
        <v>3639.2668574793502</v>
      </c>
      <c r="BN132">
        <v>7329.6468107006203</v>
      </c>
      <c r="BO132">
        <v>2047.9890441478201</v>
      </c>
      <c r="BP132">
        <v>1668.9259069975701</v>
      </c>
      <c r="BQ132">
        <v>1052.9765079036399</v>
      </c>
      <c r="BR132">
        <v>11990.0142467113</v>
      </c>
      <c r="BS132">
        <v>12978.523388294199</v>
      </c>
      <c r="BT132">
        <v>7285.5854884828595</v>
      </c>
      <c r="BU132">
        <v>2053.7247003903199</v>
      </c>
      <c r="BV132">
        <v>9641.7499191858406</v>
      </c>
      <c r="BW132">
        <v>10772.831615167201</v>
      </c>
    </row>
    <row r="133" spans="1:75">
      <c r="A133" t="s">
        <v>170</v>
      </c>
      <c r="B133">
        <v>128.02707025000001</v>
      </c>
      <c r="C133">
        <v>229.96424350000001</v>
      </c>
      <c r="D133">
        <v>1135.0816641500001</v>
      </c>
      <c r="E133">
        <v>1057.3805743999999</v>
      </c>
      <c r="F133">
        <v>1128.9453902</v>
      </c>
      <c r="G133">
        <v>10137.0793687</v>
      </c>
      <c r="H133">
        <v>4674.6379115</v>
      </c>
      <c r="I133">
        <v>10812.0498613</v>
      </c>
      <c r="J133">
        <v>2916.4976096999999</v>
      </c>
      <c r="K133">
        <v>128.05171050000001</v>
      </c>
      <c r="L133">
        <v>514.39506419999998</v>
      </c>
      <c r="M133">
        <v>8078.2878136999998</v>
      </c>
      <c r="N133">
        <v>13570.246390599999</v>
      </c>
      <c r="O133">
        <v>10570.918375499999</v>
      </c>
      <c r="P133">
        <v>22263.647298799999</v>
      </c>
      <c r="Q133">
        <v>206217.08153669999</v>
      </c>
      <c r="R133">
        <v>59300.610027000002</v>
      </c>
      <c r="T133" t="s">
        <v>264</v>
      </c>
      <c r="U133">
        <v>15869.8158712327</v>
      </c>
      <c r="V133">
        <v>1118.18628544478</v>
      </c>
      <c r="W133">
        <v>8946.50774561455</v>
      </c>
      <c r="X133">
        <v>936.09809497599304</v>
      </c>
      <c r="Y133">
        <v>387.97955994436001</v>
      </c>
      <c r="Z133">
        <v>1687.023529353</v>
      </c>
      <c r="AA133">
        <v>2955.94282948213</v>
      </c>
      <c r="AB133">
        <v>316.35873189704</v>
      </c>
      <c r="AC133">
        <v>625.32441642740901</v>
      </c>
      <c r="AD133">
        <v>121.0680699274</v>
      </c>
      <c r="AE133">
        <v>1755.0163056292599</v>
      </c>
      <c r="AF133">
        <v>10068.801128183</v>
      </c>
      <c r="AG133">
        <v>10381.777487940801</v>
      </c>
      <c r="AH133">
        <v>1817.0568371212801</v>
      </c>
      <c r="AI133">
        <v>1576.5384573685999</v>
      </c>
      <c r="AJ133">
        <v>4517.9290290360505</v>
      </c>
      <c r="AK133">
        <v>8773.4911594725709</v>
      </c>
      <c r="AM133" s="3" t="s">
        <v>214</v>
      </c>
      <c r="AN133">
        <v>1833552.01416159</v>
      </c>
      <c r="AO133">
        <v>605789.19447681401</v>
      </c>
      <c r="AP133">
        <v>1270079.31496987</v>
      </c>
      <c r="AQ133">
        <v>215608.198358058</v>
      </c>
      <c r="AR133">
        <v>667464.47559694399</v>
      </c>
      <c r="AS133">
        <v>1744192.15434563</v>
      </c>
      <c r="AT133">
        <v>695994.38141688996</v>
      </c>
      <c r="AU133">
        <v>1797785.3860738201</v>
      </c>
      <c r="AV133">
        <v>823475.35868621198</v>
      </c>
      <c r="AW133">
        <v>333743.34443109197</v>
      </c>
      <c r="AX133">
        <v>1100066.8758789999</v>
      </c>
      <c r="AY133">
        <v>2035263.48663405</v>
      </c>
      <c r="AZ133">
        <v>3965679.5590243698</v>
      </c>
      <c r="BA133">
        <v>1292414.95189784</v>
      </c>
      <c r="BB133">
        <v>1166588.25066026</v>
      </c>
      <c r="BC133">
        <v>9454100.56394119</v>
      </c>
      <c r="BD133">
        <v>6236436.3569104997</v>
      </c>
      <c r="BF133" s="3" t="s">
        <v>195</v>
      </c>
      <c r="BG133">
        <v>974.93629979524803</v>
      </c>
      <c r="BH133">
        <v>907.50374901509099</v>
      </c>
      <c r="BI133">
        <v>997.31425704209096</v>
      </c>
      <c r="BJ133">
        <v>238.53294471727801</v>
      </c>
      <c r="BK133">
        <v>250.30867641531</v>
      </c>
      <c r="BL133">
        <v>783.496886552006</v>
      </c>
      <c r="BM133">
        <v>640.03484107745601</v>
      </c>
      <c r="BN133">
        <v>872.56031250859496</v>
      </c>
      <c r="BO133">
        <v>454.42561784143697</v>
      </c>
      <c r="BP133">
        <v>171.69753053561101</v>
      </c>
      <c r="BQ133">
        <v>296.608618979406</v>
      </c>
      <c r="BR133">
        <v>1766.7594027636201</v>
      </c>
      <c r="BS133">
        <v>2014.38184988284</v>
      </c>
      <c r="BT133">
        <v>1034.1637060113601</v>
      </c>
      <c r="BU133">
        <v>285.46213679330299</v>
      </c>
      <c r="BV133">
        <v>3099.84513334448</v>
      </c>
      <c r="BW133">
        <v>4811.9155313008496</v>
      </c>
    </row>
    <row r="134" spans="1:75">
      <c r="A134" t="s">
        <v>171</v>
      </c>
      <c r="B134">
        <v>620.4419451</v>
      </c>
      <c r="C134">
        <v>288.44218749999999</v>
      </c>
      <c r="D134">
        <v>1011.4140398</v>
      </c>
      <c r="E134">
        <v>635.10373519999996</v>
      </c>
      <c r="F134">
        <v>2315.2061337</v>
      </c>
      <c r="G134">
        <v>3707.0760234999998</v>
      </c>
      <c r="H134">
        <v>720.31213019999996</v>
      </c>
      <c r="I134">
        <v>3954.4432428</v>
      </c>
      <c r="J134">
        <v>867.67640489999997</v>
      </c>
      <c r="K134">
        <v>635.67857960000003</v>
      </c>
      <c r="L134">
        <v>2405.1352615999999</v>
      </c>
      <c r="M134">
        <v>6762.3133430999997</v>
      </c>
      <c r="N134">
        <v>7839.4853724000004</v>
      </c>
      <c r="O134">
        <v>8200.5899642000004</v>
      </c>
      <c r="P134">
        <v>2248.5474647000001</v>
      </c>
      <c r="Q134">
        <v>9753.8255059000003</v>
      </c>
      <c r="R134">
        <v>9245.2162776999994</v>
      </c>
      <c r="T134" s="3" t="s">
        <v>314</v>
      </c>
      <c r="U134">
        <v>7513.5233796693301</v>
      </c>
      <c r="V134">
        <v>2760.4833762077801</v>
      </c>
      <c r="W134">
        <v>5187.6248638345796</v>
      </c>
      <c r="X134">
        <v>717.67966440351597</v>
      </c>
      <c r="Y134">
        <v>476.34054878939799</v>
      </c>
      <c r="Z134">
        <v>1504.20675809418</v>
      </c>
      <c r="AA134">
        <v>759.767495735588</v>
      </c>
      <c r="AB134">
        <v>359.12491078840702</v>
      </c>
      <c r="AC134">
        <v>514.42379317340101</v>
      </c>
      <c r="AD134">
        <v>143.566180580766</v>
      </c>
      <c r="AE134">
        <v>1820.13266117591</v>
      </c>
      <c r="AF134">
        <v>6642.07689162312</v>
      </c>
      <c r="AG134">
        <v>4602.7071841757797</v>
      </c>
      <c r="AH134">
        <v>1282.0114627524399</v>
      </c>
      <c r="AI134">
        <v>1334.4532396817201</v>
      </c>
      <c r="AJ134">
        <v>2268.69590035287</v>
      </c>
      <c r="AK134">
        <v>6236.4116236689397</v>
      </c>
      <c r="AM134" s="3" t="s">
        <v>219</v>
      </c>
      <c r="AN134">
        <v>12024019.617682301</v>
      </c>
      <c r="AO134">
        <v>320674.11104565201</v>
      </c>
      <c r="AP134">
        <v>11777517.860469701</v>
      </c>
      <c r="AQ134">
        <v>4042883.9701891202</v>
      </c>
      <c r="AR134">
        <v>2353406.7290599099</v>
      </c>
      <c r="AS134">
        <v>4331900.49864248</v>
      </c>
      <c r="AT134">
        <v>855046.04902269901</v>
      </c>
      <c r="AU134">
        <v>1443463.83699856</v>
      </c>
      <c r="AV134">
        <v>157858.04733568901</v>
      </c>
      <c r="AW134">
        <v>909890.896586166</v>
      </c>
      <c r="AX134">
        <v>1302508.5989316499</v>
      </c>
      <c r="AY134">
        <v>4386803.9432335198</v>
      </c>
      <c r="AZ134">
        <v>3597202.2292126198</v>
      </c>
      <c r="BA134">
        <v>2613095.91308235</v>
      </c>
      <c r="BB134">
        <v>1101211.61918163</v>
      </c>
      <c r="BC134">
        <v>4021335.2999547198</v>
      </c>
      <c r="BD134">
        <v>6997408.9622416999</v>
      </c>
      <c r="BF134" s="3" t="s">
        <v>205</v>
      </c>
      <c r="BG134">
        <v>10.2893611221984</v>
      </c>
      <c r="BH134">
        <v>11.5913866015894</v>
      </c>
      <c r="BI134">
        <v>22.9310427762173</v>
      </c>
      <c r="BJ134">
        <v>7.0202233631821498</v>
      </c>
      <c r="BK134">
        <v>3.9179067263474501</v>
      </c>
      <c r="BL134">
        <v>20.1646504169133</v>
      </c>
      <c r="BM134">
        <v>12.184504451856199</v>
      </c>
      <c r="BN134">
        <v>27.6706312053307</v>
      </c>
      <c r="BO134">
        <v>8.8428952380658501</v>
      </c>
      <c r="BP134">
        <v>3.78744640207807</v>
      </c>
      <c r="BQ134">
        <v>5.1264143717469297</v>
      </c>
      <c r="BR134">
        <v>30.1592731640606</v>
      </c>
      <c r="BS134">
        <v>34.669512971237197</v>
      </c>
      <c r="BT134">
        <v>21.215086546113898</v>
      </c>
      <c r="BU134">
        <v>6.3445858892799398</v>
      </c>
      <c r="BV134">
        <v>43.674583795690999</v>
      </c>
      <c r="BW134">
        <v>57.777993425550797</v>
      </c>
    </row>
    <row r="135" spans="1:75">
      <c r="A135" t="s">
        <v>172</v>
      </c>
      <c r="B135">
        <v>6.0453093000000004</v>
      </c>
      <c r="C135">
        <v>159.0969024</v>
      </c>
      <c r="D135">
        <v>82.734540300000006</v>
      </c>
      <c r="E135">
        <v>332.84801540000001</v>
      </c>
      <c r="F135">
        <v>47.571676699999998</v>
      </c>
      <c r="G135">
        <v>684.35155420000001</v>
      </c>
      <c r="H135">
        <v>416.20198219999997</v>
      </c>
      <c r="I135">
        <v>870.47261749999996</v>
      </c>
      <c r="J135">
        <v>233.0587027</v>
      </c>
      <c r="K135">
        <v>94.510485500000001</v>
      </c>
      <c r="L135">
        <v>2330.1987041000002</v>
      </c>
      <c r="M135">
        <v>23600.7927476</v>
      </c>
      <c r="N135">
        <v>21663.285301100001</v>
      </c>
      <c r="O135">
        <v>4553.4379548999996</v>
      </c>
      <c r="P135">
        <v>1829.9320252</v>
      </c>
      <c r="Q135">
        <v>30090.125508000001</v>
      </c>
      <c r="R135">
        <v>7917.9482085999998</v>
      </c>
      <c r="T135" s="3" t="s">
        <v>282</v>
      </c>
      <c r="U135">
        <v>7058.6922174737301</v>
      </c>
      <c r="V135">
        <v>746.43524378754898</v>
      </c>
      <c r="W135">
        <v>6229.0357506137898</v>
      </c>
      <c r="X135">
        <v>1223.0527210646501</v>
      </c>
      <c r="Y135">
        <v>1006.77655096772</v>
      </c>
      <c r="Z135">
        <v>2050.2946722984998</v>
      </c>
      <c r="AA135">
        <v>6095.9622376295802</v>
      </c>
      <c r="AB135">
        <v>228.35295381251899</v>
      </c>
      <c r="AC135">
        <v>506.65271719848101</v>
      </c>
      <c r="AD135">
        <v>302.46899986940201</v>
      </c>
      <c r="AE135">
        <v>2671.1525880855402</v>
      </c>
      <c r="AF135">
        <v>10210.532922714799</v>
      </c>
      <c r="AG135">
        <v>12039.661780328401</v>
      </c>
      <c r="AH135">
        <v>1477.4384298651701</v>
      </c>
      <c r="AI135">
        <v>969.99802129283205</v>
      </c>
      <c r="AJ135">
        <v>2188.2082768338</v>
      </c>
      <c r="AK135">
        <v>5332.9258325859901</v>
      </c>
      <c r="AM135" s="3" t="s">
        <v>210</v>
      </c>
      <c r="AN135">
        <v>23172684.074887302</v>
      </c>
      <c r="AO135">
        <v>13460310.9701399</v>
      </c>
      <c r="AP135">
        <v>29659005.7549555</v>
      </c>
      <c r="AQ135">
        <v>16100823.0858353</v>
      </c>
      <c r="AR135">
        <v>7096150.6963880099</v>
      </c>
      <c r="AS135">
        <v>19560779.2760396</v>
      </c>
      <c r="AT135">
        <v>12337000.5074951</v>
      </c>
      <c r="AU135">
        <v>3433171.5101705198</v>
      </c>
      <c r="AV135">
        <v>2190516.88617732</v>
      </c>
      <c r="AW135">
        <v>4198590.3757751202</v>
      </c>
      <c r="AX135">
        <v>5106654.0870851902</v>
      </c>
      <c r="AY135">
        <v>25959902.618101999</v>
      </c>
      <c r="AZ135">
        <v>51378312.964617804</v>
      </c>
      <c r="BA135">
        <v>21961677.084622201</v>
      </c>
      <c r="BB135">
        <v>4154907.2176116402</v>
      </c>
      <c r="BC135">
        <v>34463120.918460302</v>
      </c>
      <c r="BD135">
        <v>49659247.907637402</v>
      </c>
      <c r="BF135" s="3" t="s">
        <v>204</v>
      </c>
      <c r="BG135">
        <v>4140.3061295191601</v>
      </c>
      <c r="BH135">
        <v>162.379000419123</v>
      </c>
      <c r="BI135">
        <v>1384.5323547505</v>
      </c>
      <c r="BJ135">
        <v>228.39081344971399</v>
      </c>
      <c r="BK135">
        <v>227.919550689723</v>
      </c>
      <c r="BL135">
        <v>939.846010956236</v>
      </c>
      <c r="BM135">
        <v>472.35233037937002</v>
      </c>
      <c r="BN135">
        <v>936.76948085171603</v>
      </c>
      <c r="BO135">
        <v>435.99515642004201</v>
      </c>
      <c r="BP135">
        <v>181.44585870668601</v>
      </c>
      <c r="BQ135">
        <v>380.43686264757798</v>
      </c>
      <c r="BR135">
        <v>3869.4031690371398</v>
      </c>
      <c r="BS135">
        <v>3910.8048692901698</v>
      </c>
      <c r="BT135">
        <v>1712.58017755635</v>
      </c>
      <c r="BU135">
        <v>549.54587005159397</v>
      </c>
      <c r="BV135">
        <v>4685.8569370154801</v>
      </c>
      <c r="BW135">
        <v>4355.95330801197</v>
      </c>
    </row>
    <row r="136" spans="1:75">
      <c r="A136" t="s">
        <v>173</v>
      </c>
      <c r="B136">
        <v>23663.797145349999</v>
      </c>
      <c r="C136">
        <v>149.05685930000001</v>
      </c>
      <c r="D136">
        <v>17550.80811075</v>
      </c>
      <c r="E136">
        <v>22119.124447999999</v>
      </c>
      <c r="F136">
        <v>527.87240750000001</v>
      </c>
      <c r="G136">
        <v>34360.361047600003</v>
      </c>
      <c r="H136">
        <v>1993.5484177999999</v>
      </c>
      <c r="I136">
        <v>19613.909999899999</v>
      </c>
      <c r="J136">
        <v>12926.121878600001</v>
      </c>
      <c r="K136">
        <v>774.82147980000002</v>
      </c>
      <c r="L136">
        <v>3190.7712753999999</v>
      </c>
      <c r="M136">
        <v>21950.414441299999</v>
      </c>
      <c r="N136">
        <v>19685.990220899999</v>
      </c>
      <c r="O136">
        <v>17532.212671000001</v>
      </c>
      <c r="P136">
        <v>14078.0727561</v>
      </c>
      <c r="Q136">
        <v>3397.7852990000001</v>
      </c>
      <c r="R136">
        <v>24990.8492726</v>
      </c>
      <c r="T136" s="3" t="s">
        <v>283</v>
      </c>
      <c r="U136">
        <v>2669.0203901048599</v>
      </c>
      <c r="V136">
        <v>1850.3435656065899</v>
      </c>
      <c r="W136">
        <v>3707.2711365308901</v>
      </c>
      <c r="X136">
        <v>1604.6534666584901</v>
      </c>
      <c r="Y136">
        <v>466.64308797042497</v>
      </c>
      <c r="Z136">
        <v>516.73784488007698</v>
      </c>
      <c r="AA136">
        <v>809.91929791046596</v>
      </c>
      <c r="AB136">
        <v>541.46337253818103</v>
      </c>
      <c r="AC136">
        <v>973.54167610136597</v>
      </c>
      <c r="AD136">
        <v>320.38659675268701</v>
      </c>
      <c r="AE136">
        <v>1890.1732515312799</v>
      </c>
      <c r="AF136">
        <v>1064.6655523026</v>
      </c>
      <c r="AG136">
        <v>2715.9790500129402</v>
      </c>
      <c r="AH136">
        <v>1187.0088373270701</v>
      </c>
      <c r="AI136">
        <v>984.86988524630306</v>
      </c>
      <c r="AJ136">
        <v>1494.02723382208</v>
      </c>
      <c r="AK136">
        <v>3950.4383400063398</v>
      </c>
      <c r="AM136" s="3" t="s">
        <v>212</v>
      </c>
      <c r="AN136">
        <v>48874958.476231903</v>
      </c>
      <c r="AO136">
        <v>3712987.99956623</v>
      </c>
      <c r="AP136">
        <v>84869441.106665999</v>
      </c>
      <c r="AQ136">
        <v>11026121.666012101</v>
      </c>
      <c r="AR136">
        <v>4940098.0550005296</v>
      </c>
      <c r="AS136">
        <v>26758752.7842803</v>
      </c>
      <c r="AT136">
        <v>7332753.0010238299</v>
      </c>
      <c r="AU136">
        <v>66407885.477494001</v>
      </c>
      <c r="AV136">
        <v>5897699.3483893098</v>
      </c>
      <c r="AW136">
        <v>4481727.0718887197</v>
      </c>
      <c r="AX136">
        <v>13118002.738311</v>
      </c>
      <c r="AY136">
        <v>31299473.871600799</v>
      </c>
      <c r="AZ136">
        <v>58074930.371337399</v>
      </c>
      <c r="BA136">
        <v>19870280.6162831</v>
      </c>
      <c r="BB136">
        <v>6327093.4416425005</v>
      </c>
      <c r="BC136">
        <v>70430670.274018899</v>
      </c>
      <c r="BD136">
        <v>43305387.340151101</v>
      </c>
      <c r="BF136" s="3" t="s">
        <v>202</v>
      </c>
      <c r="BG136">
        <v>30350.330471408801</v>
      </c>
      <c r="BH136">
        <v>23651.731674930899</v>
      </c>
      <c r="BI136">
        <v>89705.676721525306</v>
      </c>
      <c r="BJ136">
        <v>10877.1462124102</v>
      </c>
      <c r="BK136">
        <v>28198.779249581901</v>
      </c>
      <c r="BL136">
        <v>74187.745382806694</v>
      </c>
      <c r="BM136">
        <v>38334.475800237102</v>
      </c>
      <c r="BN136">
        <v>58199.885697750498</v>
      </c>
      <c r="BO136">
        <v>22240.463601582102</v>
      </c>
      <c r="BP136">
        <v>14413.4496757458</v>
      </c>
      <c r="BQ136">
        <v>31082.282137860399</v>
      </c>
      <c r="BR136">
        <v>91136.923806779101</v>
      </c>
      <c r="BS136">
        <v>111675.560362937</v>
      </c>
      <c r="BT136">
        <v>76198.327135032305</v>
      </c>
      <c r="BU136">
        <v>39275.127709874199</v>
      </c>
      <c r="BV136">
        <v>376602.10821502301</v>
      </c>
      <c r="BW136">
        <v>271548.25954217999</v>
      </c>
    </row>
    <row r="137" spans="1:75">
      <c r="A137" t="s">
        <v>174</v>
      </c>
      <c r="B137">
        <v>0</v>
      </c>
      <c r="C137">
        <v>165.31708879999999</v>
      </c>
      <c r="D137">
        <v>0</v>
      </c>
      <c r="E137">
        <v>76.141397600000005</v>
      </c>
      <c r="F137">
        <v>17.5607018</v>
      </c>
      <c r="G137">
        <v>191.18588769999999</v>
      </c>
      <c r="H137">
        <v>95.694041499999997</v>
      </c>
      <c r="I137">
        <v>59.491628400000003</v>
      </c>
      <c r="J137">
        <v>60.473118999999997</v>
      </c>
      <c r="K137">
        <v>18.667995600000001</v>
      </c>
      <c r="L137">
        <v>80.297257099999996</v>
      </c>
      <c r="M137">
        <v>2022.5219552999999</v>
      </c>
      <c r="N137">
        <v>662.5264052</v>
      </c>
      <c r="O137">
        <v>1819.0174065000001</v>
      </c>
      <c r="P137">
        <v>472.51851060000001</v>
      </c>
      <c r="Q137">
        <v>2839.6879288999999</v>
      </c>
      <c r="R137">
        <v>1661.0830278000001</v>
      </c>
      <c r="T137" s="3" t="s">
        <v>315</v>
      </c>
      <c r="U137">
        <v>8389.67923087704</v>
      </c>
      <c r="V137">
        <v>11183.948395686</v>
      </c>
      <c r="W137">
        <v>10243.291986128799</v>
      </c>
      <c r="X137">
        <v>2233.1465461480898</v>
      </c>
      <c r="Y137">
        <v>1744.78433131051</v>
      </c>
      <c r="Z137">
        <v>7028.5151982204497</v>
      </c>
      <c r="AA137">
        <v>3568.2940395251499</v>
      </c>
      <c r="AB137">
        <v>1359.43313276448</v>
      </c>
      <c r="AC137">
        <v>1974.4051298545101</v>
      </c>
      <c r="AD137">
        <v>1064.21280821505</v>
      </c>
      <c r="AE137">
        <v>3393.0191336262201</v>
      </c>
      <c r="AF137">
        <v>11358.366450466399</v>
      </c>
      <c r="AG137">
        <v>22998.720384924502</v>
      </c>
      <c r="AH137">
        <v>7257.3904025022102</v>
      </c>
      <c r="AI137">
        <v>4928.0672671742796</v>
      </c>
      <c r="AJ137">
        <v>14843.0562076596</v>
      </c>
      <c r="AK137">
        <v>21566.453881557001</v>
      </c>
      <c r="AM137" s="3" t="s">
        <v>215</v>
      </c>
      <c r="AN137">
        <v>54626739.493359298</v>
      </c>
      <c r="AO137">
        <v>18707616.6848724</v>
      </c>
      <c r="AP137">
        <v>69626943.063108906</v>
      </c>
      <c r="AQ137">
        <v>18913624.722533401</v>
      </c>
      <c r="AR137">
        <v>36596175.787520401</v>
      </c>
      <c r="AS137">
        <v>72686011.455352306</v>
      </c>
      <c r="AT137">
        <v>38566989.383004896</v>
      </c>
      <c r="AU137">
        <v>43918301.231744103</v>
      </c>
      <c r="AV137">
        <v>35925716.982759401</v>
      </c>
      <c r="AW137">
        <v>13500027.6560187</v>
      </c>
      <c r="AX137">
        <v>37142246.5760746</v>
      </c>
      <c r="AY137">
        <v>90628659.988451198</v>
      </c>
      <c r="AZ137">
        <v>166292174.99955499</v>
      </c>
      <c r="BA137">
        <v>45460186.176384702</v>
      </c>
      <c r="BB137">
        <v>21777068.584322602</v>
      </c>
      <c r="BC137">
        <v>154124687.63584</v>
      </c>
      <c r="BD137">
        <v>133851596.13987599</v>
      </c>
      <c r="BF137" s="3" t="s">
        <v>196</v>
      </c>
      <c r="BG137">
        <v>222.89065191005801</v>
      </c>
      <c r="BH137">
        <v>252.460212263172</v>
      </c>
      <c r="BI137">
        <v>422.88006429261299</v>
      </c>
      <c r="BJ137">
        <v>78.832153708778307</v>
      </c>
      <c r="BK137">
        <v>79.926069012048899</v>
      </c>
      <c r="BL137">
        <v>670.93433618495396</v>
      </c>
      <c r="BM137">
        <v>229.99863203048901</v>
      </c>
      <c r="BN137">
        <v>507.96311029140799</v>
      </c>
      <c r="BO137">
        <v>218.741134265179</v>
      </c>
      <c r="BP137">
        <v>70.930380876879596</v>
      </c>
      <c r="BQ137">
        <v>74.157911260802294</v>
      </c>
      <c r="BR137">
        <v>2134.5686232882999</v>
      </c>
      <c r="BS137">
        <v>1486.28010079149</v>
      </c>
      <c r="BT137">
        <v>788.87050681242602</v>
      </c>
      <c r="BU137">
        <v>242.214042917808</v>
      </c>
      <c r="BV137">
        <v>3067.70898650052</v>
      </c>
      <c r="BW137">
        <v>3510.1209773959299</v>
      </c>
    </row>
    <row r="138" spans="1:75">
      <c r="A138" t="s">
        <v>175</v>
      </c>
      <c r="B138">
        <v>1266.4086568</v>
      </c>
      <c r="C138">
        <v>721.41846610000005</v>
      </c>
      <c r="D138">
        <v>1046.1275111</v>
      </c>
      <c r="E138">
        <v>562.93482730000005</v>
      </c>
      <c r="F138">
        <v>61.878183800000002</v>
      </c>
      <c r="G138">
        <v>768.36718599999995</v>
      </c>
      <c r="H138">
        <v>381.90625010000002</v>
      </c>
      <c r="I138">
        <v>444.2146578</v>
      </c>
      <c r="J138">
        <v>265.44068170000003</v>
      </c>
      <c r="K138">
        <v>147.22897760000001</v>
      </c>
      <c r="L138">
        <v>344.7969713</v>
      </c>
      <c r="M138">
        <v>1606.1301596999999</v>
      </c>
      <c r="N138">
        <v>773.87350279999998</v>
      </c>
      <c r="O138">
        <v>1973.5250900999999</v>
      </c>
      <c r="P138">
        <v>577.2448167</v>
      </c>
      <c r="Q138">
        <v>2190.1141735000001</v>
      </c>
      <c r="R138">
        <v>1192.1868176</v>
      </c>
      <c r="T138" s="3" t="s">
        <v>76</v>
      </c>
      <c r="U138">
        <v>876.42748642046797</v>
      </c>
      <c r="V138">
        <v>7046.5824545638798</v>
      </c>
      <c r="W138">
        <v>2059.6892077765901</v>
      </c>
      <c r="X138">
        <v>91.357933524081403</v>
      </c>
      <c r="Y138">
        <v>195.121756699331</v>
      </c>
      <c r="Z138">
        <v>388.01460005870302</v>
      </c>
      <c r="AA138">
        <v>706.48715248280701</v>
      </c>
      <c r="AB138">
        <v>84.664276352074097</v>
      </c>
      <c r="AC138">
        <v>101.014626897914</v>
      </c>
      <c r="AD138">
        <v>1070.72508653267</v>
      </c>
      <c r="AE138">
        <v>709.67744865044699</v>
      </c>
      <c r="AF138">
        <v>3817.42822175327</v>
      </c>
      <c r="AG138">
        <v>1992.4701637238099</v>
      </c>
      <c r="AH138">
        <v>890.78682125484397</v>
      </c>
      <c r="AI138">
        <v>321.59563871968197</v>
      </c>
      <c r="AJ138">
        <v>1981.4205595948899</v>
      </c>
      <c r="AK138">
        <v>4294.2134347603296</v>
      </c>
      <c r="AM138" s="3" t="s">
        <v>218</v>
      </c>
      <c r="AN138">
        <v>14525170.6296476</v>
      </c>
      <c r="AO138">
        <v>1899337.04354541</v>
      </c>
      <c r="AP138">
        <v>21845587.2144076</v>
      </c>
      <c r="AQ138">
        <v>25854694.5412727</v>
      </c>
      <c r="AR138">
        <v>17621410.696849499</v>
      </c>
      <c r="AS138">
        <v>24626440.7836769</v>
      </c>
      <c r="AT138">
        <v>11590995.2439033</v>
      </c>
      <c r="AU138">
        <v>19127606.8179189</v>
      </c>
      <c r="AV138">
        <v>10895481.056421399</v>
      </c>
      <c r="AW138">
        <v>6002448.82916041</v>
      </c>
      <c r="AX138">
        <v>12560423.875112399</v>
      </c>
      <c r="AY138">
        <v>43804457.158968799</v>
      </c>
      <c r="AZ138">
        <v>68483376.453756198</v>
      </c>
      <c r="BA138">
        <v>16182497.302918401</v>
      </c>
      <c r="BB138">
        <v>12980350.190412801</v>
      </c>
      <c r="BC138">
        <v>70100376.688989893</v>
      </c>
      <c r="BD138">
        <v>74678205.966979101</v>
      </c>
      <c r="BF138" s="3" t="s">
        <v>206</v>
      </c>
      <c r="BG138">
        <v>16396.709314618402</v>
      </c>
      <c r="BH138">
        <v>6013.37618922199</v>
      </c>
      <c r="BI138">
        <v>15047.717718034401</v>
      </c>
      <c r="BJ138">
        <v>2171.6341230563798</v>
      </c>
      <c r="BK138">
        <v>1894.06314313348</v>
      </c>
      <c r="BL138">
        <v>10188.6703264096</v>
      </c>
      <c r="BM138">
        <v>6220.9763807539302</v>
      </c>
      <c r="BN138">
        <v>10736.3290331314</v>
      </c>
      <c r="BO138">
        <v>3710.8125873532799</v>
      </c>
      <c r="BP138">
        <v>1319.3010143705601</v>
      </c>
      <c r="BQ138">
        <v>2257.7903233789898</v>
      </c>
      <c r="BR138">
        <v>23337.915737048399</v>
      </c>
      <c r="BS138">
        <v>30438.071855964499</v>
      </c>
      <c r="BT138">
        <v>18170.534020180399</v>
      </c>
      <c r="BU138">
        <v>4972.3182367814898</v>
      </c>
      <c r="BV138">
        <v>59270.477974510402</v>
      </c>
      <c r="BW138">
        <v>61516.5429744258</v>
      </c>
    </row>
    <row r="139" spans="1:75">
      <c r="A139" t="s">
        <v>176</v>
      </c>
      <c r="B139">
        <v>2928.9113302000001</v>
      </c>
      <c r="C139">
        <v>97.820896500000003</v>
      </c>
      <c r="D139">
        <v>2413.4570285999998</v>
      </c>
      <c r="E139">
        <v>698.51445569999998</v>
      </c>
      <c r="F139">
        <v>139.16626400000001</v>
      </c>
      <c r="G139">
        <v>580.83858220000002</v>
      </c>
      <c r="H139">
        <v>738.3656641</v>
      </c>
      <c r="I139">
        <v>21.335073300000001</v>
      </c>
      <c r="J139">
        <v>6.3376653999999997</v>
      </c>
      <c r="K139">
        <v>24.896808100000001</v>
      </c>
      <c r="L139">
        <v>114.72103199999999</v>
      </c>
      <c r="M139">
        <v>1398.2136324999999</v>
      </c>
      <c r="N139">
        <v>3265.5785879</v>
      </c>
      <c r="O139">
        <v>1325.479771</v>
      </c>
      <c r="P139">
        <v>651.38468460000001</v>
      </c>
      <c r="Q139">
        <v>1754.4914171</v>
      </c>
      <c r="R139">
        <v>2424.2790667999998</v>
      </c>
      <c r="T139" s="3" t="s">
        <v>195</v>
      </c>
      <c r="U139">
        <v>1878.8511139192301</v>
      </c>
      <c r="V139">
        <v>2511.9945266497198</v>
      </c>
      <c r="W139">
        <v>3053.0800338365898</v>
      </c>
      <c r="X139">
        <v>402.48402449917199</v>
      </c>
      <c r="Y139">
        <v>256.94281715858898</v>
      </c>
      <c r="Z139">
        <v>855.963021227936</v>
      </c>
      <c r="AA139">
        <v>1333.09557578818</v>
      </c>
      <c r="AB139">
        <v>318.61138921091998</v>
      </c>
      <c r="AC139">
        <v>887.65742413831697</v>
      </c>
      <c r="AD139">
        <v>261.74489040754997</v>
      </c>
      <c r="AE139">
        <v>599.69726439794601</v>
      </c>
      <c r="AF139">
        <v>1822.05665473623</v>
      </c>
      <c r="AG139">
        <v>2365.9476238073198</v>
      </c>
      <c r="AH139">
        <v>1358.3185980876001</v>
      </c>
      <c r="AI139">
        <v>1076.0934109627501</v>
      </c>
      <c r="AJ139">
        <v>2104.06722226701</v>
      </c>
      <c r="AK139">
        <v>5610.3925122155497</v>
      </c>
      <c r="AM139" s="3" t="s">
        <v>222</v>
      </c>
      <c r="AN139">
        <v>1397939.87839417</v>
      </c>
      <c r="AO139">
        <v>20451442.512733798</v>
      </c>
      <c r="AP139">
        <v>4950394.8567831302</v>
      </c>
      <c r="AQ139">
        <v>993771.17255178199</v>
      </c>
      <c r="AR139">
        <v>2932014.8584533599</v>
      </c>
      <c r="AS139">
        <v>8613676.1006545294</v>
      </c>
      <c r="AT139">
        <v>3161366.7958416198</v>
      </c>
      <c r="AU139">
        <v>11271473.793474801</v>
      </c>
      <c r="AV139">
        <v>4878319.8041084399</v>
      </c>
      <c r="AW139">
        <v>2065610.73341431</v>
      </c>
      <c r="AX139">
        <v>5676871.3814831804</v>
      </c>
      <c r="AY139">
        <v>19854510.086325198</v>
      </c>
      <c r="AZ139">
        <v>26239466.573436599</v>
      </c>
      <c r="BA139">
        <v>7814505.0286190398</v>
      </c>
      <c r="BB139">
        <v>8089285.8675124897</v>
      </c>
      <c r="BC139">
        <v>56886959.060298599</v>
      </c>
      <c r="BD139">
        <v>48734810.350387797</v>
      </c>
      <c r="BF139" s="3" t="s">
        <v>200</v>
      </c>
      <c r="BG139">
        <v>2789.9295176016499</v>
      </c>
      <c r="BH139">
        <v>111.902402290176</v>
      </c>
      <c r="BI139">
        <v>1611.1355293486699</v>
      </c>
      <c r="BJ139">
        <v>313.921174825859</v>
      </c>
      <c r="BK139">
        <v>484.49631358706802</v>
      </c>
      <c r="BL139">
        <v>1003.45026150812</v>
      </c>
      <c r="BM139">
        <v>805.00208075815397</v>
      </c>
      <c r="BN139">
        <v>1094.81059823856</v>
      </c>
      <c r="BO139">
        <v>660.21346724553905</v>
      </c>
      <c r="BP139">
        <v>272.26525593183101</v>
      </c>
      <c r="BQ139">
        <v>121.580836463469</v>
      </c>
      <c r="BR139">
        <v>1975.0374613819199</v>
      </c>
      <c r="BS139">
        <v>2047.92782781092</v>
      </c>
      <c r="BT139">
        <v>726.21037804544801</v>
      </c>
      <c r="BU139">
        <v>402.45794754304302</v>
      </c>
      <c r="BV139">
        <v>2622.30162540929</v>
      </c>
      <c r="BW139">
        <v>2870.2424950341001</v>
      </c>
    </row>
    <row r="140" spans="1:75">
      <c r="A140" t="s">
        <v>177</v>
      </c>
      <c r="B140">
        <v>302.81137760000001</v>
      </c>
      <c r="C140">
        <v>201.42931139999999</v>
      </c>
      <c r="D140">
        <v>394.32069410000003</v>
      </c>
      <c r="E140">
        <v>18.1034395</v>
      </c>
      <c r="F140">
        <v>4.5663023000000003</v>
      </c>
      <c r="G140">
        <v>43.596225199999999</v>
      </c>
      <c r="H140">
        <v>28.583425099999999</v>
      </c>
      <c r="I140">
        <v>26.6191657</v>
      </c>
      <c r="J140">
        <v>61.649366000000001</v>
      </c>
      <c r="K140">
        <v>1.2399996</v>
      </c>
      <c r="L140">
        <v>66.810582499999995</v>
      </c>
      <c r="M140">
        <v>742.86338090000004</v>
      </c>
      <c r="N140">
        <v>967.50196140000003</v>
      </c>
      <c r="O140">
        <v>3819.7956718</v>
      </c>
      <c r="P140">
        <v>288.36746849999997</v>
      </c>
      <c r="Q140">
        <v>938.0245516</v>
      </c>
      <c r="R140">
        <v>1056.0788084999999</v>
      </c>
      <c r="T140" s="3" t="s">
        <v>281</v>
      </c>
      <c r="U140">
        <v>21662.349364513899</v>
      </c>
      <c r="V140">
        <v>35007.556039839699</v>
      </c>
      <c r="W140">
        <v>49114.078090296098</v>
      </c>
      <c r="X140">
        <v>19632.877263580202</v>
      </c>
      <c r="Y140">
        <v>16876.8000486251</v>
      </c>
      <c r="Z140">
        <v>79078.347137510602</v>
      </c>
      <c r="AA140">
        <v>60253.564937475501</v>
      </c>
      <c r="AB140">
        <v>16310.6738995586</v>
      </c>
      <c r="AC140">
        <v>56329.210669594002</v>
      </c>
      <c r="AD140">
        <v>15607.562179762101</v>
      </c>
      <c r="AE140">
        <v>22988.926495815998</v>
      </c>
      <c r="AF140">
        <v>36648.2094371571</v>
      </c>
      <c r="AG140">
        <v>78500.566840301602</v>
      </c>
      <c r="AH140">
        <v>33616.117757939501</v>
      </c>
      <c r="AI140">
        <v>34830.258015459302</v>
      </c>
      <c r="AJ140">
        <v>103339.876518348</v>
      </c>
      <c r="AK140">
        <v>130749.59869004</v>
      </c>
      <c r="AM140" t="s">
        <v>217</v>
      </c>
      <c r="AN140">
        <v>77208409.705653504</v>
      </c>
      <c r="AO140">
        <v>5565008.3995125601</v>
      </c>
      <c r="AP140">
        <v>147886340.686847</v>
      </c>
      <c r="AQ140">
        <v>150184482.22906801</v>
      </c>
      <c r="AR140">
        <v>115142559.07078999</v>
      </c>
      <c r="AS140">
        <v>629813814.75232804</v>
      </c>
      <c r="AT140">
        <v>320688315.321311</v>
      </c>
      <c r="AU140">
        <v>475658798.12283897</v>
      </c>
      <c r="AV140">
        <v>126058416.841602</v>
      </c>
      <c r="AW140">
        <v>97568492.258669406</v>
      </c>
      <c r="AX140">
        <v>89991789.389794007</v>
      </c>
      <c r="AY140">
        <v>141345297.050522</v>
      </c>
      <c r="AZ140">
        <v>263154775.98968399</v>
      </c>
      <c r="BA140">
        <v>155726310.424081</v>
      </c>
      <c r="BB140">
        <v>42252962.395726703</v>
      </c>
      <c r="BC140">
        <v>306603198.158979</v>
      </c>
      <c r="BD140">
        <v>230070947.894692</v>
      </c>
      <c r="BF140" s="3" t="s">
        <v>197</v>
      </c>
      <c r="BG140">
        <v>2215.8963328606101</v>
      </c>
      <c r="BH140">
        <v>260.83404958067803</v>
      </c>
      <c r="BI140">
        <v>772.08755973832501</v>
      </c>
      <c r="BJ140">
        <v>124.465798362478</v>
      </c>
      <c r="BK140">
        <v>103.254741226238</v>
      </c>
      <c r="BL140">
        <v>255.76142942286199</v>
      </c>
      <c r="BM140">
        <v>212.99099519569</v>
      </c>
      <c r="BN140">
        <v>420.062318135314</v>
      </c>
      <c r="BO140">
        <v>198.246841898615</v>
      </c>
      <c r="BP140">
        <v>90.654159806322198</v>
      </c>
      <c r="BQ140">
        <v>196.19635058972199</v>
      </c>
      <c r="BR140">
        <v>925.85012559804295</v>
      </c>
      <c r="BS140">
        <v>1262.6570371968401</v>
      </c>
      <c r="BT140">
        <v>738.41393240957996</v>
      </c>
      <c r="BU140">
        <v>188.757467269263</v>
      </c>
      <c r="BV140">
        <v>1534.66665280334</v>
      </c>
      <c r="BW140">
        <v>1987.1377712609501</v>
      </c>
    </row>
    <row r="141" spans="1:75">
      <c r="A141" t="s">
        <v>178</v>
      </c>
      <c r="B141">
        <v>50748.153461599999</v>
      </c>
      <c r="C141">
        <v>77765.660491200004</v>
      </c>
      <c r="D141">
        <v>139612.98433800001</v>
      </c>
      <c r="E141">
        <v>15816.198631499999</v>
      </c>
      <c r="F141">
        <v>18080.113350200001</v>
      </c>
      <c r="G141">
        <v>120038.7879194</v>
      </c>
      <c r="H141">
        <v>56084.361965900003</v>
      </c>
      <c r="I141">
        <v>235178.03541700001</v>
      </c>
      <c r="J141">
        <v>165971.99700840001</v>
      </c>
      <c r="K141">
        <v>20099.6826162</v>
      </c>
      <c r="L141">
        <v>31128.7431454</v>
      </c>
      <c r="M141">
        <v>153083.2769003</v>
      </c>
      <c r="N141">
        <v>315187.71123349998</v>
      </c>
      <c r="O141">
        <v>129041.2876747</v>
      </c>
      <c r="P141">
        <v>26544.7923467</v>
      </c>
      <c r="Q141">
        <v>308427.78461099998</v>
      </c>
      <c r="R141">
        <v>208343.61680779999</v>
      </c>
      <c r="T141" s="3" t="s">
        <v>316</v>
      </c>
      <c r="U141">
        <v>830.81051262884796</v>
      </c>
      <c r="V141">
        <v>1244.0485206661001</v>
      </c>
      <c r="W141">
        <v>1416.14329655858</v>
      </c>
      <c r="X141">
        <v>880.39278938922405</v>
      </c>
      <c r="Y141">
        <v>207.389677033232</v>
      </c>
      <c r="Z141">
        <v>1326.34026417066</v>
      </c>
      <c r="AA141">
        <v>322.477930133955</v>
      </c>
      <c r="AB141">
        <v>192.079806768461</v>
      </c>
      <c r="AC141">
        <v>192.06081837690499</v>
      </c>
      <c r="AD141">
        <v>80.556309664097299</v>
      </c>
      <c r="AE141">
        <v>355.15423783167103</v>
      </c>
      <c r="AF141">
        <v>805.97108609711302</v>
      </c>
      <c r="AG141">
        <v>1556.32741707524</v>
      </c>
      <c r="AH141">
        <v>582.35482114684305</v>
      </c>
      <c r="AI141">
        <v>469.261641570488</v>
      </c>
      <c r="AJ141">
        <v>1248.60618381375</v>
      </c>
      <c r="AK141">
        <v>1632.2463354341201</v>
      </c>
      <c r="AM141" t="s">
        <v>175</v>
      </c>
      <c r="AN141">
        <v>305034.69274777302</v>
      </c>
      <c r="AO141">
        <v>53795.288893956997</v>
      </c>
      <c r="AP141">
        <v>133178.82775756001</v>
      </c>
      <c r="AQ141">
        <v>57001.805789020997</v>
      </c>
      <c r="AR141">
        <v>31754.466265899999</v>
      </c>
      <c r="AS141">
        <v>58273.826848026998</v>
      </c>
      <c r="AT141">
        <v>54297.884789342002</v>
      </c>
      <c r="AU141">
        <v>81739.769549899996</v>
      </c>
      <c r="AV141">
        <v>29270.720050921002</v>
      </c>
      <c r="AW141">
        <v>39712.940936644998</v>
      </c>
      <c r="AX141">
        <v>114023.88111964399</v>
      </c>
      <c r="AY141">
        <v>127482.678741222</v>
      </c>
      <c r="AZ141">
        <v>627554.77660864603</v>
      </c>
      <c r="BA141">
        <v>171809.15441851999</v>
      </c>
      <c r="BB141">
        <v>183838.96528719299</v>
      </c>
      <c r="BC141">
        <v>293409.636265799</v>
      </c>
      <c r="BD141">
        <v>593581.57830477203</v>
      </c>
      <c r="BF141" s="3" t="s">
        <v>199</v>
      </c>
      <c r="BG141">
        <v>90187.006392519601</v>
      </c>
      <c r="BH141">
        <v>30568.6495582684</v>
      </c>
      <c r="BI141">
        <v>49224.924610603201</v>
      </c>
      <c r="BJ141">
        <v>9830.6949127251701</v>
      </c>
      <c r="BK141">
        <v>7534.2173213284796</v>
      </c>
      <c r="BL141">
        <v>20035.916935600701</v>
      </c>
      <c r="BM141">
        <v>19591.8956243106</v>
      </c>
      <c r="BN141">
        <v>22379.170900272598</v>
      </c>
      <c r="BO141">
        <v>11132.212626254401</v>
      </c>
      <c r="BP141">
        <v>7040.5173568881401</v>
      </c>
      <c r="BQ141">
        <v>10915.9117531671</v>
      </c>
      <c r="BR141">
        <v>44628.890257147003</v>
      </c>
      <c r="BS141">
        <v>102761.503506097</v>
      </c>
      <c r="BT141">
        <v>78216.956378358198</v>
      </c>
      <c r="BU141">
        <v>25461.006056049198</v>
      </c>
      <c r="BV141">
        <v>108667.328097562</v>
      </c>
      <c r="BW141">
        <v>102551.12565050001</v>
      </c>
    </row>
    <row r="142" spans="1:75">
      <c r="A142" t="s">
        <v>179</v>
      </c>
      <c r="B142">
        <v>20.550834600000002</v>
      </c>
      <c r="C142">
        <v>3.9163272</v>
      </c>
      <c r="D142">
        <v>20.325491599999999</v>
      </c>
      <c r="E142">
        <v>1.0625865999999999</v>
      </c>
      <c r="F142">
        <v>0.30083720000000003</v>
      </c>
      <c r="G142">
        <v>3.1682690999999998</v>
      </c>
      <c r="H142">
        <v>0.97141120000000003</v>
      </c>
      <c r="I142">
        <v>0.93641810000000003</v>
      </c>
      <c r="J142">
        <v>50.3615925</v>
      </c>
      <c r="K142">
        <v>0.32189580000000001</v>
      </c>
      <c r="L142">
        <v>1.1537101000000001</v>
      </c>
      <c r="M142">
        <v>22.789430400000001</v>
      </c>
      <c r="N142">
        <v>10.5535622</v>
      </c>
      <c r="O142">
        <v>44.347206200000002</v>
      </c>
      <c r="P142">
        <v>11.644018000000001</v>
      </c>
      <c r="Q142">
        <v>68.944659900000005</v>
      </c>
      <c r="R142">
        <v>38.355283300000004</v>
      </c>
      <c r="T142" s="6" t="s">
        <v>317</v>
      </c>
      <c r="U142">
        <v>7.0779750680851201</v>
      </c>
      <c r="V142">
        <v>10.629726688256699</v>
      </c>
      <c r="W142">
        <v>14.815869418011401</v>
      </c>
      <c r="X142">
        <v>3.7080291302486401</v>
      </c>
      <c r="Y142">
        <v>5.3664618490838896</v>
      </c>
      <c r="Z142">
        <v>21.471840049345701</v>
      </c>
      <c r="AA142">
        <v>9.0652351840645409</v>
      </c>
      <c r="AB142">
        <v>9.7045939760963602</v>
      </c>
      <c r="AC142">
        <v>11.647433008263301</v>
      </c>
      <c r="AD142">
        <v>3.8848394947595799</v>
      </c>
      <c r="AE142">
        <v>13.3882438586358</v>
      </c>
      <c r="AF142">
        <v>35.674093182085102</v>
      </c>
      <c r="AG142">
        <v>31.623966519602501</v>
      </c>
      <c r="AH142">
        <v>13.1777524802719</v>
      </c>
      <c r="AI142">
        <v>19.198328254593999</v>
      </c>
      <c r="AJ142">
        <v>57.659857023513801</v>
      </c>
      <c r="AK142">
        <v>53.852180967588602</v>
      </c>
      <c r="AM142" s="3" t="s">
        <v>224</v>
      </c>
      <c r="AN142">
        <v>42233813.401763201</v>
      </c>
      <c r="AO142">
        <v>7980151.3285158798</v>
      </c>
      <c r="AP142">
        <v>39024503.890416503</v>
      </c>
      <c r="AQ142">
        <v>13153566.9680341</v>
      </c>
      <c r="AR142">
        <v>8389837.0242036004</v>
      </c>
      <c r="AS142">
        <v>25006827.715851601</v>
      </c>
      <c r="AT142">
        <v>15526818.086751901</v>
      </c>
      <c r="AU142">
        <v>12369924.235369001</v>
      </c>
      <c r="AV142">
        <v>8704852.4978424199</v>
      </c>
      <c r="AW142">
        <v>4332498.6772520198</v>
      </c>
      <c r="AX142">
        <v>23009172.4884369</v>
      </c>
      <c r="AY142">
        <v>24769860.879041899</v>
      </c>
      <c r="AZ142">
        <v>34021437.034429602</v>
      </c>
      <c r="BA142">
        <v>22904035.0269306</v>
      </c>
      <c r="BB142">
        <v>10551224.4158965</v>
      </c>
      <c r="BC142">
        <v>38848178.377665803</v>
      </c>
      <c r="BD142">
        <v>47860292.498806901</v>
      </c>
      <c r="BF142" s="3" t="s">
        <v>203</v>
      </c>
      <c r="BG142">
        <v>15316.148880074399</v>
      </c>
      <c r="BH142">
        <v>88515.466964292602</v>
      </c>
      <c r="BI142">
        <v>13927.3440246467</v>
      </c>
      <c r="BJ142">
        <v>1389.3290551646401</v>
      </c>
      <c r="BK142">
        <v>12791.088593602801</v>
      </c>
      <c r="BL142">
        <v>24306.007668133301</v>
      </c>
      <c r="BM142">
        <v>17539.996237193402</v>
      </c>
      <c r="BN142">
        <v>40879.599121142499</v>
      </c>
      <c r="BO142">
        <v>12204.650057025099</v>
      </c>
      <c r="BP142">
        <v>9640.3047768648903</v>
      </c>
      <c r="BQ142">
        <v>12435.9998895799</v>
      </c>
      <c r="BR142">
        <v>60822.160886857302</v>
      </c>
      <c r="BS142">
        <v>30137.929004630099</v>
      </c>
      <c r="BT142">
        <v>35008.986808846901</v>
      </c>
      <c r="BU142">
        <v>15339.943898039801</v>
      </c>
      <c r="BV142">
        <v>122121.401411653</v>
      </c>
      <c r="BW142">
        <v>138136.54769605599</v>
      </c>
    </row>
    <row r="143" spans="1:75">
      <c r="A143" t="s">
        <v>180</v>
      </c>
      <c r="B143">
        <v>987.35668124999995</v>
      </c>
      <c r="C143">
        <v>1312.7187572</v>
      </c>
      <c r="D143">
        <v>1005.36693905</v>
      </c>
      <c r="E143">
        <v>1120.6994063</v>
      </c>
      <c r="F143">
        <v>108.94729479999999</v>
      </c>
      <c r="G143">
        <v>2431.4283848</v>
      </c>
      <c r="H143">
        <v>958.8731689</v>
      </c>
      <c r="I143">
        <v>1011.8368909</v>
      </c>
      <c r="J143">
        <v>568.15876209999999</v>
      </c>
      <c r="K143">
        <v>199.46093640000001</v>
      </c>
      <c r="L143">
        <v>599.34347309999998</v>
      </c>
      <c r="M143">
        <v>1787.6795904000001</v>
      </c>
      <c r="N143">
        <v>1449.2345952000001</v>
      </c>
      <c r="O143">
        <v>2152.6390461999999</v>
      </c>
      <c r="P143">
        <v>656.41515430000004</v>
      </c>
      <c r="Q143">
        <v>2434.7365043</v>
      </c>
      <c r="R143">
        <v>1214.18589</v>
      </c>
      <c r="AM143" s="3" t="s">
        <v>225</v>
      </c>
      <c r="AN143">
        <v>231248788.24114999</v>
      </c>
      <c r="AO143">
        <v>105566598.38292</v>
      </c>
      <c r="AP143">
        <v>219993503.806523</v>
      </c>
      <c r="AQ143">
        <v>29177461.187798999</v>
      </c>
      <c r="AR143">
        <v>64766817.511950701</v>
      </c>
      <c r="AS143">
        <v>457178767.98032397</v>
      </c>
      <c r="AT143">
        <v>252598838.27068001</v>
      </c>
      <c r="AU143">
        <v>254322919.35288799</v>
      </c>
      <c r="AV143">
        <v>419420.375279937</v>
      </c>
      <c r="AW143">
        <v>68705556.481818706</v>
      </c>
      <c r="AX143">
        <v>101692112.277164</v>
      </c>
      <c r="AY143">
        <v>275776152.41089898</v>
      </c>
      <c r="AZ143">
        <v>605642469.06983805</v>
      </c>
      <c r="BA143">
        <v>293136843.48791802</v>
      </c>
      <c r="BB143">
        <v>270703.75669352501</v>
      </c>
      <c r="BC143">
        <v>365215761.67634302</v>
      </c>
      <c r="BD143">
        <v>345037907.145886</v>
      </c>
      <c r="BF143" s="3" t="s">
        <v>207</v>
      </c>
      <c r="BG143">
        <v>1511.33809725489</v>
      </c>
      <c r="BH143">
        <v>22248.5140419534</v>
      </c>
      <c r="BI143">
        <v>3307.4125244203601</v>
      </c>
      <c r="BJ143">
        <v>826.46309732852001</v>
      </c>
      <c r="BK143">
        <v>1391.07440258208</v>
      </c>
      <c r="BL143">
        <v>9057.8126474278106</v>
      </c>
      <c r="BM143">
        <v>4273.6169820635396</v>
      </c>
      <c r="BN143">
        <v>4803.0569318991302</v>
      </c>
      <c r="BO143">
        <v>2840.43076893936</v>
      </c>
      <c r="BP143">
        <v>975.702630781474</v>
      </c>
      <c r="BQ143">
        <v>2668.64131370717</v>
      </c>
      <c r="BR143">
        <v>11189.148502652401</v>
      </c>
      <c r="BS143">
        <v>6896.1186008672803</v>
      </c>
      <c r="BT143">
        <v>4338.7565984407402</v>
      </c>
      <c r="BU143">
        <v>1627.99230711721</v>
      </c>
      <c r="BV143">
        <v>17025.780510061199</v>
      </c>
      <c r="BW143">
        <v>21634.434087549998</v>
      </c>
    </row>
    <row r="144" spans="1:75">
      <c r="A144" t="s">
        <v>181</v>
      </c>
      <c r="B144">
        <v>4176.2384272500003</v>
      </c>
      <c r="C144">
        <v>67.794670400000001</v>
      </c>
      <c r="D144">
        <v>2471.26193285</v>
      </c>
      <c r="E144">
        <v>809.6155559</v>
      </c>
      <c r="F144">
        <v>237.72356859999999</v>
      </c>
      <c r="G144">
        <v>4077.0850153000001</v>
      </c>
      <c r="H144">
        <v>10.255122500000001</v>
      </c>
      <c r="I144">
        <v>825.00975389999996</v>
      </c>
      <c r="J144">
        <v>466.45989209999999</v>
      </c>
      <c r="K144">
        <v>119.1478844</v>
      </c>
      <c r="L144">
        <v>16.296123699999999</v>
      </c>
      <c r="M144">
        <v>1180.3128004</v>
      </c>
      <c r="N144">
        <v>2238.2131263000001</v>
      </c>
      <c r="O144">
        <v>747.49361959999999</v>
      </c>
      <c r="P144">
        <v>417.0323957</v>
      </c>
      <c r="Q144">
        <v>816.63611379999998</v>
      </c>
      <c r="R144">
        <v>2994.8733960999998</v>
      </c>
      <c r="AM144" s="3" t="s">
        <v>226</v>
      </c>
      <c r="AN144">
        <v>553241.56144572201</v>
      </c>
      <c r="AO144">
        <v>70665.379593314996</v>
      </c>
      <c r="AP144">
        <v>491480.61196524103</v>
      </c>
      <c r="AQ144">
        <v>92444.741539051</v>
      </c>
      <c r="AR144">
        <v>229057.74278911599</v>
      </c>
      <c r="AS144">
        <v>538425.76809105498</v>
      </c>
      <c r="AT144">
        <v>221790.63108627099</v>
      </c>
      <c r="AU144">
        <v>619226.81630967895</v>
      </c>
      <c r="AV144">
        <v>273597.062172362</v>
      </c>
      <c r="AW144">
        <v>128382.92824254101</v>
      </c>
      <c r="AX144">
        <v>217746.188084747</v>
      </c>
      <c r="AY144">
        <v>774402.76009611494</v>
      </c>
      <c r="AZ144">
        <v>1667853.7413029</v>
      </c>
      <c r="BA144">
        <v>391803.54800991103</v>
      </c>
      <c r="BB144">
        <v>486184.710459931</v>
      </c>
      <c r="BC144">
        <v>3091161.97136766</v>
      </c>
      <c r="BD144">
        <v>2399051.2615230698</v>
      </c>
      <c r="BF144" s="3" t="s">
        <v>208</v>
      </c>
      <c r="BG144">
        <v>46704.314462536197</v>
      </c>
      <c r="BH144">
        <v>4965.1532748977297</v>
      </c>
      <c r="BI144">
        <v>23275.413580595199</v>
      </c>
      <c r="BJ144">
        <v>4133.0866633523401</v>
      </c>
      <c r="BK144">
        <v>2851.8943417557498</v>
      </c>
      <c r="BL144">
        <v>11390.086402429</v>
      </c>
      <c r="BM144">
        <v>6968.6297914592897</v>
      </c>
      <c r="BN144">
        <v>12965.414679264901</v>
      </c>
      <c r="BO144">
        <v>5078.5301368381897</v>
      </c>
      <c r="BP144">
        <v>3805.5341924311001</v>
      </c>
      <c r="BQ144">
        <v>4903.2362041312899</v>
      </c>
      <c r="BR144">
        <v>18084.0319876797</v>
      </c>
      <c r="BS144">
        <v>53723.337373101902</v>
      </c>
      <c r="BT144">
        <v>24374.150966716999</v>
      </c>
      <c r="BU144">
        <v>7867.6049239551603</v>
      </c>
      <c r="BV144">
        <v>53230.844840573001</v>
      </c>
      <c r="BW144">
        <v>56746.232674469502</v>
      </c>
    </row>
    <row r="145" spans="1:75">
      <c r="A145" t="s">
        <v>182</v>
      </c>
      <c r="B145">
        <v>135.19488054999999</v>
      </c>
      <c r="C145">
        <v>16.561188099999999</v>
      </c>
      <c r="D145">
        <v>350.41479214999998</v>
      </c>
      <c r="E145">
        <v>96.261212</v>
      </c>
      <c r="F145">
        <v>104.7617348</v>
      </c>
      <c r="G145">
        <v>2358.0419762000001</v>
      </c>
      <c r="H145">
        <v>115.7864545</v>
      </c>
      <c r="I145">
        <v>2897.9576533999998</v>
      </c>
      <c r="J145">
        <v>164.13253069999999</v>
      </c>
      <c r="K145">
        <v>384.83532330000003</v>
      </c>
      <c r="L145">
        <v>467.81156929999997</v>
      </c>
      <c r="M145">
        <v>1259.0563439</v>
      </c>
      <c r="N145">
        <v>2970.8585670000002</v>
      </c>
      <c r="O145">
        <v>1660.7167208999999</v>
      </c>
      <c r="P145">
        <v>1290.1387185999999</v>
      </c>
      <c r="Q145">
        <v>10267.8704134</v>
      </c>
      <c r="R145">
        <v>6837.8477106999999</v>
      </c>
      <c r="AM145" s="3" t="s">
        <v>279</v>
      </c>
      <c r="AN145">
        <v>92950.473928463995</v>
      </c>
      <c r="AO145">
        <v>16525.297012686999</v>
      </c>
      <c r="AP145">
        <v>71892.132171285004</v>
      </c>
      <c r="AQ145">
        <v>12869.578851008</v>
      </c>
      <c r="AR145">
        <v>32475.714379976998</v>
      </c>
      <c r="AS145">
        <v>73225.349009275</v>
      </c>
      <c r="AT145">
        <v>30927.21836114</v>
      </c>
      <c r="AU145">
        <v>82043.116710436007</v>
      </c>
      <c r="AV145">
        <v>36254.894353477997</v>
      </c>
      <c r="AW145">
        <v>19400.296163209001</v>
      </c>
      <c r="AX145">
        <v>44564.216745507001</v>
      </c>
      <c r="AY145">
        <v>126208.189352741</v>
      </c>
      <c r="AZ145">
        <v>259334.254224918</v>
      </c>
      <c r="BA145">
        <v>78333.754986530999</v>
      </c>
      <c r="BB145">
        <v>83298.030787993004</v>
      </c>
      <c r="BC145">
        <v>317352.06348658702</v>
      </c>
      <c r="BD145">
        <v>292793.307524106</v>
      </c>
      <c r="BF145" s="3" t="s">
        <v>213</v>
      </c>
      <c r="BG145">
        <v>38.9309553692175</v>
      </c>
      <c r="BH145">
        <v>4.5187385695556399</v>
      </c>
      <c r="BI145">
        <v>7.9075746324889904</v>
      </c>
      <c r="BJ145">
        <v>1.5750767782136299</v>
      </c>
      <c r="BK145">
        <v>4.6296409736152198</v>
      </c>
      <c r="BL145">
        <v>13.251015972607201</v>
      </c>
      <c r="BM145">
        <v>14.519411972135901</v>
      </c>
      <c r="BN145">
        <v>27.206567410405601</v>
      </c>
      <c r="BO145">
        <v>15.232218650274501</v>
      </c>
      <c r="BP145">
        <v>0.86023361486249805</v>
      </c>
      <c r="BQ145">
        <v>2.4694519674600599</v>
      </c>
      <c r="BR145">
        <v>29.343822413780099</v>
      </c>
      <c r="BS145">
        <v>66.843484214602299</v>
      </c>
      <c r="BT145">
        <v>30.185764499658301</v>
      </c>
      <c r="BU145">
        <v>11.6819763858039</v>
      </c>
      <c r="BV145">
        <v>71.010267782838994</v>
      </c>
      <c r="BW145">
        <v>98.471947026366905</v>
      </c>
    </row>
    <row r="146" spans="1:75">
      <c r="A146" t="s">
        <v>183</v>
      </c>
      <c r="B146">
        <v>18716.513668299998</v>
      </c>
      <c r="C146">
        <v>5042.7015966999998</v>
      </c>
      <c r="D146">
        <v>14170.915044699999</v>
      </c>
      <c r="E146">
        <v>7067.0491460000003</v>
      </c>
      <c r="F146">
        <v>2744.4712163999998</v>
      </c>
      <c r="G146">
        <v>13424.907013599999</v>
      </c>
      <c r="H146">
        <v>3677.5571094000002</v>
      </c>
      <c r="I146">
        <v>30862.334495300001</v>
      </c>
      <c r="J146">
        <v>5825.5972787000001</v>
      </c>
      <c r="K146">
        <v>2393.8702001000001</v>
      </c>
      <c r="L146">
        <v>2121.8575498</v>
      </c>
      <c r="M146">
        <v>9314.7153705000001</v>
      </c>
      <c r="N146">
        <v>15920.335789500001</v>
      </c>
      <c r="O146">
        <v>22700.049694199999</v>
      </c>
      <c r="P146">
        <v>6678.3612184000003</v>
      </c>
      <c r="Q146">
        <v>2131.1955188000002</v>
      </c>
      <c r="R146">
        <v>2628.7630973</v>
      </c>
      <c r="AM146" s="3" t="s">
        <v>238</v>
      </c>
      <c r="AN146">
        <v>60666.012469371999</v>
      </c>
      <c r="AO146">
        <v>27938.808317262999</v>
      </c>
      <c r="AP146">
        <v>109732.65561543099</v>
      </c>
      <c r="AQ146">
        <v>38378.86209889</v>
      </c>
      <c r="AR146">
        <v>88681.917047220006</v>
      </c>
      <c r="AS146">
        <v>193022.50966689299</v>
      </c>
      <c r="AT146">
        <v>100473.93116699799</v>
      </c>
      <c r="AU146">
        <v>264756.11109203502</v>
      </c>
      <c r="AV146">
        <v>123198.29847037399</v>
      </c>
      <c r="AW146">
        <v>73214.289675574997</v>
      </c>
      <c r="AX146">
        <v>56706.366906051</v>
      </c>
      <c r="AY146">
        <v>364383.41524370102</v>
      </c>
      <c r="AZ146">
        <v>484529.51319668302</v>
      </c>
      <c r="BA146">
        <v>164083.98906306701</v>
      </c>
      <c r="BB146">
        <v>140091.31601062301</v>
      </c>
      <c r="BC146">
        <v>759537.32232062996</v>
      </c>
      <c r="BD146">
        <v>763334.14882398595</v>
      </c>
      <c r="BF146" s="3" t="s">
        <v>209</v>
      </c>
      <c r="BG146">
        <v>2385.58295542515</v>
      </c>
      <c r="BH146">
        <v>259.82335984200898</v>
      </c>
      <c r="BI146">
        <v>2425.7363369672798</v>
      </c>
      <c r="BJ146">
        <v>554.79355096716995</v>
      </c>
      <c r="BK146">
        <v>771.99388234763501</v>
      </c>
      <c r="BL146">
        <v>2090.1635631408599</v>
      </c>
      <c r="BM146">
        <v>1818.59220714557</v>
      </c>
      <c r="BN146">
        <v>2506.5825755955698</v>
      </c>
      <c r="BO146">
        <v>1590.43851717803</v>
      </c>
      <c r="BP146">
        <v>533.54604582074398</v>
      </c>
      <c r="BQ146">
        <v>355.72023973151602</v>
      </c>
      <c r="BR146">
        <v>10804.361028383901</v>
      </c>
      <c r="BS146">
        <v>11877.007461052601</v>
      </c>
      <c r="BT146">
        <v>7373.06959985915</v>
      </c>
      <c r="BU146">
        <v>3021.2421699774</v>
      </c>
      <c r="BV146">
        <v>14843.7870944351</v>
      </c>
      <c r="BW146">
        <v>14211.095479092601</v>
      </c>
    </row>
    <row r="147" spans="1:75">
      <c r="A147" t="s">
        <v>184</v>
      </c>
      <c r="B147">
        <v>2983.8897863500001</v>
      </c>
      <c r="C147">
        <v>1341.0423747</v>
      </c>
      <c r="D147">
        <v>1182.2544420500001</v>
      </c>
      <c r="E147">
        <v>345.53005669999999</v>
      </c>
      <c r="F147">
        <v>119.3072384</v>
      </c>
      <c r="G147">
        <v>3773.7951607999998</v>
      </c>
      <c r="H147">
        <v>198.75880889999999</v>
      </c>
      <c r="I147">
        <v>61.3700057</v>
      </c>
      <c r="J147">
        <v>1.7347437999999999</v>
      </c>
      <c r="K147">
        <v>9.0760124999999992</v>
      </c>
      <c r="L147">
        <v>727.35414590000005</v>
      </c>
      <c r="M147">
        <v>2174.9714462000002</v>
      </c>
      <c r="N147">
        <v>2560.6255944</v>
      </c>
      <c r="O147">
        <v>1518.2838073999999</v>
      </c>
      <c r="P147">
        <v>416.6411071</v>
      </c>
      <c r="Q147">
        <v>2846.6655314999998</v>
      </c>
      <c r="R147">
        <v>2478.4850494000002</v>
      </c>
      <c r="AM147" s="3" t="s">
        <v>242</v>
      </c>
      <c r="AN147">
        <v>77311.051196229004</v>
      </c>
      <c r="AO147">
        <v>9956.0892940020003</v>
      </c>
      <c r="AP147">
        <v>39191.733634076001</v>
      </c>
      <c r="AQ147">
        <v>8145.9733758860002</v>
      </c>
      <c r="AR147">
        <v>17429.557354331999</v>
      </c>
      <c r="AS147">
        <v>35121.38171419</v>
      </c>
      <c r="AT147">
        <v>16716.518007128001</v>
      </c>
      <c r="AU147">
        <v>40030.776714525004</v>
      </c>
      <c r="AV147">
        <v>19119.796644080001</v>
      </c>
      <c r="AW147">
        <v>13748.986433845999</v>
      </c>
      <c r="AX147">
        <v>19909.795019282999</v>
      </c>
      <c r="AY147">
        <v>60187.374000780001</v>
      </c>
      <c r="AZ147">
        <v>144202.35069015599</v>
      </c>
      <c r="BA147">
        <v>40977.836774691001</v>
      </c>
      <c r="BB147">
        <v>47867.811434367002</v>
      </c>
      <c r="BC147">
        <v>140694.11145130399</v>
      </c>
      <c r="BD147">
        <v>144036.87258853501</v>
      </c>
      <c r="BF147" s="3" t="s">
        <v>214</v>
      </c>
      <c r="BG147">
        <v>3716.08018193925</v>
      </c>
      <c r="BH147">
        <v>4632.6660465687901</v>
      </c>
      <c r="BI147">
        <v>928.37652542261606</v>
      </c>
      <c r="BJ147">
        <v>135.405926866139</v>
      </c>
      <c r="BK147">
        <v>134.888834313427</v>
      </c>
      <c r="BL147">
        <v>783.11449913746503</v>
      </c>
      <c r="BM147">
        <v>443.87326174601901</v>
      </c>
      <c r="BN147">
        <v>725.44554581633201</v>
      </c>
      <c r="BO147">
        <v>313.64128170065999</v>
      </c>
      <c r="BP147">
        <v>105.88797477302001</v>
      </c>
      <c r="BQ147">
        <v>265.057407294249</v>
      </c>
      <c r="BR147">
        <v>2957.08214619613</v>
      </c>
      <c r="BS147">
        <v>2332.42226279938</v>
      </c>
      <c r="BT147">
        <v>887.34123508783705</v>
      </c>
      <c r="BU147">
        <v>279.58968566050697</v>
      </c>
      <c r="BV147">
        <v>2861.6340687829702</v>
      </c>
      <c r="BW147">
        <v>3740.8400622055601</v>
      </c>
    </row>
    <row r="148" spans="1:75">
      <c r="A148" t="s">
        <v>185</v>
      </c>
      <c r="B148">
        <v>6.4646466499999997</v>
      </c>
      <c r="C148">
        <v>4.7583085000000001</v>
      </c>
      <c r="D148">
        <v>6.67490045</v>
      </c>
      <c r="E148">
        <v>0.82423029999999997</v>
      </c>
      <c r="F148">
        <v>1.9388114999999999</v>
      </c>
      <c r="G148">
        <v>11.206674700000001</v>
      </c>
      <c r="H148">
        <v>8.5744474999999998</v>
      </c>
      <c r="I148">
        <v>2.2265157000000002</v>
      </c>
      <c r="J148">
        <v>1.4066886999999999</v>
      </c>
      <c r="K148">
        <v>0.41461310000000001</v>
      </c>
      <c r="L148">
        <v>6.3715514999999998</v>
      </c>
      <c r="M148">
        <v>149.36893599999999</v>
      </c>
      <c r="N148">
        <v>149.8030459</v>
      </c>
      <c r="O148">
        <v>288.53726069999999</v>
      </c>
      <c r="P148">
        <v>30.000019000000002</v>
      </c>
      <c r="Q148">
        <v>293.02022840000001</v>
      </c>
      <c r="R148">
        <v>699.95965709999996</v>
      </c>
      <c r="AM148" s="3" t="s">
        <v>227</v>
      </c>
      <c r="AN148">
        <v>15623768.1946047</v>
      </c>
      <c r="AO148">
        <v>43190691.895494603</v>
      </c>
      <c r="AP148">
        <v>32064446.712244999</v>
      </c>
      <c r="AQ148">
        <v>6270800.9080919698</v>
      </c>
      <c r="AR148">
        <v>18481495.396751501</v>
      </c>
      <c r="AS148">
        <v>60362661.587347701</v>
      </c>
      <c r="AT148">
        <v>19056315.892264001</v>
      </c>
      <c r="AU148">
        <v>58618406.355803899</v>
      </c>
      <c r="AV148">
        <v>27711669.6451835</v>
      </c>
      <c r="AW148">
        <v>12295481.962361399</v>
      </c>
      <c r="AX148">
        <v>23444867.752092101</v>
      </c>
      <c r="AY148">
        <v>79413082.4646817</v>
      </c>
      <c r="AZ148">
        <v>132269397.243312</v>
      </c>
      <c r="BA148">
        <v>38005843.520886801</v>
      </c>
      <c r="BB148">
        <v>37523038.0102681</v>
      </c>
      <c r="BC148">
        <v>258906610.037359</v>
      </c>
      <c r="BD148">
        <v>257303691.63722599</v>
      </c>
      <c r="BF148" s="3" t="s">
        <v>219</v>
      </c>
      <c r="BG148">
        <v>6283.8997081913803</v>
      </c>
      <c r="BH148">
        <v>404.16809257592098</v>
      </c>
      <c r="BI148">
        <v>3928.0034026158501</v>
      </c>
      <c r="BJ148">
        <v>718.83887470611398</v>
      </c>
      <c r="BK148">
        <v>1230.69475269434</v>
      </c>
      <c r="BL148">
        <v>2424.9987462027202</v>
      </c>
      <c r="BM148">
        <v>2224.0382375346699</v>
      </c>
      <c r="BN148">
        <v>2632.2238722113302</v>
      </c>
      <c r="BO148">
        <v>1557.36790116516</v>
      </c>
      <c r="BP148">
        <v>693.85102273325299</v>
      </c>
      <c r="BQ148">
        <v>346.43042975795299</v>
      </c>
      <c r="BR148">
        <v>3805.1024898794299</v>
      </c>
      <c r="BS148">
        <v>5090.8577614257201</v>
      </c>
      <c r="BT148">
        <v>2266.5629069072602</v>
      </c>
      <c r="BU148">
        <v>1171.9130210411399</v>
      </c>
      <c r="BV148">
        <v>6176.20204485869</v>
      </c>
      <c r="BW148">
        <v>6675.2382636228103</v>
      </c>
    </row>
    <row r="149" spans="1:75">
      <c r="A149" t="s">
        <v>186</v>
      </c>
      <c r="B149">
        <v>306.80005675000001</v>
      </c>
      <c r="C149">
        <v>273.91102849999999</v>
      </c>
      <c r="D149">
        <v>320.34012435</v>
      </c>
      <c r="E149">
        <v>112.137</v>
      </c>
      <c r="F149">
        <v>45.727103</v>
      </c>
      <c r="G149">
        <v>328.41372200000001</v>
      </c>
      <c r="H149">
        <v>206.50924190000001</v>
      </c>
      <c r="I149">
        <v>102.2402756</v>
      </c>
      <c r="J149">
        <v>102.2483105</v>
      </c>
      <c r="K149">
        <v>21.5257316</v>
      </c>
      <c r="L149">
        <v>131.19941009999999</v>
      </c>
      <c r="M149">
        <v>461.57054260000001</v>
      </c>
      <c r="N149">
        <v>443.66926580000001</v>
      </c>
      <c r="O149">
        <v>1611.0175082999999</v>
      </c>
      <c r="P149">
        <v>257.34634519999997</v>
      </c>
      <c r="Q149">
        <v>1429.3790936</v>
      </c>
      <c r="R149">
        <v>778.68758230000003</v>
      </c>
      <c r="AM149" s="3" t="s">
        <v>230</v>
      </c>
      <c r="AN149">
        <v>1274799.27929853</v>
      </c>
      <c r="AO149">
        <v>356392.45181375602</v>
      </c>
      <c r="AP149">
        <v>2181863.8817314398</v>
      </c>
      <c r="AQ149">
        <v>260412.18393387599</v>
      </c>
      <c r="AR149">
        <v>763321.13739041903</v>
      </c>
      <c r="AS149">
        <v>1975673.5669223999</v>
      </c>
      <c r="AT149">
        <v>755112.21073589195</v>
      </c>
      <c r="AU149">
        <v>2208209.5180651899</v>
      </c>
      <c r="AV149">
        <v>899970.94780951401</v>
      </c>
      <c r="AW149">
        <v>436922.83201917401</v>
      </c>
      <c r="AX149">
        <v>985333.17201377801</v>
      </c>
      <c r="AY149">
        <v>2955461.7998061799</v>
      </c>
      <c r="AZ149">
        <v>5504616.6370698996</v>
      </c>
      <c r="BA149">
        <v>1141986.94005984</v>
      </c>
      <c r="BB149">
        <v>1390718.1822895501</v>
      </c>
      <c r="BC149">
        <v>10116182.0996773</v>
      </c>
      <c r="BD149">
        <v>7063765.8641071804</v>
      </c>
      <c r="BF149" s="3" t="s">
        <v>210</v>
      </c>
      <c r="BG149">
        <v>16573.717800943599</v>
      </c>
      <c r="BH149">
        <v>12024.8286608446</v>
      </c>
      <c r="BI149">
        <v>16805.4782980284</v>
      </c>
      <c r="BJ149">
        <v>3987.3616005392801</v>
      </c>
      <c r="BK149">
        <v>6115.3187337394202</v>
      </c>
      <c r="BL149">
        <v>13845.7653697074</v>
      </c>
      <c r="BM149">
        <v>13612.502317082501</v>
      </c>
      <c r="BN149">
        <v>13574.464429525</v>
      </c>
      <c r="BO149">
        <v>8745.2441577491099</v>
      </c>
      <c r="BP149">
        <v>3052.8172618727799</v>
      </c>
      <c r="BQ149">
        <v>1966.2370339847901</v>
      </c>
      <c r="BR149">
        <v>27822.062388840401</v>
      </c>
      <c r="BS149">
        <v>32153.477805909999</v>
      </c>
      <c r="BT149">
        <v>15492.4128840047</v>
      </c>
      <c r="BU149">
        <v>8768.2816676088296</v>
      </c>
      <c r="BV149">
        <v>41765.341602962901</v>
      </c>
      <c r="BW149">
        <v>44551.107600461299</v>
      </c>
    </row>
    <row r="150" spans="1:75">
      <c r="A150" t="s">
        <v>187</v>
      </c>
      <c r="B150">
        <v>2757.0450903999999</v>
      </c>
      <c r="C150">
        <v>1360.130259</v>
      </c>
      <c r="D150">
        <v>3061.2829643</v>
      </c>
      <c r="E150">
        <v>443.62913420000001</v>
      </c>
      <c r="F150">
        <v>359.97318280000002</v>
      </c>
      <c r="G150">
        <v>2057.3373694000002</v>
      </c>
      <c r="H150">
        <v>1257.6595995</v>
      </c>
      <c r="I150">
        <v>788.32934</v>
      </c>
      <c r="J150">
        <v>87.017484499999995</v>
      </c>
      <c r="K150">
        <v>126.5441199</v>
      </c>
      <c r="L150">
        <v>784.02977350000003</v>
      </c>
      <c r="M150">
        <v>2008.3489846</v>
      </c>
      <c r="N150">
        <v>2635.9545447</v>
      </c>
      <c r="O150">
        <v>3579.0399200000002</v>
      </c>
      <c r="P150">
        <v>964.99309559999995</v>
      </c>
      <c r="Q150">
        <v>2518.2884586</v>
      </c>
      <c r="R150">
        <v>3853.2224565000001</v>
      </c>
      <c r="AM150" s="3" t="s">
        <v>231</v>
      </c>
      <c r="AN150">
        <v>5730352.3147309497</v>
      </c>
      <c r="AO150">
        <v>898583.08662819199</v>
      </c>
      <c r="AP150">
        <v>4219783.3561546504</v>
      </c>
      <c r="AQ150">
        <v>942755.70255625003</v>
      </c>
      <c r="AR150">
        <v>2586704.93227037</v>
      </c>
      <c r="AS150">
        <v>6336752.5907714302</v>
      </c>
      <c r="AT150">
        <v>2852564.1903443201</v>
      </c>
      <c r="AU150">
        <v>6424428.8563125702</v>
      </c>
      <c r="AV150">
        <v>2870555.4157159301</v>
      </c>
      <c r="AW150">
        <v>1449678.820241</v>
      </c>
      <c r="AX150">
        <v>6058903.6986446604</v>
      </c>
      <c r="AY150">
        <v>5955216.0770421503</v>
      </c>
      <c r="AZ150">
        <v>13880114.1316562</v>
      </c>
      <c r="BA150">
        <v>2858049.91950155</v>
      </c>
      <c r="BB150">
        <v>3320281.6689809798</v>
      </c>
      <c r="BC150">
        <v>19158226.335700601</v>
      </c>
      <c r="BD150">
        <v>18777097.911616899</v>
      </c>
      <c r="BF150" s="3" t="s">
        <v>212</v>
      </c>
      <c r="BG150">
        <v>29620.899826237001</v>
      </c>
      <c r="BH150">
        <v>3239.1405277068302</v>
      </c>
      <c r="BI150">
        <v>21618.808068775899</v>
      </c>
      <c r="BJ150">
        <v>4199.8937253867798</v>
      </c>
      <c r="BK150">
        <v>3974.25769909578</v>
      </c>
      <c r="BL150">
        <v>16148.2648044092</v>
      </c>
      <c r="BM150">
        <v>9841.5653821161395</v>
      </c>
      <c r="BN150">
        <v>22632.985424280901</v>
      </c>
      <c r="BO150">
        <v>8836.5371620995102</v>
      </c>
      <c r="BP150">
        <v>3101.2073405085098</v>
      </c>
      <c r="BQ150">
        <v>3249.28554281068</v>
      </c>
      <c r="BR150">
        <v>31396.169097505201</v>
      </c>
      <c r="BS150">
        <v>60089.696277122901</v>
      </c>
      <c r="BT150">
        <v>22107.243287227899</v>
      </c>
      <c r="BU150">
        <v>6781.4121042625802</v>
      </c>
      <c r="BV150">
        <v>76949.371748873207</v>
      </c>
      <c r="BW150">
        <v>71506.174092992398</v>
      </c>
    </row>
    <row r="151" spans="1:75">
      <c r="A151" t="s">
        <v>188</v>
      </c>
      <c r="B151">
        <v>1625.0214029000001</v>
      </c>
      <c r="C151">
        <v>414.83401689999999</v>
      </c>
      <c r="D151">
        <v>997.26302729999998</v>
      </c>
      <c r="E151">
        <v>34.334985699999997</v>
      </c>
      <c r="F151">
        <v>17.3422141</v>
      </c>
      <c r="G151">
        <v>1602.4633213</v>
      </c>
      <c r="H151">
        <v>429.4160703</v>
      </c>
      <c r="I151">
        <v>36.2892644</v>
      </c>
      <c r="J151">
        <v>16.3182717</v>
      </c>
      <c r="K151">
        <v>10.246488599999999</v>
      </c>
      <c r="L151">
        <v>321.45852550000001</v>
      </c>
      <c r="M151">
        <v>290.68291010000002</v>
      </c>
      <c r="N151">
        <v>646.71212990000004</v>
      </c>
      <c r="O151">
        <v>466.69883829999998</v>
      </c>
      <c r="P151">
        <v>217.3140492</v>
      </c>
      <c r="Q151">
        <v>1879.1177663999999</v>
      </c>
      <c r="R151">
        <v>841.05018319999999</v>
      </c>
      <c r="AM151" s="3" t="s">
        <v>249</v>
      </c>
      <c r="AN151">
        <v>68955.053935527001</v>
      </c>
      <c r="AO151">
        <v>20406.564079713</v>
      </c>
      <c r="AP151">
        <v>286788.52763532603</v>
      </c>
      <c r="AQ151">
        <v>24963.769509534999</v>
      </c>
      <c r="AR151">
        <v>74595.859625237994</v>
      </c>
      <c r="AS151">
        <v>196078.76701905299</v>
      </c>
      <c r="AT151">
        <v>84561.784674887997</v>
      </c>
      <c r="AU151">
        <v>261037.020382332</v>
      </c>
      <c r="AV151">
        <v>99393.773172785004</v>
      </c>
      <c r="AW151">
        <v>48970.188057826002</v>
      </c>
      <c r="AX151">
        <v>95359.284177103007</v>
      </c>
      <c r="AY151">
        <v>396690.14179361501</v>
      </c>
      <c r="AZ151">
        <v>520691.25107301603</v>
      </c>
      <c r="BA151">
        <v>121491.468191375</v>
      </c>
      <c r="BB151">
        <v>172876.27362851199</v>
      </c>
      <c r="BC151">
        <v>509230.154086472</v>
      </c>
      <c r="BD151">
        <v>880961.71454560396</v>
      </c>
      <c r="BF151" s="3" t="s">
        <v>215</v>
      </c>
      <c r="BG151">
        <v>27421.591112520098</v>
      </c>
      <c r="BH151">
        <v>13131.999576730799</v>
      </c>
      <c r="BI151">
        <v>59469.755985273099</v>
      </c>
      <c r="BJ151">
        <v>11651.453823693901</v>
      </c>
      <c r="BK151">
        <v>28132.5229239451</v>
      </c>
      <c r="BL151">
        <v>70586.992416203997</v>
      </c>
      <c r="BM151">
        <v>57938.715212987598</v>
      </c>
      <c r="BN151">
        <v>61211.869960514101</v>
      </c>
      <c r="BO151">
        <v>42240.993345861403</v>
      </c>
      <c r="BP151">
        <v>25098.832477905999</v>
      </c>
      <c r="BQ151">
        <v>16996.8894811389</v>
      </c>
      <c r="BR151">
        <v>89235.638497795895</v>
      </c>
      <c r="BS151">
        <v>24447.035156476599</v>
      </c>
      <c r="BT151">
        <v>63044.037526528497</v>
      </c>
      <c r="BU151">
        <v>23828.975323906401</v>
      </c>
      <c r="BV151">
        <v>137064.406791413</v>
      </c>
      <c r="BW151">
        <v>114052.583672832</v>
      </c>
    </row>
    <row r="152" spans="1:75">
      <c r="A152" t="s">
        <v>189</v>
      </c>
      <c r="B152">
        <v>2.5682841500000002</v>
      </c>
      <c r="C152">
        <v>3.6335749000000002</v>
      </c>
      <c r="D152">
        <v>0.39571345000000002</v>
      </c>
      <c r="E152">
        <v>0.20252439999999999</v>
      </c>
      <c r="F152">
        <v>0.25159890000000001</v>
      </c>
      <c r="G152">
        <v>3.1522629000000002</v>
      </c>
      <c r="H152">
        <v>0.61918340000000005</v>
      </c>
      <c r="I152">
        <v>1.8903782</v>
      </c>
      <c r="J152">
        <v>1.0960067</v>
      </c>
      <c r="K152">
        <v>0.1787791</v>
      </c>
      <c r="L152">
        <v>7.6074567000000002</v>
      </c>
      <c r="M152">
        <v>14.774973900000001</v>
      </c>
      <c r="N152">
        <v>18.525898000000002</v>
      </c>
      <c r="O152">
        <v>9.9827592000000003</v>
      </c>
      <c r="P152">
        <v>8.3692340999999999</v>
      </c>
      <c r="Q152">
        <v>43.2827141</v>
      </c>
      <c r="R152">
        <v>93.197096299999998</v>
      </c>
      <c r="AM152" s="3" t="s">
        <v>236</v>
      </c>
      <c r="AN152">
        <v>833375.33585299202</v>
      </c>
      <c r="AO152">
        <v>119496.577254323</v>
      </c>
      <c r="AP152">
        <v>257426.870987598</v>
      </c>
      <c r="AQ152">
        <v>44881.150611844998</v>
      </c>
      <c r="AR152">
        <v>86138.933013646994</v>
      </c>
      <c r="AS152">
        <v>199403.46336544299</v>
      </c>
      <c r="AT152">
        <v>69252.613996454995</v>
      </c>
      <c r="AU152">
        <v>225917.149121725</v>
      </c>
      <c r="AV152">
        <v>106423.931958929</v>
      </c>
      <c r="AW152">
        <v>64189.975482692003</v>
      </c>
      <c r="AX152">
        <v>235135.62372651699</v>
      </c>
      <c r="AY152">
        <v>324159.57488043798</v>
      </c>
      <c r="AZ152">
        <v>2925950.1235585399</v>
      </c>
      <c r="BA152">
        <v>238837.16495953099</v>
      </c>
      <c r="BB152">
        <v>314211.37360667001</v>
      </c>
      <c r="BC152">
        <v>1389594.63690176</v>
      </c>
      <c r="BD152">
        <v>1581503.4205282</v>
      </c>
      <c r="BF152" s="3" t="s">
        <v>218</v>
      </c>
      <c r="BG152">
        <v>7563.7011354607603</v>
      </c>
      <c r="BH152">
        <v>2288.2118315766002</v>
      </c>
      <c r="BI152">
        <v>17726.4251622013</v>
      </c>
      <c r="BJ152">
        <v>11719.044191012999</v>
      </c>
      <c r="BK152">
        <v>8948.5537664738004</v>
      </c>
      <c r="BL152">
        <v>20332.377611387201</v>
      </c>
      <c r="BM152">
        <v>8577.6795476136303</v>
      </c>
      <c r="BN152">
        <v>12985.6816587755</v>
      </c>
      <c r="BO152">
        <v>7673.6846954887496</v>
      </c>
      <c r="BP152">
        <v>6016.0694733595801</v>
      </c>
      <c r="BQ152">
        <v>9307.0199461618395</v>
      </c>
      <c r="BR152">
        <v>23251.934365400499</v>
      </c>
      <c r="BS152">
        <v>26210.576742647099</v>
      </c>
      <c r="BT152">
        <v>17407.867450380902</v>
      </c>
      <c r="BU152">
        <v>9478.4640413464804</v>
      </c>
      <c r="BV152">
        <v>69057.398639164603</v>
      </c>
      <c r="BW152">
        <v>65860.422185531104</v>
      </c>
    </row>
    <row r="153" spans="1:75">
      <c r="A153" t="s">
        <v>190</v>
      </c>
      <c r="B153">
        <v>56.568087550000001</v>
      </c>
      <c r="C153">
        <v>120.4539626</v>
      </c>
      <c r="D153">
        <v>106.72703515000001</v>
      </c>
      <c r="E153">
        <v>10.2269284</v>
      </c>
      <c r="F153">
        <v>11.442875799999999</v>
      </c>
      <c r="G153">
        <v>83.713938099999993</v>
      </c>
      <c r="H153">
        <v>28.161716599999998</v>
      </c>
      <c r="I153">
        <v>72.581629500000005</v>
      </c>
      <c r="J153">
        <v>52.790723900000003</v>
      </c>
      <c r="K153">
        <v>8.5189395999999995</v>
      </c>
      <c r="L153">
        <v>39.283926999999998</v>
      </c>
      <c r="M153">
        <v>154.6608086</v>
      </c>
      <c r="N153">
        <v>199.1788937</v>
      </c>
      <c r="O153">
        <v>467.51140670000001</v>
      </c>
      <c r="P153">
        <v>176.96762100000001</v>
      </c>
      <c r="Q153">
        <v>403.68796220000002</v>
      </c>
      <c r="R153">
        <v>242.76362589999999</v>
      </c>
      <c r="AM153" s="3" t="s">
        <v>232</v>
      </c>
      <c r="AN153">
        <v>2026390.62656679</v>
      </c>
      <c r="AO153">
        <v>304944.90567910299</v>
      </c>
      <c r="AP153">
        <v>10569336.905767201</v>
      </c>
      <c r="AQ153">
        <v>4651664.8507041298</v>
      </c>
      <c r="AR153">
        <v>10870426.0173661</v>
      </c>
      <c r="AS153">
        <v>97595814.931159601</v>
      </c>
      <c r="AT153">
        <v>24140041.0874741</v>
      </c>
      <c r="AU153">
        <v>209332199.07456699</v>
      </c>
      <c r="AV153">
        <v>11663839.061981</v>
      </c>
      <c r="AW153">
        <v>5288553.0123244002</v>
      </c>
      <c r="AX153">
        <v>18654172.555078302</v>
      </c>
      <c r="AY153">
        <v>52374130.956656098</v>
      </c>
      <c r="AZ153">
        <v>103088013.437454</v>
      </c>
      <c r="BA153">
        <v>80078314.775426999</v>
      </c>
      <c r="BB153">
        <v>34547469.662558898</v>
      </c>
      <c r="BC153">
        <v>132119067.85877401</v>
      </c>
      <c r="BD153">
        <v>97477500.024346903</v>
      </c>
      <c r="BF153" s="3" t="s">
        <v>329</v>
      </c>
      <c r="BG153">
        <v>1717.50460404552</v>
      </c>
      <c r="BH153">
        <v>1957.1531500584799</v>
      </c>
      <c r="BI153">
        <v>16786.039628290298</v>
      </c>
      <c r="BJ153">
        <v>4120.8447575774098</v>
      </c>
      <c r="BK153">
        <v>6593.5578085975603</v>
      </c>
      <c r="BL153">
        <v>20591.344388862199</v>
      </c>
      <c r="BM153">
        <v>12382.246092699401</v>
      </c>
      <c r="BN153">
        <v>14760.950148845601</v>
      </c>
      <c r="BO153">
        <v>7006.61670571984</v>
      </c>
      <c r="BP153">
        <v>3941.6416937579302</v>
      </c>
      <c r="BQ153">
        <v>690.50225774313299</v>
      </c>
      <c r="BR153">
        <v>4161.5734319237699</v>
      </c>
      <c r="BS153">
        <v>11159.053231870001</v>
      </c>
      <c r="BT153">
        <v>3472.7007697538302</v>
      </c>
      <c r="BU153">
        <v>1784.3342016980901</v>
      </c>
      <c r="BV153">
        <v>23394.349525097499</v>
      </c>
      <c r="BW153">
        <v>21918.862294440201</v>
      </c>
    </row>
    <row r="154" spans="1:75">
      <c r="A154" t="s">
        <v>191</v>
      </c>
      <c r="B154">
        <v>521.8124861</v>
      </c>
      <c r="C154">
        <v>25.224525199999999</v>
      </c>
      <c r="D154">
        <v>1167.3238664</v>
      </c>
      <c r="E154">
        <v>1214.4768202</v>
      </c>
      <c r="F154">
        <v>76.789738299999996</v>
      </c>
      <c r="G154">
        <v>869.64250700000002</v>
      </c>
      <c r="H154">
        <v>163.15581750000001</v>
      </c>
      <c r="I154">
        <v>158.61500749999999</v>
      </c>
      <c r="J154">
        <v>77.307219200000006</v>
      </c>
      <c r="K154">
        <v>53.898823999999998</v>
      </c>
      <c r="L154">
        <v>375.29236609999998</v>
      </c>
      <c r="M154">
        <v>931.77347810000003</v>
      </c>
      <c r="N154">
        <v>1580.7549707000001</v>
      </c>
      <c r="O154">
        <v>1093.7933267999999</v>
      </c>
      <c r="P154">
        <v>1061.0357418000001</v>
      </c>
      <c r="Q154">
        <v>7258.9690929999997</v>
      </c>
      <c r="R154">
        <v>3058.2120759999998</v>
      </c>
      <c r="AM154" t="s">
        <v>244</v>
      </c>
      <c r="AN154">
        <v>11009345.7674463</v>
      </c>
      <c r="AO154">
        <v>1140858.12667363</v>
      </c>
      <c r="AP154">
        <v>12419805.802661801</v>
      </c>
      <c r="AQ154">
        <v>4916745.35861676</v>
      </c>
      <c r="AR154">
        <v>8189978.7962139696</v>
      </c>
      <c r="AS154">
        <v>22981133.508467</v>
      </c>
      <c r="AT154">
        <v>16352639.034032499</v>
      </c>
      <c r="AU154">
        <v>16083451.1466334</v>
      </c>
      <c r="AV154">
        <v>16263645.415565399</v>
      </c>
      <c r="AW154">
        <v>2820385.7160034501</v>
      </c>
      <c r="AX154">
        <v>14802309.373144601</v>
      </c>
      <c r="AY154">
        <v>20223999.8561051</v>
      </c>
      <c r="AZ154">
        <v>30674230.8190878</v>
      </c>
      <c r="BA154">
        <v>19405174.058133401</v>
      </c>
      <c r="BB154">
        <v>4331513.2668472901</v>
      </c>
      <c r="BC154">
        <v>29878306.793152198</v>
      </c>
      <c r="BD154">
        <v>25132467.6293924</v>
      </c>
      <c r="BF154" s="3" t="s">
        <v>222</v>
      </c>
      <c r="BG154">
        <v>726.95069338876601</v>
      </c>
      <c r="BH154">
        <v>43785.853221859899</v>
      </c>
      <c r="BI154">
        <v>4179.9148973008996</v>
      </c>
      <c r="BJ154">
        <v>1158.2883694389</v>
      </c>
      <c r="BK154">
        <v>2393.3181093001099</v>
      </c>
      <c r="BL154">
        <v>16768.695763143998</v>
      </c>
      <c r="BM154">
        <v>8508.28908896139</v>
      </c>
      <c r="BN154">
        <v>13345.6304543839</v>
      </c>
      <c r="BO154">
        <v>5497.4660605975396</v>
      </c>
      <c r="BP154">
        <v>1701.1218499285001</v>
      </c>
      <c r="BQ154">
        <v>5930.8816243303099</v>
      </c>
      <c r="BR154">
        <v>37252.308169369499</v>
      </c>
      <c r="BS154">
        <v>18742.206143768501</v>
      </c>
      <c r="BT154">
        <v>9927.37373766782</v>
      </c>
      <c r="BU154">
        <v>3426.4527316180302</v>
      </c>
      <c r="BV154">
        <v>51998.127888841998</v>
      </c>
      <c r="BW154">
        <v>49091.196948479301</v>
      </c>
    </row>
    <row r="155" spans="1:75">
      <c r="A155" t="s">
        <v>192</v>
      </c>
      <c r="B155">
        <v>2117.1606755500002</v>
      </c>
      <c r="C155">
        <v>50.374549600000002</v>
      </c>
      <c r="D155">
        <v>1618.83954765</v>
      </c>
      <c r="E155">
        <v>110.65328510000001</v>
      </c>
      <c r="F155">
        <v>86.263619800000001</v>
      </c>
      <c r="G155">
        <v>470.62190759999999</v>
      </c>
      <c r="H155">
        <v>53.050845799999998</v>
      </c>
      <c r="I155">
        <v>161.66049630000001</v>
      </c>
      <c r="J155">
        <v>159.26349490000001</v>
      </c>
      <c r="K155">
        <v>32.913935000000002</v>
      </c>
      <c r="L155">
        <v>115.13643070000001</v>
      </c>
      <c r="M155">
        <v>513.63436890000003</v>
      </c>
      <c r="N155">
        <v>763.35189200000002</v>
      </c>
      <c r="O155">
        <v>719.26048660000004</v>
      </c>
      <c r="P155">
        <v>287.1093315</v>
      </c>
      <c r="Q155">
        <v>909.2446152</v>
      </c>
      <c r="R155">
        <v>1102.5945105000001</v>
      </c>
      <c r="AM155" s="3" t="s">
        <v>245</v>
      </c>
      <c r="AN155">
        <v>2965024.4334675199</v>
      </c>
      <c r="AO155">
        <v>551173.74213241402</v>
      </c>
      <c r="AP155">
        <v>4697951.2356347004</v>
      </c>
      <c r="AQ155">
        <v>4424319.2220114199</v>
      </c>
      <c r="AR155">
        <v>4766220.8751519397</v>
      </c>
      <c r="AS155">
        <v>8238680.8928328399</v>
      </c>
      <c r="AT155">
        <v>7685707.6573070996</v>
      </c>
      <c r="AU155">
        <v>9851435.23889249</v>
      </c>
      <c r="AV155">
        <v>4774766.6293035401</v>
      </c>
      <c r="AW155">
        <v>1975948.3763965501</v>
      </c>
      <c r="AX155">
        <v>2624555.4765862599</v>
      </c>
      <c r="AY155">
        <v>10085322.825776899</v>
      </c>
      <c r="AZ155">
        <v>12902039.394786</v>
      </c>
      <c r="BA155">
        <v>5439023.5796765396</v>
      </c>
      <c r="BB155">
        <v>2033605.6819777</v>
      </c>
      <c r="BC155">
        <v>15047371.601144399</v>
      </c>
      <c r="BD155">
        <v>15178192.6153259</v>
      </c>
      <c r="BF155" s="3" t="s">
        <v>217</v>
      </c>
      <c r="BG155">
        <v>47702.065889620702</v>
      </c>
      <c r="BH155">
        <v>13441.128465584399</v>
      </c>
      <c r="BI155">
        <v>88658.289178113599</v>
      </c>
      <c r="BJ155">
        <v>58413.212903173102</v>
      </c>
      <c r="BK155">
        <v>38144.934307494703</v>
      </c>
      <c r="BL155">
        <v>322140.18049882201</v>
      </c>
      <c r="BM155">
        <v>279902.26134571299</v>
      </c>
      <c r="BN155">
        <v>469043.42032293702</v>
      </c>
      <c r="BO155">
        <v>205698.48315900101</v>
      </c>
      <c r="BP155">
        <v>28136.292378170801</v>
      </c>
      <c r="BQ155">
        <v>44422.174061276601</v>
      </c>
      <c r="BR155">
        <v>150018.626931165</v>
      </c>
      <c r="BS155">
        <v>167762.23355823499</v>
      </c>
      <c r="BT155">
        <v>89965.774853933093</v>
      </c>
      <c r="BU155">
        <v>85482.360276157298</v>
      </c>
      <c r="BV155">
        <v>324586.54739736603</v>
      </c>
      <c r="BW155">
        <v>439606.719633448</v>
      </c>
    </row>
    <row r="156" spans="1:75">
      <c r="A156" t="s">
        <v>193</v>
      </c>
      <c r="B156">
        <v>6197.3243468500004</v>
      </c>
      <c r="C156">
        <v>61140.346028599997</v>
      </c>
      <c r="D156">
        <v>105786.77410934999</v>
      </c>
      <c r="E156">
        <v>3677.1294051999998</v>
      </c>
      <c r="F156">
        <v>9717.0177442999993</v>
      </c>
      <c r="G156">
        <v>67733.1631165</v>
      </c>
      <c r="H156">
        <v>18299.417153999999</v>
      </c>
      <c r="I156">
        <v>155888.80057250001</v>
      </c>
      <c r="J156">
        <v>14387.9032747</v>
      </c>
      <c r="K156">
        <v>6894.4752188000002</v>
      </c>
      <c r="L156">
        <v>16658.299130300002</v>
      </c>
      <c r="M156">
        <v>45310.980033300002</v>
      </c>
      <c r="N156">
        <v>102477.4343946</v>
      </c>
      <c r="O156">
        <v>24749.055982400001</v>
      </c>
      <c r="P156">
        <v>46972.596738200002</v>
      </c>
      <c r="Q156">
        <v>49026.165781999996</v>
      </c>
      <c r="R156">
        <v>66142.028071399996</v>
      </c>
      <c r="AM156" s="3" t="s">
        <v>239</v>
      </c>
      <c r="AN156">
        <v>238706.21368933201</v>
      </c>
      <c r="AO156">
        <v>9256.081071564</v>
      </c>
      <c r="AP156">
        <v>111534.315488151</v>
      </c>
      <c r="AQ156">
        <v>20926.167120409002</v>
      </c>
      <c r="AR156">
        <v>62297.070308683004</v>
      </c>
      <c r="AS156">
        <v>129888.28768059</v>
      </c>
      <c r="AT156">
        <v>55286.236056057001</v>
      </c>
      <c r="AU156">
        <v>139726.26148134499</v>
      </c>
      <c r="AV156">
        <v>63882.961664757</v>
      </c>
      <c r="AW156">
        <v>31939.455049283999</v>
      </c>
      <c r="AX156">
        <v>51554.111159289001</v>
      </c>
      <c r="AY156">
        <v>168627.82161362399</v>
      </c>
      <c r="AZ156">
        <v>319632.62701699499</v>
      </c>
      <c r="BA156">
        <v>82309.542740000004</v>
      </c>
      <c r="BB156">
        <v>134184.09472183601</v>
      </c>
      <c r="BC156">
        <v>531913.63043789903</v>
      </c>
      <c r="BD156">
        <v>413069.313344236</v>
      </c>
      <c r="BF156" s="3" t="s">
        <v>175</v>
      </c>
      <c r="BG156">
        <v>1491.8153209381601</v>
      </c>
      <c r="BH156">
        <v>276.95183756475399</v>
      </c>
      <c r="BI156">
        <v>940.64355430809803</v>
      </c>
      <c r="BJ156">
        <v>316.60946922511602</v>
      </c>
      <c r="BK156">
        <v>217.637313373768</v>
      </c>
      <c r="BL156">
        <v>447.982018227423</v>
      </c>
      <c r="BM156">
        <v>514.83797104616599</v>
      </c>
      <c r="BN156">
        <v>703.02720922906406</v>
      </c>
      <c r="BO156">
        <v>357.72508117005202</v>
      </c>
      <c r="BP156">
        <v>187.27940015031101</v>
      </c>
      <c r="BQ156">
        <v>179.19668173356399</v>
      </c>
      <c r="BR156">
        <v>1029.7341589954899</v>
      </c>
      <c r="BS156">
        <v>1602.43237285071</v>
      </c>
      <c r="BT156">
        <v>1036.6336745885401</v>
      </c>
      <c r="BU156">
        <v>377.86560509662701</v>
      </c>
      <c r="BV156">
        <v>2292.3382852353402</v>
      </c>
      <c r="BW156">
        <v>2373.5518956260898</v>
      </c>
    </row>
    <row r="157" spans="1:75">
      <c r="A157" t="s">
        <v>194</v>
      </c>
      <c r="B157">
        <v>249.77129024999999</v>
      </c>
      <c r="C157">
        <v>16.290932999999999</v>
      </c>
      <c r="D157">
        <v>165.78531104999999</v>
      </c>
      <c r="E157">
        <v>34.465071100000003</v>
      </c>
      <c r="F157">
        <v>14.8322506</v>
      </c>
      <c r="G157">
        <v>91.353949200000002</v>
      </c>
      <c r="H157">
        <v>56.676800800000002</v>
      </c>
      <c r="I157">
        <v>28.020031299999999</v>
      </c>
      <c r="J157">
        <v>13.3857497</v>
      </c>
      <c r="K157">
        <v>13.778203100000001</v>
      </c>
      <c r="L157">
        <v>21.9059642</v>
      </c>
      <c r="M157">
        <v>178.4924595</v>
      </c>
      <c r="N157">
        <v>163.2489204</v>
      </c>
      <c r="O157">
        <v>457.08195649999999</v>
      </c>
      <c r="P157">
        <v>170.58745099999999</v>
      </c>
      <c r="Q157">
        <v>129.64675299999999</v>
      </c>
      <c r="R157">
        <v>154.3091397</v>
      </c>
      <c r="AM157" s="3" t="s">
        <v>281</v>
      </c>
      <c r="AN157">
        <v>24473498.6455433</v>
      </c>
      <c r="AO157">
        <v>40576857.866986103</v>
      </c>
      <c r="AP157">
        <v>38402029.431792803</v>
      </c>
      <c r="AQ157">
        <v>11061144.747149</v>
      </c>
      <c r="AR157">
        <v>18187833.9146722</v>
      </c>
      <c r="AS157">
        <v>58332196.785278201</v>
      </c>
      <c r="AT157">
        <v>36000609.304517999</v>
      </c>
      <c r="AU157">
        <v>27250439.4103457</v>
      </c>
      <c r="AV157">
        <v>26330736.5152741</v>
      </c>
      <c r="AW157">
        <v>16764321.542787399</v>
      </c>
      <c r="AX157">
        <v>18034824.391658001</v>
      </c>
      <c r="AY157">
        <v>33925078.921485901</v>
      </c>
      <c r="AZ157">
        <v>75493855.204609796</v>
      </c>
      <c r="BA157">
        <v>37385676.998545997</v>
      </c>
      <c r="BB157">
        <v>23345420.310045801</v>
      </c>
      <c r="BC157">
        <v>107748536.212355</v>
      </c>
      <c r="BD157">
        <v>105991937.91119</v>
      </c>
      <c r="BF157" s="3" t="s">
        <v>224</v>
      </c>
      <c r="BG157">
        <v>16047.4281304673</v>
      </c>
      <c r="BH157">
        <v>10750.6016332871</v>
      </c>
      <c r="BI157">
        <v>22317.288352212101</v>
      </c>
      <c r="BJ157">
        <v>7577.7484937122299</v>
      </c>
      <c r="BK157">
        <v>6896.0311977557003</v>
      </c>
      <c r="BL157">
        <v>18475.232257671702</v>
      </c>
      <c r="BM157">
        <v>11227.870756308501</v>
      </c>
      <c r="BN157">
        <v>13509.785906536699</v>
      </c>
      <c r="BO157">
        <v>13655.3421820489</v>
      </c>
      <c r="BP157">
        <v>5117.4637584965003</v>
      </c>
      <c r="BQ157">
        <v>8426.9668088437793</v>
      </c>
      <c r="BR157">
        <v>29841.517107949399</v>
      </c>
      <c r="BS157">
        <v>35716.178229039797</v>
      </c>
      <c r="BT157">
        <v>20852.8477751666</v>
      </c>
      <c r="BU157">
        <v>7440.9329062668703</v>
      </c>
      <c r="BV157">
        <v>43688.440262693599</v>
      </c>
      <c r="BW157">
        <v>36994.252880691703</v>
      </c>
    </row>
    <row r="158" spans="1:75">
      <c r="A158" t="s">
        <v>195</v>
      </c>
      <c r="B158">
        <v>788.92843259999995</v>
      </c>
      <c r="C158">
        <v>0.4463531</v>
      </c>
      <c r="D158">
        <v>2480.6082919999999</v>
      </c>
      <c r="E158">
        <v>607.0969546</v>
      </c>
      <c r="F158">
        <v>53.107876500000003</v>
      </c>
      <c r="G158">
        <v>3318.1599928999999</v>
      </c>
      <c r="H158">
        <v>1595.6139739</v>
      </c>
      <c r="I158">
        <v>437.08777459999999</v>
      </c>
      <c r="J158">
        <v>48.780867700000002</v>
      </c>
      <c r="K158">
        <v>13.0853094</v>
      </c>
      <c r="L158">
        <v>260.86159730000003</v>
      </c>
      <c r="M158">
        <v>961.36147110000002</v>
      </c>
      <c r="N158">
        <v>1985.4025824</v>
      </c>
      <c r="O158">
        <v>362.33046230000002</v>
      </c>
      <c r="P158">
        <v>442.88473670000002</v>
      </c>
      <c r="Q158">
        <v>1525.8054342</v>
      </c>
      <c r="R158">
        <v>3392.5784460999998</v>
      </c>
      <c r="AM158" s="3" t="s">
        <v>241</v>
      </c>
      <c r="AN158">
        <v>525886.18761412404</v>
      </c>
      <c r="AO158">
        <v>278265.79611357697</v>
      </c>
      <c r="AP158">
        <v>883753.62473541696</v>
      </c>
      <c r="AQ158">
        <v>200582.329000609</v>
      </c>
      <c r="AR158">
        <v>582543.38013773295</v>
      </c>
      <c r="AS158">
        <v>1471729.90149449</v>
      </c>
      <c r="AT158">
        <v>650945.91731892806</v>
      </c>
      <c r="AU158">
        <v>1585286.8380300901</v>
      </c>
      <c r="AV158">
        <v>710920.98566680797</v>
      </c>
      <c r="AW158">
        <v>297279.43837407301</v>
      </c>
      <c r="AX158">
        <v>792092.24684480601</v>
      </c>
      <c r="AY158">
        <v>1663096.6644603701</v>
      </c>
      <c r="AZ158">
        <v>3330824.5782461902</v>
      </c>
      <c r="BA158">
        <v>1083659.3344906201</v>
      </c>
      <c r="BB158">
        <v>1145808.19006757</v>
      </c>
      <c r="BC158">
        <v>8004336.9700856199</v>
      </c>
      <c r="BD158">
        <v>5103154.4071999099</v>
      </c>
      <c r="BF158" s="3" t="s">
        <v>225</v>
      </c>
      <c r="BG158">
        <v>88467.751867543804</v>
      </c>
      <c r="BH158">
        <v>117865.910771625</v>
      </c>
      <c r="BI158">
        <v>144966.78269690601</v>
      </c>
      <c r="BJ158">
        <v>25987.330514737299</v>
      </c>
      <c r="BK158">
        <v>40126.055427720697</v>
      </c>
      <c r="BL158">
        <v>150470.95882862099</v>
      </c>
      <c r="BM158">
        <v>228961.22540742499</v>
      </c>
      <c r="BN158">
        <v>69788.397889422296</v>
      </c>
      <c r="BO158">
        <v>12858.0193213406</v>
      </c>
      <c r="BP158">
        <v>6059.4154725152202</v>
      </c>
      <c r="BQ158">
        <v>65466.035979432898</v>
      </c>
      <c r="BR158">
        <v>175611.28008256599</v>
      </c>
      <c r="BS158">
        <v>128321.072069655</v>
      </c>
      <c r="BT158">
        <v>155920.58743760499</v>
      </c>
      <c r="BU158">
        <v>55142.308780160201</v>
      </c>
      <c r="BV158">
        <v>266196.08377828897</v>
      </c>
      <c r="BW158">
        <v>383763.05908754602</v>
      </c>
    </row>
    <row r="159" spans="1:75">
      <c r="A159" t="s">
        <v>196</v>
      </c>
      <c r="B159">
        <v>170.18830825000001</v>
      </c>
      <c r="C159">
        <v>814.50298520000001</v>
      </c>
      <c r="D159">
        <v>164.88913725</v>
      </c>
      <c r="E159">
        <v>365.76574449999998</v>
      </c>
      <c r="F159">
        <v>82.761831900000004</v>
      </c>
      <c r="G159">
        <v>1194.3465071999999</v>
      </c>
      <c r="H159">
        <v>1344.4154102</v>
      </c>
      <c r="I159">
        <v>290.38939260000001</v>
      </c>
      <c r="J159">
        <v>300.52850960000001</v>
      </c>
      <c r="K159">
        <v>86.788601299999996</v>
      </c>
      <c r="L159">
        <v>393.73739460000002</v>
      </c>
      <c r="M159">
        <v>4041.8571818999999</v>
      </c>
      <c r="N159">
        <v>699.89771470000005</v>
      </c>
      <c r="O159">
        <v>2420.9863022999998</v>
      </c>
      <c r="P159">
        <v>648.19294620000005</v>
      </c>
      <c r="Q159">
        <v>6069.8304248000004</v>
      </c>
      <c r="R159">
        <v>3544.8379936000001</v>
      </c>
      <c r="AM159" s="3" t="s">
        <v>108</v>
      </c>
      <c r="AN159">
        <v>86062686.717694998</v>
      </c>
      <c r="AO159">
        <v>13694895.697751001</v>
      </c>
      <c r="AP159">
        <v>157283864.84693801</v>
      </c>
      <c r="AQ159">
        <v>61154832.799190603</v>
      </c>
      <c r="AR159">
        <v>83114578.824024007</v>
      </c>
      <c r="AS159">
        <v>244513398.271979</v>
      </c>
      <c r="AT159">
        <v>135830987.661008</v>
      </c>
      <c r="AU159">
        <v>139549322.61133701</v>
      </c>
      <c r="AV159">
        <v>161713986.397313</v>
      </c>
      <c r="AW159">
        <v>39808854.584771901</v>
      </c>
      <c r="AX159">
        <v>64144285.5408815</v>
      </c>
      <c r="AY159">
        <v>378392055.57290399</v>
      </c>
      <c r="AZ159">
        <v>335252174.70956999</v>
      </c>
      <c r="BA159">
        <v>152554221.04145199</v>
      </c>
      <c r="BB159">
        <v>69005265.315340102</v>
      </c>
      <c r="BC159">
        <v>434964336.231013</v>
      </c>
      <c r="BD159">
        <v>405384176.05925202</v>
      </c>
      <c r="BF159" s="3" t="s">
        <v>226</v>
      </c>
      <c r="BG159">
        <v>1798.5490540815399</v>
      </c>
      <c r="BH159">
        <v>110.801453219264</v>
      </c>
      <c r="BI159">
        <v>860.96163032676998</v>
      </c>
      <c r="BJ159">
        <v>135.99974347980501</v>
      </c>
      <c r="BK159">
        <v>122.67692867322199</v>
      </c>
      <c r="BL159">
        <v>299.09687447535902</v>
      </c>
      <c r="BM159">
        <v>206.402045688595</v>
      </c>
      <c r="BN159">
        <v>404.34231329660702</v>
      </c>
      <c r="BO159">
        <v>193.50837428185599</v>
      </c>
      <c r="BP159">
        <v>90.4157860831303</v>
      </c>
      <c r="BQ159">
        <v>156.99157498397199</v>
      </c>
      <c r="BR159">
        <v>1120.4528038774399</v>
      </c>
      <c r="BS159">
        <v>1363.8926304466099</v>
      </c>
      <c r="BT159">
        <v>633.35957110787899</v>
      </c>
      <c r="BU159">
        <v>198.06504176351899</v>
      </c>
      <c r="BV159">
        <v>1679.5944836881299</v>
      </c>
      <c r="BW159">
        <v>2111.68010835616</v>
      </c>
    </row>
    <row r="160" spans="1:75">
      <c r="A160" t="s">
        <v>197</v>
      </c>
      <c r="B160">
        <v>3285.7949700499998</v>
      </c>
      <c r="C160">
        <v>914.55103320000001</v>
      </c>
      <c r="D160">
        <v>2260.2778956500001</v>
      </c>
      <c r="E160">
        <v>218.736625</v>
      </c>
      <c r="F160">
        <v>113.80062839999999</v>
      </c>
      <c r="G160">
        <v>1551.5135064999999</v>
      </c>
      <c r="H160">
        <v>241.7387052</v>
      </c>
      <c r="I160">
        <v>290.00624800000003</v>
      </c>
      <c r="J160">
        <v>170.8082565</v>
      </c>
      <c r="K160">
        <v>46.585393199999999</v>
      </c>
      <c r="L160">
        <v>58.516877000000001</v>
      </c>
      <c r="M160">
        <v>595.04086110000003</v>
      </c>
      <c r="N160">
        <v>2057.4161008999999</v>
      </c>
      <c r="O160">
        <v>766.31252259999997</v>
      </c>
      <c r="P160">
        <v>335.6452529</v>
      </c>
      <c r="Q160">
        <v>709.66353360000005</v>
      </c>
      <c r="R160">
        <v>2092.8280313</v>
      </c>
      <c r="AM160" s="3" t="s">
        <v>167</v>
      </c>
      <c r="AN160">
        <v>3960413.5740509299</v>
      </c>
      <c r="AO160">
        <v>575450.86524757603</v>
      </c>
      <c r="AP160">
        <v>3585333.6519950898</v>
      </c>
      <c r="AQ160">
        <v>4187817.75675464</v>
      </c>
      <c r="AR160">
        <v>1739696.27275891</v>
      </c>
      <c r="AS160">
        <v>5248176.5035466198</v>
      </c>
      <c r="AT160">
        <v>1773431.21259025</v>
      </c>
      <c r="AU160">
        <v>5658863.60283159</v>
      </c>
      <c r="AV160">
        <v>2351215.0664719301</v>
      </c>
      <c r="AW160">
        <v>1596734.8750789501</v>
      </c>
      <c r="AX160">
        <v>2031213.82706312</v>
      </c>
      <c r="AY160">
        <v>8849799.8860882595</v>
      </c>
      <c r="AZ160">
        <v>15045649.1604727</v>
      </c>
      <c r="BA160">
        <v>5498243.73285715</v>
      </c>
      <c r="BB160">
        <v>6334566.5042182999</v>
      </c>
      <c r="BC160">
        <v>23989994.908883698</v>
      </c>
      <c r="BD160">
        <v>22319469.357105099</v>
      </c>
      <c r="BF160" s="3" t="s">
        <v>159</v>
      </c>
      <c r="BG160">
        <v>16.9675824253152</v>
      </c>
      <c r="BH160">
        <v>4.4928880276227501</v>
      </c>
      <c r="BI160">
        <v>38.986300565294897</v>
      </c>
      <c r="BJ160">
        <v>7.7437590460794699</v>
      </c>
      <c r="BK160">
        <v>15.4096636420072</v>
      </c>
      <c r="BL160">
        <v>41.355335512415699</v>
      </c>
      <c r="BM160">
        <v>26.459625095452701</v>
      </c>
      <c r="BN160">
        <v>49.073437718915997</v>
      </c>
      <c r="BO160">
        <v>32.590339262397301</v>
      </c>
      <c r="BP160">
        <v>9.8965641821947603</v>
      </c>
      <c r="BQ160">
        <v>6.7353543422425197</v>
      </c>
      <c r="BR160">
        <v>189.50948391630499</v>
      </c>
      <c r="BS160">
        <v>127.372038708768</v>
      </c>
      <c r="BT160">
        <v>93.254351229593297</v>
      </c>
      <c r="BU160">
        <v>48.104240672787</v>
      </c>
      <c r="BV160">
        <v>247.197823351274</v>
      </c>
      <c r="BW160">
        <v>303.16403571282302</v>
      </c>
    </row>
    <row r="161" spans="1:75">
      <c r="A161" t="s">
        <v>198</v>
      </c>
      <c r="B161">
        <v>3.2483806999999998</v>
      </c>
      <c r="C161">
        <v>2.3638116</v>
      </c>
      <c r="D161">
        <v>3.0469990999999998</v>
      </c>
      <c r="E161">
        <v>0.30904609999999999</v>
      </c>
      <c r="F161">
        <v>1.2925458000000001</v>
      </c>
      <c r="G161">
        <v>5.5490879</v>
      </c>
      <c r="H161">
        <v>4.1459881999999997</v>
      </c>
      <c r="I161">
        <v>2.9784972000000001</v>
      </c>
      <c r="J161">
        <v>0.90442129999999998</v>
      </c>
      <c r="K161">
        <v>0.14906259999999999</v>
      </c>
      <c r="L161">
        <v>3.1973769000000001</v>
      </c>
      <c r="M161">
        <v>13.510450799999999</v>
      </c>
      <c r="N161">
        <v>3.6458137000000002</v>
      </c>
      <c r="O161">
        <v>12.7080392</v>
      </c>
      <c r="P161">
        <v>2.6080703000000001</v>
      </c>
      <c r="Q161">
        <v>26.2591076</v>
      </c>
      <c r="R161">
        <v>16.4436219</v>
      </c>
      <c r="AM161" s="3" t="s">
        <v>228</v>
      </c>
      <c r="AN161">
        <v>2442904.20039528</v>
      </c>
      <c r="AO161">
        <v>803975.31419409497</v>
      </c>
      <c r="AP161">
        <v>3824299.7904787501</v>
      </c>
      <c r="AQ161">
        <v>771193.16621263302</v>
      </c>
      <c r="AR161">
        <v>2213695.36463637</v>
      </c>
      <c r="AS161">
        <v>5650638.2053524395</v>
      </c>
      <c r="AT161">
        <v>2453162.3725928301</v>
      </c>
      <c r="AU161">
        <v>6255112.11489751</v>
      </c>
      <c r="AV161">
        <v>2812924.28217219</v>
      </c>
      <c r="AW161">
        <v>1199890.4392682801</v>
      </c>
      <c r="AX161">
        <v>2640308.3871182902</v>
      </c>
      <c r="AY161">
        <v>6635230.7867898997</v>
      </c>
      <c r="AZ161">
        <v>14560783.767655499</v>
      </c>
      <c r="BA161">
        <v>4364843.0894035399</v>
      </c>
      <c r="BB161">
        <v>4623758.6996045802</v>
      </c>
      <c r="BC161">
        <v>33143691.750513598</v>
      </c>
      <c r="BD161">
        <v>18457733.4012849</v>
      </c>
      <c r="BF161" s="3" t="s">
        <v>166</v>
      </c>
      <c r="BG161">
        <v>51.186417417566503</v>
      </c>
      <c r="BH161">
        <v>11.660601547435</v>
      </c>
      <c r="BI161">
        <v>53.586923432844699</v>
      </c>
      <c r="BJ161">
        <v>13.7166998740046</v>
      </c>
      <c r="BK161">
        <v>14.7506413433522</v>
      </c>
      <c r="BL161">
        <v>337.636988205855</v>
      </c>
      <c r="BM161">
        <v>42.742221568186601</v>
      </c>
      <c r="BN161">
        <v>52.607049589240503</v>
      </c>
      <c r="BO161">
        <v>26.003067481420299</v>
      </c>
      <c r="BP161">
        <v>11.390490941437299</v>
      </c>
      <c r="BQ161">
        <v>14.375905267842301</v>
      </c>
      <c r="BR161">
        <v>214.05149822677501</v>
      </c>
      <c r="BS161">
        <v>296.10278214370999</v>
      </c>
      <c r="BT161">
        <v>215.48835649389201</v>
      </c>
      <c r="BU161">
        <v>114.724396981925</v>
      </c>
      <c r="BV161">
        <v>416.03298647080101</v>
      </c>
      <c r="BW161">
        <v>448.95340271574503</v>
      </c>
    </row>
    <row r="162" spans="1:75">
      <c r="A162" t="s">
        <v>199</v>
      </c>
      <c r="B162">
        <v>167305.02938475</v>
      </c>
      <c r="C162">
        <v>258896.99581570001</v>
      </c>
      <c r="D162">
        <v>26178.54454395</v>
      </c>
      <c r="E162">
        <v>3195.3435906999998</v>
      </c>
      <c r="F162">
        <v>1321.2104056999999</v>
      </c>
      <c r="G162">
        <v>15856.7690148</v>
      </c>
      <c r="H162">
        <v>5677.6646768999999</v>
      </c>
      <c r="I162">
        <v>3490.8729004000002</v>
      </c>
      <c r="J162">
        <v>1694.4809005</v>
      </c>
      <c r="K162">
        <v>175.09409579999999</v>
      </c>
      <c r="L162">
        <v>15131.766868299999</v>
      </c>
      <c r="M162">
        <v>5738.4637231999995</v>
      </c>
      <c r="N162">
        <v>44375.584178099998</v>
      </c>
      <c r="O162">
        <v>17424.465856499999</v>
      </c>
      <c r="P162">
        <v>4416.2374940999998</v>
      </c>
      <c r="Q162">
        <v>21351.8503375</v>
      </c>
      <c r="R162">
        <v>62640.930770999999</v>
      </c>
      <c r="AM162" s="3" t="s">
        <v>243</v>
      </c>
      <c r="AN162">
        <v>522692.763810559</v>
      </c>
      <c r="AO162">
        <v>589791.37272800202</v>
      </c>
      <c r="AP162">
        <v>338858.30645992298</v>
      </c>
      <c r="AQ162">
        <v>58624.892365289001</v>
      </c>
      <c r="AR162">
        <v>164268.473541001</v>
      </c>
      <c r="AS162">
        <v>389779.96584721003</v>
      </c>
      <c r="AT162">
        <v>273155.17693345901</v>
      </c>
      <c r="AU162">
        <v>467258.19785406801</v>
      </c>
      <c r="AV162">
        <v>221169.17889943399</v>
      </c>
      <c r="AW162">
        <v>98412.167463003003</v>
      </c>
      <c r="AX162">
        <v>275178.00399773801</v>
      </c>
      <c r="AY162">
        <v>527954.25594318798</v>
      </c>
      <c r="AZ162">
        <v>1114654.6486249301</v>
      </c>
      <c r="BA162">
        <v>302511.75109852297</v>
      </c>
      <c r="BB162">
        <v>283288.269273268</v>
      </c>
      <c r="BC162">
        <v>1305764.2270273301</v>
      </c>
      <c r="BD162">
        <v>1276005.2556331099</v>
      </c>
      <c r="BF162" s="3" t="s">
        <v>279</v>
      </c>
      <c r="BG162">
        <v>92.364603348874596</v>
      </c>
      <c r="BH162">
        <v>15.2031663874026</v>
      </c>
      <c r="BI162">
        <v>62.575154657142903</v>
      </c>
      <c r="BJ162">
        <v>12.3860010989761</v>
      </c>
      <c r="BK162">
        <v>9.5888361265645603</v>
      </c>
      <c r="BL162">
        <v>66.470765273589606</v>
      </c>
      <c r="BM162">
        <v>22.8544528245503</v>
      </c>
      <c r="BN162">
        <v>38.765739247642898</v>
      </c>
      <c r="BO162">
        <v>20.0564617279394</v>
      </c>
      <c r="BP162">
        <v>10.335710881649099</v>
      </c>
      <c r="BQ162">
        <v>13.2052068598971</v>
      </c>
      <c r="BR162">
        <v>94.068634982412206</v>
      </c>
      <c r="BS162">
        <v>266.605136060738</v>
      </c>
      <c r="BT162">
        <v>85.897632277412001</v>
      </c>
      <c r="BU162">
        <v>25.181171404960601</v>
      </c>
      <c r="BV162">
        <v>202.994507817608</v>
      </c>
      <c r="BW162">
        <v>237.35505625417599</v>
      </c>
    </row>
    <row r="163" spans="1:75">
      <c r="A163" t="s">
        <v>200</v>
      </c>
      <c r="B163">
        <v>1797.90121185</v>
      </c>
      <c r="C163">
        <v>1426.1286500000001</v>
      </c>
      <c r="D163">
        <v>2539.7319773499999</v>
      </c>
      <c r="E163">
        <v>2037.7996330000001</v>
      </c>
      <c r="F163">
        <v>101.6851344</v>
      </c>
      <c r="G163">
        <v>1543.5979649000001</v>
      </c>
      <c r="H163">
        <v>648.40632500000004</v>
      </c>
      <c r="I163">
        <v>1284.7970897</v>
      </c>
      <c r="J163">
        <v>517.78389259999994</v>
      </c>
      <c r="K163">
        <v>85.166139900000005</v>
      </c>
      <c r="L163">
        <v>660.1439719</v>
      </c>
      <c r="M163">
        <v>2057.0542249</v>
      </c>
      <c r="N163">
        <v>1707.4535046999999</v>
      </c>
      <c r="O163">
        <v>2441.1184512</v>
      </c>
      <c r="P163">
        <v>462.47128780000003</v>
      </c>
      <c r="Q163">
        <v>3092.4518985</v>
      </c>
      <c r="R163">
        <v>1754.9657784000001</v>
      </c>
      <c r="AM163" s="3" t="s">
        <v>247</v>
      </c>
      <c r="AN163">
        <v>204110.13635417301</v>
      </c>
      <c r="AO163">
        <v>29122.277441291</v>
      </c>
      <c r="AP163">
        <v>396710.65473672003</v>
      </c>
      <c r="AQ163">
        <v>89899.697330051</v>
      </c>
      <c r="AR163">
        <v>183572.917554846</v>
      </c>
      <c r="AS163">
        <v>490001.39064623602</v>
      </c>
      <c r="AT163">
        <v>189635.779483758</v>
      </c>
      <c r="AU163">
        <v>539280.45748544403</v>
      </c>
      <c r="AV163">
        <v>206603.14617685101</v>
      </c>
      <c r="AW163">
        <v>99635.468388691996</v>
      </c>
      <c r="AX163">
        <v>147771.07540801499</v>
      </c>
      <c r="AY163">
        <v>395932.44060006598</v>
      </c>
      <c r="AZ163">
        <v>829166.60563880403</v>
      </c>
      <c r="BA163">
        <v>226942.97170562399</v>
      </c>
      <c r="BB163">
        <v>263702.58765481698</v>
      </c>
      <c r="BC163">
        <v>1470631.8027752601</v>
      </c>
      <c r="BD163">
        <v>1270692.41362911</v>
      </c>
      <c r="BF163" s="3" t="s">
        <v>238</v>
      </c>
      <c r="BG163">
        <v>1676.69163522497</v>
      </c>
      <c r="BH163">
        <v>2478.9268062475298</v>
      </c>
      <c r="BI163">
        <v>1950.92340937832</v>
      </c>
      <c r="BJ163">
        <v>348.34401694560501</v>
      </c>
      <c r="BK163">
        <v>715.30546956540104</v>
      </c>
      <c r="BL163">
        <v>5458.3175433637898</v>
      </c>
      <c r="BM163">
        <v>1347.5856133188199</v>
      </c>
      <c r="BN163">
        <v>966.21366159716399</v>
      </c>
      <c r="BO163">
        <v>278.78885297901599</v>
      </c>
      <c r="BP163">
        <v>311.03254737735102</v>
      </c>
      <c r="BQ163">
        <v>2851.7839126256099</v>
      </c>
      <c r="BR163">
        <v>331.288675965435</v>
      </c>
      <c r="BS163">
        <v>1720.1232955616399</v>
      </c>
      <c r="BT163">
        <v>1154.2857509258899</v>
      </c>
      <c r="BU163">
        <v>248.932408706182</v>
      </c>
      <c r="BV163">
        <v>2551.3735522002598</v>
      </c>
      <c r="BW163">
        <v>4415.8966509887696</v>
      </c>
    </row>
    <row r="164" spans="1:75">
      <c r="A164" t="s">
        <v>201</v>
      </c>
      <c r="B164">
        <v>5.0416962500000002</v>
      </c>
      <c r="C164">
        <v>3.7161097999999999</v>
      </c>
      <c r="D164">
        <v>5.5699815499999996</v>
      </c>
      <c r="E164">
        <v>0.5221171</v>
      </c>
      <c r="F164">
        <v>1.5065812000000001</v>
      </c>
      <c r="G164">
        <v>8.7356122000000003</v>
      </c>
      <c r="H164">
        <v>6.6907104000000004</v>
      </c>
      <c r="I164">
        <v>1.5792991000000001</v>
      </c>
      <c r="J164">
        <v>1.0936478000000001</v>
      </c>
      <c r="K164">
        <v>0.38643339999999998</v>
      </c>
      <c r="L164">
        <v>4.9776221999999999</v>
      </c>
      <c r="M164">
        <v>20.492870799999999</v>
      </c>
      <c r="N164">
        <v>5.7025278000000004</v>
      </c>
      <c r="O164">
        <v>19.4634839</v>
      </c>
      <c r="P164">
        <v>4.1006178999999996</v>
      </c>
      <c r="Q164">
        <v>40.168983099999998</v>
      </c>
      <c r="R164">
        <v>25.163134400000001</v>
      </c>
      <c r="AM164" s="3" t="s">
        <v>246</v>
      </c>
      <c r="AN164">
        <v>15489678.617944</v>
      </c>
      <c r="AO164">
        <v>3361482.6177785601</v>
      </c>
      <c r="AP164">
        <v>30216419.814142</v>
      </c>
      <c r="AQ164">
        <v>4272164.2934817504</v>
      </c>
      <c r="AR164">
        <v>63138381.488427199</v>
      </c>
      <c r="AS164">
        <v>56529606.838556103</v>
      </c>
      <c r="AT164">
        <v>54603581.848736003</v>
      </c>
      <c r="AU164">
        <v>101266758.842518</v>
      </c>
      <c r="AV164">
        <v>61277839.661859199</v>
      </c>
      <c r="AW164">
        <v>9051933.6208087206</v>
      </c>
      <c r="AX164">
        <v>18438241.617903899</v>
      </c>
      <c r="AY164">
        <v>42983921.6100806</v>
      </c>
      <c r="AZ164">
        <v>97801877.713286906</v>
      </c>
      <c r="BA164">
        <v>77440692.798916399</v>
      </c>
      <c r="BB164">
        <v>24713953.029249098</v>
      </c>
      <c r="BC164">
        <v>225430192.80974799</v>
      </c>
      <c r="BD164">
        <v>201101195.35654601</v>
      </c>
      <c r="BF164" s="3" t="s">
        <v>242</v>
      </c>
      <c r="BG164">
        <v>53.2331020602564</v>
      </c>
      <c r="BH164">
        <v>2.3692985160045401</v>
      </c>
      <c r="BI164">
        <v>25.402835579085899</v>
      </c>
      <c r="BJ164">
        <v>5.4884332826276099</v>
      </c>
      <c r="BK164">
        <v>4.1285507879959003</v>
      </c>
      <c r="BL164">
        <v>9.4174136719957993</v>
      </c>
      <c r="BM164">
        <v>5.2495037677057903</v>
      </c>
      <c r="BN164">
        <v>14.453120128476</v>
      </c>
      <c r="BO164">
        <v>7.4504693827553696</v>
      </c>
      <c r="BP164">
        <v>3.6913134096246201</v>
      </c>
      <c r="BQ164">
        <v>5.2914878713202604</v>
      </c>
      <c r="BR164">
        <v>38.107142738677602</v>
      </c>
      <c r="BS164">
        <v>84.269359192754905</v>
      </c>
      <c r="BT164">
        <v>59.226536634536899</v>
      </c>
      <c r="BU164">
        <v>19.280036848895001</v>
      </c>
      <c r="BV164">
        <v>73.343685897834007</v>
      </c>
      <c r="BW164">
        <v>85.841547507679294</v>
      </c>
    </row>
    <row r="165" spans="1:75">
      <c r="A165" t="s">
        <v>202</v>
      </c>
      <c r="B165">
        <v>24263.06804455</v>
      </c>
      <c r="C165">
        <v>19655.710710399999</v>
      </c>
      <c r="D165">
        <v>73114.648865449999</v>
      </c>
      <c r="E165">
        <v>12774.1590259</v>
      </c>
      <c r="F165">
        <v>8187.3202812999998</v>
      </c>
      <c r="G165">
        <v>138989.6370736</v>
      </c>
      <c r="H165">
        <v>34546.324209400002</v>
      </c>
      <c r="I165">
        <v>131222.2895749</v>
      </c>
      <c r="J165">
        <v>19364.5850317</v>
      </c>
      <c r="K165">
        <v>13198.38874</v>
      </c>
      <c r="L165">
        <v>18590.793862899998</v>
      </c>
      <c r="M165">
        <v>99842.625801600007</v>
      </c>
      <c r="N165">
        <v>34132.269409499997</v>
      </c>
      <c r="O165">
        <v>242893.64239270001</v>
      </c>
      <c r="P165">
        <v>54429.603751100003</v>
      </c>
      <c r="Q165">
        <v>397375.02105819999</v>
      </c>
      <c r="R165">
        <v>327744.98985010001</v>
      </c>
      <c r="AM165" s="3" t="s">
        <v>81</v>
      </c>
      <c r="AN165">
        <v>19717592.562188402</v>
      </c>
      <c r="AO165">
        <v>5719744.97208877</v>
      </c>
      <c r="AP165">
        <v>45985357.172279499</v>
      </c>
      <c r="AQ165">
        <v>18018856.277825899</v>
      </c>
      <c r="AR165">
        <v>37628790.7595063</v>
      </c>
      <c r="AS165">
        <v>109513426.192614</v>
      </c>
      <c r="AT165">
        <v>51519545.268382803</v>
      </c>
      <c r="AU165">
        <v>197044241.690972</v>
      </c>
      <c r="AV165">
        <v>23857024.186564799</v>
      </c>
      <c r="AW165">
        <v>15763692.924912499</v>
      </c>
      <c r="AX165">
        <v>35409653.561017998</v>
      </c>
      <c r="AY165">
        <v>63356846.4936141</v>
      </c>
      <c r="AZ165">
        <v>151938763.053049</v>
      </c>
      <c r="BA165">
        <v>49601094.242777601</v>
      </c>
      <c r="BB165">
        <v>25282248.529919598</v>
      </c>
      <c r="BC165">
        <v>226273832.35255</v>
      </c>
      <c r="BD165">
        <v>163488745.32360199</v>
      </c>
      <c r="BF165" s="3" t="s">
        <v>227</v>
      </c>
      <c r="BG165">
        <v>18494.239222625001</v>
      </c>
      <c r="BH165">
        <v>156414.030680992</v>
      </c>
      <c r="BI165">
        <v>26874.600169132002</v>
      </c>
      <c r="BJ165">
        <v>7352.5525067601102</v>
      </c>
      <c r="BK165">
        <v>11146.5901314976</v>
      </c>
      <c r="BL165">
        <v>69471.641664675102</v>
      </c>
      <c r="BM165">
        <v>32855.2691776703</v>
      </c>
      <c r="BN165">
        <v>40412.798798296302</v>
      </c>
      <c r="BO165">
        <v>19251.999768037502</v>
      </c>
      <c r="BP165">
        <v>4449.6353272911101</v>
      </c>
      <c r="BQ165">
        <v>24536.494089644599</v>
      </c>
      <c r="BR165">
        <v>103407.24689768</v>
      </c>
      <c r="BS165">
        <v>62924.936524785197</v>
      </c>
      <c r="BT165">
        <v>35958.933543323001</v>
      </c>
      <c r="BU165">
        <v>13094.205108529701</v>
      </c>
      <c r="BV165">
        <v>153980.27224201299</v>
      </c>
      <c r="BW165">
        <v>201063.91184368799</v>
      </c>
    </row>
    <row r="166" spans="1:75">
      <c r="A166" t="s">
        <v>203</v>
      </c>
      <c r="B166">
        <v>7277.1640380999997</v>
      </c>
      <c r="C166">
        <v>40477.5174883</v>
      </c>
      <c r="D166">
        <v>34089.850267200003</v>
      </c>
      <c r="E166">
        <v>417.45171310000001</v>
      </c>
      <c r="F166">
        <v>4550.7651787000004</v>
      </c>
      <c r="G166">
        <v>102034.02695100001</v>
      </c>
      <c r="H166">
        <v>11289.165665799999</v>
      </c>
      <c r="I166">
        <v>12291.0932725</v>
      </c>
      <c r="J166">
        <v>6381.4844623999998</v>
      </c>
      <c r="K166">
        <v>5449.5228678000003</v>
      </c>
      <c r="L166">
        <v>10498.3284159</v>
      </c>
      <c r="M166">
        <v>73842.477606600005</v>
      </c>
      <c r="N166">
        <v>20809.1940435</v>
      </c>
      <c r="O166">
        <v>99682.822363600004</v>
      </c>
      <c r="P166">
        <v>22630.588628400001</v>
      </c>
      <c r="Q166">
        <v>122148.0736573</v>
      </c>
      <c r="R166">
        <v>152385.20833699999</v>
      </c>
      <c r="AM166" t="s">
        <v>250</v>
      </c>
      <c r="AN166">
        <v>6582807.6026379997</v>
      </c>
      <c r="AO166">
        <v>4148379.2015205598</v>
      </c>
      <c r="AP166">
        <v>3851420.7899390101</v>
      </c>
      <c r="AQ166">
        <v>1909422.4408396301</v>
      </c>
      <c r="AR166">
        <v>2311063.0053302702</v>
      </c>
      <c r="AS166">
        <v>6275464.4255475402</v>
      </c>
      <c r="AT166">
        <v>2779465.8922420298</v>
      </c>
      <c r="AU166">
        <v>6847022.2749869097</v>
      </c>
      <c r="AV166">
        <v>3152849.0311545399</v>
      </c>
      <c r="AW166">
        <v>1231955.5671387899</v>
      </c>
      <c r="AX166">
        <v>9139313.3677408807</v>
      </c>
      <c r="AY166">
        <v>6053765.1427908503</v>
      </c>
      <c r="AZ166">
        <v>12646925.597996701</v>
      </c>
      <c r="BA166">
        <v>4046755.2176615298</v>
      </c>
      <c r="BB166">
        <v>3435381.2834894001</v>
      </c>
      <c r="BC166">
        <v>20873568.580692399</v>
      </c>
      <c r="BD166">
        <v>15870528.008863</v>
      </c>
      <c r="BF166" s="3" t="s">
        <v>230</v>
      </c>
      <c r="BG166">
        <v>2055.7221932950201</v>
      </c>
      <c r="BH166">
        <v>391.369419637379</v>
      </c>
      <c r="BI166">
        <v>1649.41361313671</v>
      </c>
      <c r="BJ166">
        <v>310.01758064871501</v>
      </c>
      <c r="BK166">
        <v>296.270868194456</v>
      </c>
      <c r="BL166">
        <v>1123.10804509628</v>
      </c>
      <c r="BM166">
        <v>723.51883665240598</v>
      </c>
      <c r="BN166">
        <v>878.89522486545104</v>
      </c>
      <c r="BO166">
        <v>488.71155189350401</v>
      </c>
      <c r="BP166">
        <v>225.90787097972401</v>
      </c>
      <c r="BQ166">
        <v>327.27520048710301</v>
      </c>
      <c r="BR166">
        <v>2036.8492241284901</v>
      </c>
      <c r="BS166">
        <v>3143.3235718115002</v>
      </c>
      <c r="BT166">
        <v>1986.42698815422</v>
      </c>
      <c r="BU166">
        <v>623.50440181267595</v>
      </c>
      <c r="BV166">
        <v>3228.3521238078401</v>
      </c>
      <c r="BW166">
        <v>3912.6483257001501</v>
      </c>
    </row>
    <row r="167" spans="1:75">
      <c r="A167" t="s">
        <v>204</v>
      </c>
      <c r="B167">
        <v>7060.1486679500003</v>
      </c>
      <c r="C167">
        <v>1.7110000000000001E-3</v>
      </c>
      <c r="D167">
        <v>3812.96513495</v>
      </c>
      <c r="E167">
        <v>350.0775443</v>
      </c>
      <c r="F167">
        <v>171.83934239999999</v>
      </c>
      <c r="G167">
        <v>1170.5020119999999</v>
      </c>
      <c r="H167">
        <v>792.00982199999999</v>
      </c>
      <c r="I167">
        <v>43.158044699999998</v>
      </c>
      <c r="J167">
        <v>1.7384269999999999</v>
      </c>
      <c r="K167">
        <v>258.54869789999998</v>
      </c>
      <c r="L167">
        <v>444.1887681</v>
      </c>
      <c r="M167">
        <v>3158.3828736999999</v>
      </c>
      <c r="N167">
        <v>2634.2580466999998</v>
      </c>
      <c r="O167">
        <v>4656.6099946000004</v>
      </c>
      <c r="P167">
        <v>729.26855309999996</v>
      </c>
      <c r="Q167">
        <v>4267.5782509999999</v>
      </c>
      <c r="R167">
        <v>4739.7928693000003</v>
      </c>
      <c r="AM167" t="s">
        <v>110</v>
      </c>
      <c r="AN167">
        <v>10550408.2691052</v>
      </c>
      <c r="AO167">
        <v>2847239.1771058198</v>
      </c>
      <c r="AP167">
        <v>12396942.6391044</v>
      </c>
      <c r="AQ167">
        <v>15894640.565535299</v>
      </c>
      <c r="AR167">
        <v>8031762.6483843904</v>
      </c>
      <c r="AS167">
        <v>79987262.8150381</v>
      </c>
      <c r="AT167">
        <v>44107161.841514401</v>
      </c>
      <c r="AU167">
        <v>128221827.939091</v>
      </c>
      <c r="AV167">
        <v>17497732.247085601</v>
      </c>
      <c r="AW167">
        <v>15806746.1749305</v>
      </c>
      <c r="AX167">
        <v>14627430.031633399</v>
      </c>
      <c r="AY167">
        <v>29401729.376329601</v>
      </c>
      <c r="AZ167">
        <v>73719936.601362303</v>
      </c>
      <c r="BA167">
        <v>25872204.6576772</v>
      </c>
      <c r="BB167">
        <v>11427447.1197455</v>
      </c>
      <c r="BC167">
        <v>106158892.26718301</v>
      </c>
      <c r="BD167">
        <v>75674662.443096802</v>
      </c>
      <c r="BF167" s="3" t="s">
        <v>231</v>
      </c>
      <c r="BG167">
        <v>5811.4451330083402</v>
      </c>
      <c r="BH167">
        <v>2434.8257171743098</v>
      </c>
      <c r="BI167">
        <v>4704.4126074510696</v>
      </c>
      <c r="BJ167">
        <v>1509.14454590747</v>
      </c>
      <c r="BK167">
        <v>1566.70835901741</v>
      </c>
      <c r="BL167">
        <v>3836.45198081852</v>
      </c>
      <c r="BM167">
        <v>3207.1001617366401</v>
      </c>
      <c r="BN167">
        <v>4153.1169614145601</v>
      </c>
      <c r="BO167">
        <v>2728.4836633944301</v>
      </c>
      <c r="BP167">
        <v>964.44992756855595</v>
      </c>
      <c r="BQ167">
        <v>1567.27609048772</v>
      </c>
      <c r="BR167">
        <v>4290.8716700965197</v>
      </c>
      <c r="BS167">
        <v>7497.97072964365</v>
      </c>
      <c r="BT167">
        <v>4626.2331655257303</v>
      </c>
      <c r="BU167">
        <v>1692.9733439084</v>
      </c>
      <c r="BV167">
        <v>11173.9638498645</v>
      </c>
      <c r="BW167">
        <v>12190.5043864826</v>
      </c>
    </row>
    <row r="168" spans="1:75">
      <c r="A168" t="s">
        <v>205</v>
      </c>
      <c r="B168">
        <v>0.95695624999999995</v>
      </c>
      <c r="C168">
        <v>17.240322500000001</v>
      </c>
      <c r="D168">
        <v>1.20368075</v>
      </c>
      <c r="E168">
        <v>6.9600514999999996</v>
      </c>
      <c r="F168">
        <v>1.4198865000000001</v>
      </c>
      <c r="G168">
        <v>39.152954000000001</v>
      </c>
      <c r="H168">
        <v>9.0443622999999995</v>
      </c>
      <c r="I168">
        <v>5.8637227000000003</v>
      </c>
      <c r="J168">
        <v>12.175268000000001</v>
      </c>
      <c r="K168">
        <v>1.2860312</v>
      </c>
      <c r="L168">
        <v>8.2374206000000001</v>
      </c>
      <c r="M168">
        <v>5.7489103999999998</v>
      </c>
      <c r="N168">
        <v>6.3843198000000001</v>
      </c>
      <c r="O168">
        <v>37.215451999999999</v>
      </c>
      <c r="P168">
        <v>10.3912189</v>
      </c>
      <c r="Q168">
        <v>11.646487199999999</v>
      </c>
      <c r="R168">
        <v>6.2487599999999999</v>
      </c>
      <c r="AM168" s="3" t="s">
        <v>255</v>
      </c>
      <c r="AN168">
        <v>812771.17018245498</v>
      </c>
      <c r="AO168">
        <v>86748.299040324098</v>
      </c>
      <c r="AP168">
        <v>640569.35061385704</v>
      </c>
      <c r="AQ168">
        <v>261331.461680821</v>
      </c>
      <c r="AR168">
        <v>395852.66987686401</v>
      </c>
      <c r="AS168">
        <v>1101486.4972933801</v>
      </c>
      <c r="AT168">
        <v>495681.792106384</v>
      </c>
      <c r="AU168">
        <v>1043244.52010801</v>
      </c>
      <c r="AV168">
        <v>480609.77123721899</v>
      </c>
      <c r="AW168">
        <v>185600.92817916101</v>
      </c>
      <c r="AX168">
        <v>248444.326601351</v>
      </c>
      <c r="AY168">
        <v>683059.86569113401</v>
      </c>
      <c r="AZ168">
        <v>1928383.61063055</v>
      </c>
      <c r="BA168">
        <v>675455.25797070202</v>
      </c>
      <c r="BB168">
        <v>730691.87745428295</v>
      </c>
      <c r="BC168">
        <v>4426340.7043012902</v>
      </c>
      <c r="BD168">
        <v>2258238.0128599298</v>
      </c>
      <c r="BF168" s="3" t="s">
        <v>249</v>
      </c>
      <c r="BG168">
        <v>43.709751087315901</v>
      </c>
      <c r="BH168">
        <v>36.580342644772699</v>
      </c>
      <c r="BI168">
        <v>101.857769110142</v>
      </c>
      <c r="BJ168">
        <v>17.410271249700699</v>
      </c>
      <c r="BK168">
        <v>24.335080911676599</v>
      </c>
      <c r="BL168">
        <v>75.633479587162697</v>
      </c>
      <c r="BM168">
        <v>55.4219747305184</v>
      </c>
      <c r="BN168">
        <v>111.72589277818599</v>
      </c>
      <c r="BO168">
        <v>46.527018605142402</v>
      </c>
      <c r="BP168">
        <v>18.306773439378102</v>
      </c>
      <c r="BQ168">
        <v>24.668838884384702</v>
      </c>
      <c r="BR168">
        <v>234.146095142923</v>
      </c>
      <c r="BS168">
        <v>429.83364800115601</v>
      </c>
      <c r="BT168">
        <v>334.34818507430401</v>
      </c>
      <c r="BU168">
        <v>96.980298173566695</v>
      </c>
      <c r="BV168">
        <v>489.12103702761499</v>
      </c>
      <c r="BW168">
        <v>609.58367822867206</v>
      </c>
    </row>
    <row r="169" spans="1:75">
      <c r="A169" t="s">
        <v>206</v>
      </c>
      <c r="B169">
        <v>21122.922160499998</v>
      </c>
      <c r="C169">
        <v>9565.9148095</v>
      </c>
      <c r="D169">
        <v>35542.524580700003</v>
      </c>
      <c r="E169">
        <v>1484.5955051000001</v>
      </c>
      <c r="F169">
        <v>7477.3121426999996</v>
      </c>
      <c r="G169">
        <v>12322.980856</v>
      </c>
      <c r="H169">
        <v>6845.0612375000001</v>
      </c>
      <c r="I169">
        <v>5578.0381448999997</v>
      </c>
      <c r="J169">
        <v>1965.7356775999999</v>
      </c>
      <c r="K169">
        <v>886.53957070000001</v>
      </c>
      <c r="L169">
        <v>14098.342471</v>
      </c>
      <c r="M169">
        <v>34470.936602599999</v>
      </c>
      <c r="N169">
        <v>20602.172317500001</v>
      </c>
      <c r="O169">
        <v>25212.117107900001</v>
      </c>
      <c r="P169">
        <v>13897.7246029</v>
      </c>
      <c r="Q169">
        <v>87595.112462300007</v>
      </c>
      <c r="R169">
        <v>56535.918088400002</v>
      </c>
      <c r="AM169" s="3" t="s">
        <v>254</v>
      </c>
      <c r="AN169">
        <v>65772905.440964296</v>
      </c>
      <c r="AO169">
        <v>24322371.5542426</v>
      </c>
      <c r="AP169">
        <v>113009030.783437</v>
      </c>
      <c r="AQ169">
        <v>65171644.081333399</v>
      </c>
      <c r="AR169">
        <v>22978718.817333899</v>
      </c>
      <c r="AS169">
        <v>116052413.687206</v>
      </c>
      <c r="AT169">
        <v>32991014.684080198</v>
      </c>
      <c r="AU169">
        <v>170598370.04305899</v>
      </c>
      <c r="AV169">
        <v>46332682.114281699</v>
      </c>
      <c r="AW169">
        <v>53941246.923141502</v>
      </c>
      <c r="AX169">
        <v>44986767.1472883</v>
      </c>
      <c r="AY169">
        <v>42390239.511941403</v>
      </c>
      <c r="AZ169">
        <v>182023788.928123</v>
      </c>
      <c r="BA169">
        <v>68455791.430041999</v>
      </c>
      <c r="BB169">
        <v>17430981.5061596</v>
      </c>
      <c r="BC169">
        <v>77972832.034076795</v>
      </c>
      <c r="BD169">
        <v>90078824.122484893</v>
      </c>
      <c r="BF169" s="3" t="s">
        <v>236</v>
      </c>
      <c r="BG169">
        <v>1191.60841654398</v>
      </c>
      <c r="BH169">
        <v>187.956288017855</v>
      </c>
      <c r="BI169">
        <v>439.102046375638</v>
      </c>
      <c r="BJ169">
        <v>57.454500153233901</v>
      </c>
      <c r="BK169">
        <v>47.346976872686</v>
      </c>
      <c r="BL169">
        <v>114.313503157912</v>
      </c>
      <c r="BM169">
        <v>87.566780447011396</v>
      </c>
      <c r="BN169">
        <v>129.05553049403099</v>
      </c>
      <c r="BO169">
        <v>63.393404233846503</v>
      </c>
      <c r="BP169">
        <v>38.081211398890403</v>
      </c>
      <c r="BQ169">
        <v>103.990153071341</v>
      </c>
      <c r="BR169">
        <v>234.34939803624101</v>
      </c>
      <c r="BS169">
        <v>958.82270528780896</v>
      </c>
      <c r="BT169">
        <v>312.58332717097301</v>
      </c>
      <c r="BU169">
        <v>92.996459487604497</v>
      </c>
      <c r="BV169">
        <v>927.91279961931104</v>
      </c>
      <c r="BW169">
        <v>1000.76059328005</v>
      </c>
    </row>
    <row r="170" spans="1:75">
      <c r="A170" t="s">
        <v>207</v>
      </c>
      <c r="B170">
        <v>895.80571384999996</v>
      </c>
      <c r="C170">
        <v>28657.795454499999</v>
      </c>
      <c r="D170">
        <v>1302.5486299500001</v>
      </c>
      <c r="E170">
        <v>1384.9532096</v>
      </c>
      <c r="F170">
        <v>495.44046780000002</v>
      </c>
      <c r="G170">
        <v>21124.794677999998</v>
      </c>
      <c r="H170">
        <v>2588.4266151000002</v>
      </c>
      <c r="I170">
        <v>2104.1608801000002</v>
      </c>
      <c r="J170">
        <v>1075.0483896999999</v>
      </c>
      <c r="K170">
        <v>530.42350350000004</v>
      </c>
      <c r="L170">
        <v>6829.1430246</v>
      </c>
      <c r="M170">
        <v>16753.524653199998</v>
      </c>
      <c r="N170">
        <v>6322.1253866999996</v>
      </c>
      <c r="O170">
        <v>10322.976269000001</v>
      </c>
      <c r="P170">
        <v>2293.5974338000001</v>
      </c>
      <c r="Q170">
        <v>7300.5709316000002</v>
      </c>
      <c r="R170">
        <v>15065.280677700001</v>
      </c>
      <c r="AM170" t="s">
        <v>180</v>
      </c>
      <c r="AN170">
        <v>3535799.77093272</v>
      </c>
      <c r="AO170">
        <v>232611.234462458</v>
      </c>
      <c r="AP170">
        <v>1937571.75502732</v>
      </c>
      <c r="AQ170">
        <v>1347031.67677239</v>
      </c>
      <c r="AR170">
        <v>441008.46267838101</v>
      </c>
      <c r="AS170">
        <v>1882747.0211563299</v>
      </c>
      <c r="AT170">
        <v>1558926.13205462</v>
      </c>
      <c r="AU170">
        <v>469895.093887517</v>
      </c>
      <c r="AV170">
        <v>143271.27212453799</v>
      </c>
      <c r="AW170">
        <v>169279.43844480801</v>
      </c>
      <c r="AX170">
        <v>1096747.7220276601</v>
      </c>
      <c r="AY170">
        <v>2686711.7975507001</v>
      </c>
      <c r="AZ170">
        <v>3695331.6573472102</v>
      </c>
      <c r="BA170">
        <v>1737782.13258202</v>
      </c>
      <c r="BB170">
        <v>1160538.5413809801</v>
      </c>
      <c r="BC170">
        <v>2832329.5819317801</v>
      </c>
      <c r="BD170">
        <v>3387051.3422274799</v>
      </c>
      <c r="BF170" s="3" t="s">
        <v>232</v>
      </c>
      <c r="BG170">
        <v>680.28359109773203</v>
      </c>
      <c r="BH170">
        <v>8002.7397751736698</v>
      </c>
      <c r="BI170">
        <v>37026.157325201602</v>
      </c>
      <c r="BJ170">
        <v>7446.77822070402</v>
      </c>
      <c r="BK170">
        <v>4123.1925982847297</v>
      </c>
      <c r="BL170">
        <v>45751.548335779298</v>
      </c>
      <c r="BM170">
        <v>11480.563439314999</v>
      </c>
      <c r="BN170">
        <v>24863.974009298501</v>
      </c>
      <c r="BO170">
        <v>10391.202629089999</v>
      </c>
      <c r="BP170">
        <v>3911.2156186695702</v>
      </c>
      <c r="BQ170">
        <v>1570.1899482435599</v>
      </c>
      <c r="BR170">
        <v>64256.237062269298</v>
      </c>
      <c r="BS170">
        <v>93167.266352556195</v>
      </c>
      <c r="BT170">
        <v>52217.0201242931</v>
      </c>
      <c r="BU170">
        <v>13671.103773401999</v>
      </c>
      <c r="BV170">
        <v>123489.946157197</v>
      </c>
      <c r="BW170">
        <v>95210.906297537804</v>
      </c>
    </row>
    <row r="171" spans="1:75">
      <c r="A171" t="s">
        <v>208</v>
      </c>
      <c r="B171">
        <v>58811.248381650003</v>
      </c>
      <c r="C171">
        <v>16901.833271700001</v>
      </c>
      <c r="D171">
        <v>70249.110742050005</v>
      </c>
      <c r="E171">
        <v>15957.964347700001</v>
      </c>
      <c r="F171">
        <v>1815.0045267999999</v>
      </c>
      <c r="G171">
        <v>23504.0723464</v>
      </c>
      <c r="H171">
        <v>1939.8541921999999</v>
      </c>
      <c r="I171">
        <v>16886.4032167</v>
      </c>
      <c r="J171">
        <v>1450.7748237999999</v>
      </c>
      <c r="K171">
        <v>2537.0440935000001</v>
      </c>
      <c r="L171">
        <v>51603.114083</v>
      </c>
      <c r="M171">
        <v>5608.8329615000002</v>
      </c>
      <c r="N171">
        <v>29762.402311500002</v>
      </c>
      <c r="O171">
        <v>64212.7762487</v>
      </c>
      <c r="P171">
        <v>14899.811831200001</v>
      </c>
      <c r="Q171">
        <v>97792.857575400005</v>
      </c>
      <c r="R171">
        <v>28786.911528500001</v>
      </c>
      <c r="AM171" s="3" t="s">
        <v>253</v>
      </c>
      <c r="AN171">
        <v>408343.48315123998</v>
      </c>
      <c r="AO171">
        <v>84445.079103384007</v>
      </c>
      <c r="AP171">
        <v>375554.34381349001</v>
      </c>
      <c r="AQ171">
        <v>84962.601605368007</v>
      </c>
      <c r="AR171">
        <v>204898.72308983101</v>
      </c>
      <c r="AS171">
        <v>509581.13282683498</v>
      </c>
      <c r="AT171">
        <v>217706.09275307701</v>
      </c>
      <c r="AU171">
        <v>549488.20714305504</v>
      </c>
      <c r="AV171">
        <v>248371.11892515799</v>
      </c>
      <c r="AW171">
        <v>124718.635744977</v>
      </c>
      <c r="AX171">
        <v>246913.040773858</v>
      </c>
      <c r="AY171">
        <v>516051.22843805002</v>
      </c>
      <c r="AZ171">
        <v>1102124.44644868</v>
      </c>
      <c r="BA171">
        <v>306167.704143824</v>
      </c>
      <c r="BB171">
        <v>361624.34136420197</v>
      </c>
      <c r="BC171">
        <v>2108420.5796928201</v>
      </c>
      <c r="BD171">
        <v>1618852.5604155899</v>
      </c>
      <c r="BF171" t="s">
        <v>248</v>
      </c>
      <c r="BG171">
        <v>962.87076211558599</v>
      </c>
      <c r="BH171">
        <v>906.79318349548998</v>
      </c>
      <c r="BI171">
        <v>1295.7718454527901</v>
      </c>
      <c r="BJ171">
        <v>205.089383805285</v>
      </c>
      <c r="BK171">
        <v>667.53516051361703</v>
      </c>
      <c r="BL171">
        <v>3800.8959848636</v>
      </c>
      <c r="BM171">
        <v>652.931216106992</v>
      </c>
      <c r="BN171">
        <v>822.58831209490995</v>
      </c>
      <c r="BO171">
        <v>239.52465708730799</v>
      </c>
      <c r="BP171">
        <v>196.78981327638999</v>
      </c>
      <c r="BQ171">
        <v>1661.1222385133101</v>
      </c>
      <c r="BR171">
        <v>414.64796356962802</v>
      </c>
      <c r="BS171">
        <v>1075.6566749280601</v>
      </c>
      <c r="BT171">
        <v>1194.7179170946999</v>
      </c>
      <c r="BU171">
        <v>260.64139250882499</v>
      </c>
      <c r="BV171">
        <v>2306.2781353239102</v>
      </c>
      <c r="BW171">
        <v>3619.6530883570399</v>
      </c>
    </row>
    <row r="172" spans="1:75">
      <c r="A172" t="s">
        <v>209</v>
      </c>
      <c r="B172">
        <v>2462.4701057000002</v>
      </c>
      <c r="C172">
        <v>468.78209809999998</v>
      </c>
      <c r="D172">
        <v>3219.2724962000002</v>
      </c>
      <c r="E172">
        <v>661.86878019999995</v>
      </c>
      <c r="F172">
        <v>286.58501910000001</v>
      </c>
      <c r="G172">
        <v>3384.5707898000001</v>
      </c>
      <c r="H172">
        <v>228.85053579999999</v>
      </c>
      <c r="I172">
        <v>720.49866980000002</v>
      </c>
      <c r="J172">
        <v>1331.3824500999999</v>
      </c>
      <c r="K172">
        <v>101.45291090000001</v>
      </c>
      <c r="L172">
        <v>1450.7092914</v>
      </c>
      <c r="M172">
        <v>19685.752782299998</v>
      </c>
      <c r="N172">
        <v>22142.198846200001</v>
      </c>
      <c r="O172">
        <v>17642.830016299999</v>
      </c>
      <c r="P172">
        <v>2358.8937672000002</v>
      </c>
      <c r="Q172">
        <v>10386.739709900001</v>
      </c>
      <c r="R172">
        <v>3914.3026749000001</v>
      </c>
      <c r="AM172" s="3" t="s">
        <v>260</v>
      </c>
      <c r="AN172">
        <v>618235.86808299797</v>
      </c>
      <c r="AO172">
        <v>12319284.7277776</v>
      </c>
      <c r="AP172">
        <v>2199198.18587424</v>
      </c>
      <c r="AQ172">
        <v>505216.64514884201</v>
      </c>
      <c r="AR172">
        <v>1566873.64113888</v>
      </c>
      <c r="AS172">
        <v>5692492.1090271501</v>
      </c>
      <c r="AT172">
        <v>2033280.27076298</v>
      </c>
      <c r="AU172">
        <v>4152783.1979843802</v>
      </c>
      <c r="AV172">
        <v>1879506.11294904</v>
      </c>
      <c r="AW172">
        <v>626286.26930744899</v>
      </c>
      <c r="AX172">
        <v>1178121.66245341</v>
      </c>
      <c r="AY172">
        <v>3309875.38778535</v>
      </c>
      <c r="AZ172">
        <v>7055101.5602530204</v>
      </c>
      <c r="BA172">
        <v>3884791.8640383999</v>
      </c>
      <c r="BB172">
        <v>2013348.1170478601</v>
      </c>
      <c r="BC172">
        <v>11639183.989203701</v>
      </c>
      <c r="BD172">
        <v>7894786.5372749399</v>
      </c>
      <c r="BF172" t="s">
        <v>244</v>
      </c>
      <c r="BG172">
        <v>5977.7007562064</v>
      </c>
      <c r="BH172">
        <v>1287.8143137028401</v>
      </c>
      <c r="BI172">
        <v>5116.4790641856898</v>
      </c>
      <c r="BJ172">
        <v>1971.7097350531401</v>
      </c>
      <c r="BK172">
        <v>4450.2635315410398</v>
      </c>
      <c r="BL172">
        <v>10175.886156197301</v>
      </c>
      <c r="BM172">
        <v>11654.1889344233</v>
      </c>
      <c r="BN172">
        <v>19860.490734164901</v>
      </c>
      <c r="BO172">
        <v>18590.1587648356</v>
      </c>
      <c r="BP172">
        <v>3229.0360481842199</v>
      </c>
      <c r="BQ172">
        <v>6807.9669859138603</v>
      </c>
      <c r="BR172">
        <v>17044.8365631411</v>
      </c>
      <c r="BS172">
        <v>6889.3424443684999</v>
      </c>
      <c r="BT172">
        <v>13517.830296305199</v>
      </c>
      <c r="BU172">
        <v>4474.9487448652399</v>
      </c>
      <c r="BV172">
        <v>25737.250815012201</v>
      </c>
      <c r="BW172">
        <v>22064.894571173201</v>
      </c>
    </row>
    <row r="173" spans="1:75">
      <c r="A173" t="s">
        <v>210</v>
      </c>
      <c r="B173">
        <v>21250.531191900001</v>
      </c>
      <c r="C173">
        <v>25324.328128199999</v>
      </c>
      <c r="D173">
        <v>35280.107553399997</v>
      </c>
      <c r="E173">
        <v>3769.6652751000001</v>
      </c>
      <c r="F173">
        <v>6624.2987874</v>
      </c>
      <c r="G173">
        <v>54128.7992227</v>
      </c>
      <c r="H173">
        <v>12074.2614522</v>
      </c>
      <c r="I173">
        <v>2609.4113477999999</v>
      </c>
      <c r="J173">
        <v>1331.2421707999999</v>
      </c>
      <c r="K173">
        <v>6417.1839050999997</v>
      </c>
      <c r="L173">
        <v>4657.8900290000001</v>
      </c>
      <c r="M173">
        <v>27609.086571100001</v>
      </c>
      <c r="N173">
        <v>687.05230019999999</v>
      </c>
      <c r="O173">
        <v>25918.124315699999</v>
      </c>
      <c r="P173">
        <v>31127.966928000002</v>
      </c>
      <c r="Q173">
        <v>44747.081813899997</v>
      </c>
      <c r="R173">
        <v>62799.9406982</v>
      </c>
      <c r="AM173" s="3" t="s">
        <v>261</v>
      </c>
      <c r="AN173">
        <v>2011502.57032404</v>
      </c>
      <c r="AO173">
        <v>965896.71769388602</v>
      </c>
      <c r="AP173">
        <v>3998016.0750207799</v>
      </c>
      <c r="AQ173">
        <v>4116216.0159734502</v>
      </c>
      <c r="AR173">
        <v>2748758.0435456801</v>
      </c>
      <c r="AS173">
        <v>8091044.40943514</v>
      </c>
      <c r="AT173">
        <v>3260330.6530579501</v>
      </c>
      <c r="AU173">
        <v>8769060.9953917209</v>
      </c>
      <c r="AV173">
        <v>3836686.5729381</v>
      </c>
      <c r="AW173">
        <v>1347005.6636145201</v>
      </c>
      <c r="AX173">
        <v>2023091.4485237701</v>
      </c>
      <c r="AY173">
        <v>6466136.6187239997</v>
      </c>
      <c r="AZ173">
        <v>11539287.968744099</v>
      </c>
      <c r="BA173">
        <v>3181700.5157890902</v>
      </c>
      <c r="BB173">
        <v>3244929.31319782</v>
      </c>
      <c r="BC173">
        <v>19885238.745616298</v>
      </c>
      <c r="BD173">
        <v>17318767.663578998</v>
      </c>
      <c r="BF173" s="3" t="s">
        <v>245</v>
      </c>
      <c r="BG173">
        <v>1804.06965012244</v>
      </c>
      <c r="BH173">
        <v>692.95272817833802</v>
      </c>
      <c r="BI173">
        <v>2539.9308529294199</v>
      </c>
      <c r="BJ173">
        <v>1512.8966198973701</v>
      </c>
      <c r="BK173">
        <v>2322.2772581725599</v>
      </c>
      <c r="BL173">
        <v>6739.4975738624298</v>
      </c>
      <c r="BM173">
        <v>5345.2288707808302</v>
      </c>
      <c r="BN173">
        <v>6036.7480005345196</v>
      </c>
      <c r="BO173">
        <v>3285.64832994587</v>
      </c>
      <c r="BP173">
        <v>2078.1158393392998</v>
      </c>
      <c r="BQ173">
        <v>1944.09889388229</v>
      </c>
      <c r="BR173">
        <v>7213.1052250508601</v>
      </c>
      <c r="BS173">
        <v>4426.0221921995399</v>
      </c>
      <c r="BT173">
        <v>6319.9704399126504</v>
      </c>
      <c r="BU173">
        <v>2085.35759625225</v>
      </c>
      <c r="BV173">
        <v>12884.312740387601</v>
      </c>
      <c r="BW173">
        <v>12829.479002521601</v>
      </c>
    </row>
    <row r="174" spans="1:75">
      <c r="A174" t="s">
        <v>211</v>
      </c>
      <c r="B174">
        <v>0.3393833</v>
      </c>
      <c r="C174">
        <v>0.26241059999999999</v>
      </c>
      <c r="D174">
        <v>0.90589500000000001</v>
      </c>
      <c r="E174">
        <v>0.14114930000000001</v>
      </c>
      <c r="F174">
        <v>5.9472799999999999E-2</v>
      </c>
      <c r="G174">
        <v>0.70043370000000005</v>
      </c>
      <c r="H174">
        <v>0.4265852</v>
      </c>
      <c r="I174">
        <v>0.41225620000000002</v>
      </c>
      <c r="J174">
        <v>4.8169400000000001E-2</v>
      </c>
      <c r="K174">
        <v>0.1781634</v>
      </c>
      <c r="L174">
        <v>0.3770637</v>
      </c>
      <c r="M174">
        <v>1.7127851000000001</v>
      </c>
      <c r="N174">
        <v>0.41054269999999998</v>
      </c>
      <c r="O174">
        <v>1.5557321</v>
      </c>
      <c r="P174">
        <v>0.2917671</v>
      </c>
      <c r="Q174">
        <v>3.2312778</v>
      </c>
      <c r="R174">
        <v>2.0285421000000001</v>
      </c>
      <c r="AM174" s="3" t="s">
        <v>262</v>
      </c>
      <c r="AN174">
        <v>86435622.840702802</v>
      </c>
      <c r="AO174">
        <v>8051193.5331881</v>
      </c>
      <c r="AP174">
        <v>69397800.695076093</v>
      </c>
      <c r="AQ174">
        <v>87377520.244245604</v>
      </c>
      <c r="AR174">
        <v>16174491.559737099</v>
      </c>
      <c r="AS174">
        <v>61991545.945544198</v>
      </c>
      <c r="AT174">
        <v>32227052.1001263</v>
      </c>
      <c r="AU174">
        <v>42277426.120681703</v>
      </c>
      <c r="AV174">
        <v>21408182.097471099</v>
      </c>
      <c r="AW174">
        <v>15071785.600252301</v>
      </c>
      <c r="AX174">
        <v>27917102.893886101</v>
      </c>
      <c r="AY174">
        <v>71474365.656407803</v>
      </c>
      <c r="AZ174">
        <v>135788656.61761299</v>
      </c>
      <c r="BA174">
        <v>101380151.726686</v>
      </c>
      <c r="BB174">
        <v>17561451.314846199</v>
      </c>
      <c r="BC174">
        <v>128387065.060655</v>
      </c>
      <c r="BD174">
        <v>150864761.768489</v>
      </c>
      <c r="BF174" s="3" t="s">
        <v>235</v>
      </c>
      <c r="BG174">
        <v>293.35959607787601</v>
      </c>
      <c r="BH174">
        <v>25.103349890106902</v>
      </c>
      <c r="BI174">
        <v>80.966834526201893</v>
      </c>
      <c r="BJ174">
        <v>13.1367032505952</v>
      </c>
      <c r="BK174">
        <v>14.3707235324966</v>
      </c>
      <c r="BL174">
        <v>117.373915052219</v>
      </c>
      <c r="BM174">
        <v>33.870968277023302</v>
      </c>
      <c r="BN174">
        <v>63.432541109414501</v>
      </c>
      <c r="BO174">
        <v>27.54357831295</v>
      </c>
      <c r="BP174">
        <v>12.659381871917301</v>
      </c>
      <c r="BQ174">
        <v>22.2331028553895</v>
      </c>
      <c r="BR174">
        <v>126.205992676701</v>
      </c>
      <c r="BS174">
        <v>289.07318112573398</v>
      </c>
      <c r="BT174">
        <v>109.28091019079</v>
      </c>
      <c r="BU174">
        <v>32.330964626092097</v>
      </c>
      <c r="BV174">
        <v>322.107612732566</v>
      </c>
      <c r="BW174">
        <v>416.05251934836599</v>
      </c>
    </row>
    <row r="175" spans="1:75">
      <c r="A175" t="s">
        <v>212</v>
      </c>
      <c r="B175">
        <v>48110.139384850001</v>
      </c>
      <c r="C175">
        <v>5560.2853733000002</v>
      </c>
      <c r="D175">
        <v>94345.606926449997</v>
      </c>
      <c r="E175">
        <v>4377.6034712999999</v>
      </c>
      <c r="F175">
        <v>1744.1824853999999</v>
      </c>
      <c r="G175">
        <v>23668.565359</v>
      </c>
      <c r="H175">
        <v>9361.4244058999993</v>
      </c>
      <c r="I175">
        <v>72570.452327599996</v>
      </c>
      <c r="J175">
        <v>7840.0295489</v>
      </c>
      <c r="K175">
        <v>1960.5054293000001</v>
      </c>
      <c r="L175">
        <v>20754.396401099999</v>
      </c>
      <c r="M175">
        <v>28720.933023000001</v>
      </c>
      <c r="N175">
        <v>119744.7235607</v>
      </c>
      <c r="O175">
        <v>23279.397913100001</v>
      </c>
      <c r="P175">
        <v>10440.1350803</v>
      </c>
      <c r="Q175">
        <v>84691.343322600005</v>
      </c>
      <c r="R175">
        <v>65149.3724286</v>
      </c>
      <c r="AM175" s="3" t="s">
        <v>257</v>
      </c>
      <c r="AN175">
        <v>1224530.9857966299</v>
      </c>
      <c r="AO175">
        <v>1980505.4588532301</v>
      </c>
      <c r="AP175">
        <v>1681145.9273262499</v>
      </c>
      <c r="AQ175">
        <v>802054.05603439896</v>
      </c>
      <c r="AR175">
        <v>1052296.72774058</v>
      </c>
      <c r="AS175">
        <v>3063849.69696829</v>
      </c>
      <c r="AT175">
        <v>1215207.8277720499</v>
      </c>
      <c r="AU175">
        <v>3453554.5189613798</v>
      </c>
      <c r="AV175">
        <v>1524551.1114298999</v>
      </c>
      <c r="AW175">
        <v>583166.03944696998</v>
      </c>
      <c r="AX175">
        <v>711665.49947977497</v>
      </c>
      <c r="AY175">
        <v>3677246.0668412801</v>
      </c>
      <c r="AZ175">
        <v>6038159.1076677199</v>
      </c>
      <c r="BA175">
        <v>2271227.77491664</v>
      </c>
      <c r="BB175">
        <v>2095222.4066450601</v>
      </c>
      <c r="BC175">
        <v>14592295.4898204</v>
      </c>
      <c r="BD175">
        <v>9574686.6545237303</v>
      </c>
      <c r="BF175" s="3" t="s">
        <v>239</v>
      </c>
      <c r="BG175">
        <v>386.68152203758598</v>
      </c>
      <c r="BH175">
        <v>6.4733949531682802</v>
      </c>
      <c r="BI175">
        <v>159.96289166838301</v>
      </c>
      <c r="BJ175">
        <v>25.766033865525699</v>
      </c>
      <c r="BK175">
        <v>19.3945701980183</v>
      </c>
      <c r="BL175">
        <v>47.973003858081199</v>
      </c>
      <c r="BM175">
        <v>15.275319461851399</v>
      </c>
      <c r="BN175">
        <v>40.4129792152196</v>
      </c>
      <c r="BO175">
        <v>23.482541849021001</v>
      </c>
      <c r="BP175">
        <v>11.8797193750659</v>
      </c>
      <c r="BQ175">
        <v>33.871344703186303</v>
      </c>
      <c r="BR175">
        <v>107.466565914821</v>
      </c>
      <c r="BS175">
        <v>171.149316367609</v>
      </c>
      <c r="BT175">
        <v>123.669652723008</v>
      </c>
      <c r="BU175">
        <v>42.370685226834603</v>
      </c>
      <c r="BV175">
        <v>192.293093571551</v>
      </c>
      <c r="BW175">
        <v>229.66893476224101</v>
      </c>
    </row>
    <row r="176" spans="1:75">
      <c r="A176" t="s">
        <v>213</v>
      </c>
      <c r="B176">
        <v>8.5834975</v>
      </c>
      <c r="C176">
        <v>3.519628</v>
      </c>
      <c r="D176">
        <v>11.4932523</v>
      </c>
      <c r="E176">
        <v>9.2665399999999995E-2</v>
      </c>
      <c r="F176">
        <v>0.5742931</v>
      </c>
      <c r="G176">
        <v>4.5196724000000001</v>
      </c>
      <c r="H176">
        <v>3.2357008</v>
      </c>
      <c r="I176">
        <v>4.5302281000000004</v>
      </c>
      <c r="J176">
        <v>6.5188192999999997</v>
      </c>
      <c r="K176">
        <v>0.32434180000000001</v>
      </c>
      <c r="L176">
        <v>10.9220854</v>
      </c>
      <c r="M176">
        <v>46.506169800000002</v>
      </c>
      <c r="N176">
        <v>96.974452700000001</v>
      </c>
      <c r="O176">
        <v>120.17882969999999</v>
      </c>
      <c r="P176">
        <v>24.755616700000001</v>
      </c>
      <c r="Q176">
        <v>55.206950300000003</v>
      </c>
      <c r="R176">
        <v>128.07277149999999</v>
      </c>
      <c r="AM176" s="3" t="s">
        <v>323</v>
      </c>
      <c r="AN176">
        <v>7768.7493762484</v>
      </c>
      <c r="AO176">
        <v>3879.3530318244998</v>
      </c>
      <c r="AP176">
        <v>3884.3440017417001</v>
      </c>
      <c r="AQ176">
        <v>3889.3950574329001</v>
      </c>
      <c r="AR176">
        <v>3894.4194369201</v>
      </c>
      <c r="AS176">
        <v>3899.4272671142999</v>
      </c>
      <c r="AT176">
        <v>3904.3985423273998</v>
      </c>
      <c r="AU176">
        <v>3909.3532215656001</v>
      </c>
      <c r="AV176">
        <v>3914.2716069098001</v>
      </c>
      <c r="AW176">
        <v>7843.2150903191996</v>
      </c>
      <c r="AX176">
        <v>3928.9855767844001</v>
      </c>
      <c r="AY176">
        <v>3935.6197798847002</v>
      </c>
      <c r="AZ176">
        <v>15789.8920720348</v>
      </c>
      <c r="BA176">
        <v>3959.3147024257</v>
      </c>
      <c r="BB176">
        <v>3963.9921939948999</v>
      </c>
      <c r="BC176">
        <v>3966.7924594941001</v>
      </c>
      <c r="BD176">
        <v>19869.900180065</v>
      </c>
      <c r="BF176" s="3" t="s">
        <v>281</v>
      </c>
      <c r="BG176">
        <v>14407.335571506799</v>
      </c>
      <c r="BH176">
        <v>30986.447357736699</v>
      </c>
      <c r="BI176">
        <v>27310.881226630099</v>
      </c>
      <c r="BJ176">
        <v>10644.296049522</v>
      </c>
      <c r="BK176">
        <v>10490.7113001504</v>
      </c>
      <c r="BL176">
        <v>40932.318237667998</v>
      </c>
      <c r="BM176">
        <v>25309.807948934402</v>
      </c>
      <c r="BN176">
        <v>20330.799495711701</v>
      </c>
      <c r="BO176">
        <v>26220.941857954698</v>
      </c>
      <c r="BP176">
        <v>5277.8768860864502</v>
      </c>
      <c r="BQ176">
        <v>3496.7084375150598</v>
      </c>
      <c r="BR176">
        <v>25843.779681352498</v>
      </c>
      <c r="BS176">
        <v>24615.300436072601</v>
      </c>
      <c r="BT176">
        <v>26227.876443964898</v>
      </c>
      <c r="BU176">
        <v>23359.926888943501</v>
      </c>
      <c r="BV176">
        <v>103518.422800124</v>
      </c>
      <c r="BW176">
        <v>147196.32521176001</v>
      </c>
    </row>
    <row r="177" spans="1:75">
      <c r="A177" t="s">
        <v>214</v>
      </c>
      <c r="B177">
        <v>3015.2589504500002</v>
      </c>
      <c r="C177">
        <v>5460.5630606000004</v>
      </c>
      <c r="D177">
        <v>3808.5034836499999</v>
      </c>
      <c r="E177">
        <v>819.93243610000002</v>
      </c>
      <c r="F177">
        <v>1026.8083012</v>
      </c>
      <c r="G177">
        <v>4388.0668073999996</v>
      </c>
      <c r="H177">
        <v>1314.3140447000001</v>
      </c>
      <c r="I177">
        <v>740.44147720000001</v>
      </c>
      <c r="J177">
        <v>825.73322410000003</v>
      </c>
      <c r="K177">
        <v>135.01364140000001</v>
      </c>
      <c r="L177">
        <v>1058.9427278000001</v>
      </c>
      <c r="M177">
        <v>5211.5550561</v>
      </c>
      <c r="N177">
        <v>1120.0953904</v>
      </c>
      <c r="O177">
        <v>3478.2309876999998</v>
      </c>
      <c r="P177">
        <v>530.31893749999995</v>
      </c>
      <c r="Q177">
        <v>5408.4358769999999</v>
      </c>
      <c r="R177">
        <v>3095.7988915999999</v>
      </c>
      <c r="AM177" t="s">
        <v>265</v>
      </c>
      <c r="AN177">
        <v>1080164.35258065</v>
      </c>
      <c r="AO177">
        <v>245372.669172992</v>
      </c>
      <c r="AP177">
        <v>1536805.9818454499</v>
      </c>
      <c r="AQ177">
        <v>299333.50520181097</v>
      </c>
      <c r="AR177">
        <v>810974.36788442696</v>
      </c>
      <c r="AS177">
        <v>2162386.8046474</v>
      </c>
      <c r="AT177">
        <v>892287.94317693496</v>
      </c>
      <c r="AU177">
        <v>2446964.8883545599</v>
      </c>
      <c r="AV177">
        <v>1097268.48480301</v>
      </c>
      <c r="AW177">
        <v>470787.55511137203</v>
      </c>
      <c r="AX177">
        <v>929320.413645325</v>
      </c>
      <c r="AY177">
        <v>2773944.4335713601</v>
      </c>
      <c r="AZ177">
        <v>5518248.3317962699</v>
      </c>
      <c r="BA177">
        <v>1378244.57777811</v>
      </c>
      <c r="BB177">
        <v>1614438.6788957401</v>
      </c>
      <c r="BC177">
        <v>11399746.357338401</v>
      </c>
      <c r="BD177">
        <v>7797671.0387643604</v>
      </c>
      <c r="BF177" s="3" t="s">
        <v>241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</row>
    <row r="178" spans="1:75">
      <c r="A178" t="s">
        <v>215</v>
      </c>
      <c r="B178">
        <v>34463.040918250001</v>
      </c>
      <c r="C178">
        <v>7678.7367227000004</v>
      </c>
      <c r="D178">
        <v>64396.682353550001</v>
      </c>
      <c r="E178">
        <v>6647.5516451000003</v>
      </c>
      <c r="F178">
        <v>25852.717933399999</v>
      </c>
      <c r="G178">
        <v>74970.805724699996</v>
      </c>
      <c r="H178">
        <v>45095.280502900001</v>
      </c>
      <c r="I178">
        <v>54920.511776899999</v>
      </c>
      <c r="J178">
        <v>57444.442217999997</v>
      </c>
      <c r="K178">
        <v>15894.010409500001</v>
      </c>
      <c r="L178">
        <v>35413.870255200003</v>
      </c>
      <c r="M178">
        <v>103052.8356466</v>
      </c>
      <c r="N178">
        <v>148972.2948803</v>
      </c>
      <c r="O178">
        <v>80820.781221500001</v>
      </c>
      <c r="P178">
        <v>19974.056054100001</v>
      </c>
      <c r="Q178">
        <v>163007.411766</v>
      </c>
      <c r="R178">
        <v>134014.2377348</v>
      </c>
      <c r="AM178" s="3" t="s">
        <v>266</v>
      </c>
      <c r="AN178">
        <v>44932507.325479403</v>
      </c>
      <c r="AO178">
        <v>22695379.7110264</v>
      </c>
      <c r="AP178">
        <v>35363412.821782298</v>
      </c>
      <c r="AQ178">
        <v>18729169.968373101</v>
      </c>
      <c r="AR178">
        <v>3354891.0691432199</v>
      </c>
      <c r="AS178">
        <v>26519681.8764394</v>
      </c>
      <c r="AT178">
        <v>28839914.912043899</v>
      </c>
      <c r="AU178">
        <v>28668651.377051</v>
      </c>
      <c r="AV178">
        <v>2989741.7743057301</v>
      </c>
      <c r="AW178">
        <v>7259501.0269603496</v>
      </c>
      <c r="AX178">
        <v>27348456.731731199</v>
      </c>
      <c r="AY178">
        <v>10662743.4923859</v>
      </c>
      <c r="AZ178">
        <v>46855575.521560602</v>
      </c>
      <c r="BA178">
        <v>24624702.477962699</v>
      </c>
      <c r="BB178">
        <v>6196089.9131934699</v>
      </c>
      <c r="BC178">
        <v>42426911.921608403</v>
      </c>
      <c r="BD178">
        <v>36063708.195458204</v>
      </c>
      <c r="BF178" s="3" t="s">
        <v>108</v>
      </c>
      <c r="BG178">
        <v>43066.933899444797</v>
      </c>
      <c r="BH178">
        <v>15604.981159139699</v>
      </c>
      <c r="BI178">
        <v>116403.65601540401</v>
      </c>
      <c r="BJ178">
        <v>23796.859914344801</v>
      </c>
      <c r="BK178">
        <v>42660.230270099397</v>
      </c>
      <c r="BL178">
        <v>111440.327575294</v>
      </c>
      <c r="BM178">
        <v>64864.209833134999</v>
      </c>
      <c r="BN178">
        <v>78199.1585106438</v>
      </c>
      <c r="BO178">
        <v>68848.2572207622</v>
      </c>
      <c r="BP178">
        <v>32181.290602931898</v>
      </c>
      <c r="BQ178">
        <v>56145.833953408503</v>
      </c>
      <c r="BR178">
        <v>182240.933080549</v>
      </c>
      <c r="BS178">
        <v>192942.72886390201</v>
      </c>
      <c r="BT178">
        <v>131797.39062128699</v>
      </c>
      <c r="BU178">
        <v>55403.640284971698</v>
      </c>
      <c r="BV178">
        <v>408782.76147587202</v>
      </c>
      <c r="BW178">
        <v>364426.73894652497</v>
      </c>
    </row>
    <row r="179" spans="1:75">
      <c r="A179" t="s">
        <v>216</v>
      </c>
      <c r="B179">
        <v>599.01920155000005</v>
      </c>
      <c r="C179">
        <v>37094.916704299998</v>
      </c>
      <c r="D179">
        <v>616.22236275</v>
      </c>
      <c r="E179">
        <v>17641.7720439</v>
      </c>
      <c r="F179">
        <v>4234.1341063</v>
      </c>
      <c r="G179">
        <v>33253.691295800003</v>
      </c>
      <c r="H179">
        <v>19008.3074442</v>
      </c>
      <c r="I179">
        <v>11349.1258977</v>
      </c>
      <c r="J179">
        <v>11006.096916500001</v>
      </c>
      <c r="K179">
        <v>5008.4847774</v>
      </c>
      <c r="L179">
        <v>14774.146976</v>
      </c>
      <c r="M179">
        <v>2547.3955992000001</v>
      </c>
      <c r="N179">
        <v>4664.7329840000002</v>
      </c>
      <c r="O179">
        <v>12608.582531</v>
      </c>
      <c r="P179">
        <v>2654.905996</v>
      </c>
      <c r="Q179">
        <v>31400.694018999999</v>
      </c>
      <c r="R179">
        <v>18372.331647700001</v>
      </c>
      <c r="AM179" s="3" t="s">
        <v>48</v>
      </c>
      <c r="AN179">
        <v>10059306.634583799</v>
      </c>
      <c r="AO179">
        <v>21249293.822577301</v>
      </c>
      <c r="AP179">
        <v>25769946.676767301</v>
      </c>
      <c r="AQ179">
        <v>6873041.3269118797</v>
      </c>
      <c r="AR179">
        <v>15068905.3113648</v>
      </c>
      <c r="AS179">
        <v>47873509.839041904</v>
      </c>
      <c r="AT179">
        <v>18896615.514914099</v>
      </c>
      <c r="AU179">
        <v>50381768.806928001</v>
      </c>
      <c r="AV179">
        <v>20763275.223567002</v>
      </c>
      <c r="AW179">
        <v>10309699.7972627</v>
      </c>
      <c r="AX179">
        <v>18083307.7918479</v>
      </c>
      <c r="AY179">
        <v>70321888.768387094</v>
      </c>
      <c r="AZ179">
        <v>104246978.647184</v>
      </c>
      <c r="BA179">
        <v>35579537.098541997</v>
      </c>
      <c r="BB179">
        <v>30612563.016846001</v>
      </c>
      <c r="BC179">
        <v>177790956.88551399</v>
      </c>
      <c r="BD179">
        <v>120042745.78411201</v>
      </c>
      <c r="BF179" s="3" t="s">
        <v>167</v>
      </c>
      <c r="BG179">
        <v>6961.8696309536399</v>
      </c>
      <c r="BH179">
        <v>952.09640742313297</v>
      </c>
      <c r="BI179">
        <v>5395.5422395965297</v>
      </c>
      <c r="BJ179">
        <v>1343.1971239281499</v>
      </c>
      <c r="BK179">
        <v>1062.89915234552</v>
      </c>
      <c r="BL179">
        <v>4324.9893329034003</v>
      </c>
      <c r="BM179">
        <v>2039.58691519174</v>
      </c>
      <c r="BN179">
        <v>5434.4139939132501</v>
      </c>
      <c r="BO179">
        <v>2054.4189755608099</v>
      </c>
      <c r="BP179">
        <v>807.82814902364805</v>
      </c>
      <c r="BQ179">
        <v>880.77084786056798</v>
      </c>
      <c r="BR179">
        <v>13031.9508099464</v>
      </c>
      <c r="BS179">
        <v>14402.2668993183</v>
      </c>
      <c r="BT179">
        <v>8875.88460222904</v>
      </c>
      <c r="BU179">
        <v>2754.0043334742199</v>
      </c>
      <c r="BV179">
        <v>15431.248318002201</v>
      </c>
      <c r="BW179">
        <v>17334.492957593</v>
      </c>
    </row>
    <row r="180" spans="1:75">
      <c r="A180" t="s">
        <v>217</v>
      </c>
      <c r="B180">
        <v>2810.0123573999999</v>
      </c>
      <c r="C180">
        <v>2159.7327420000001</v>
      </c>
      <c r="D180">
        <v>4264.0307234000002</v>
      </c>
      <c r="E180">
        <v>1449.5945082000001</v>
      </c>
      <c r="F180">
        <v>234.36397460000001</v>
      </c>
      <c r="G180">
        <v>7339.1835185999998</v>
      </c>
      <c r="H180">
        <v>2092.1443895000002</v>
      </c>
      <c r="I180">
        <v>3568.8205533999999</v>
      </c>
      <c r="J180">
        <v>1392.1311902</v>
      </c>
      <c r="K180">
        <v>598.23706719999996</v>
      </c>
      <c r="L180">
        <v>2184.8337325000002</v>
      </c>
      <c r="M180">
        <v>4473.2948665000004</v>
      </c>
      <c r="N180">
        <v>2281.5800518999999</v>
      </c>
      <c r="O180">
        <v>799.16724409999995</v>
      </c>
      <c r="P180">
        <v>489.29169309999997</v>
      </c>
      <c r="Q180">
        <v>3776.7096999</v>
      </c>
      <c r="R180">
        <v>5575.6100140999997</v>
      </c>
      <c r="AM180" s="3" t="s">
        <v>120</v>
      </c>
      <c r="AN180">
        <v>58503069.8697026</v>
      </c>
      <c r="AO180">
        <v>79199116.003471106</v>
      </c>
      <c r="AP180">
        <v>185693122.50347799</v>
      </c>
      <c r="AQ180">
        <v>48632755.484751999</v>
      </c>
      <c r="AR180">
        <v>108815059.673187</v>
      </c>
      <c r="AS180">
        <v>290687151.89217901</v>
      </c>
      <c r="AT180">
        <v>133538072.705743</v>
      </c>
      <c r="AU180">
        <v>307389565.151416</v>
      </c>
      <c r="AV180">
        <v>147908584.306977</v>
      </c>
      <c r="AW180">
        <v>53201791.746637598</v>
      </c>
      <c r="AX180">
        <v>126977624.95412099</v>
      </c>
      <c r="AY180">
        <v>331251275.17333001</v>
      </c>
      <c r="AZ180">
        <v>641304381.22448695</v>
      </c>
      <c r="BA180">
        <v>244567342.23431301</v>
      </c>
      <c r="BB180">
        <v>118500094.979746</v>
      </c>
      <c r="BC180">
        <v>1189795804.40523</v>
      </c>
      <c r="BD180">
        <v>990164891.60439003</v>
      </c>
      <c r="BF180" s="3" t="s">
        <v>272</v>
      </c>
      <c r="BG180">
        <v>59.815537977785901</v>
      </c>
      <c r="BH180">
        <v>4.6403419070335898</v>
      </c>
      <c r="BI180">
        <v>48.195383028566098</v>
      </c>
      <c r="BJ180">
        <v>8.1728778562095705</v>
      </c>
      <c r="BK180">
        <v>11.2081795728029</v>
      </c>
      <c r="BL180">
        <v>30.811460961622501</v>
      </c>
      <c r="BM180">
        <v>22.8645922422639</v>
      </c>
      <c r="BN180">
        <v>30.144319895309</v>
      </c>
      <c r="BO180">
        <v>21.695518074081299</v>
      </c>
      <c r="BP180">
        <v>8.0225983198325004</v>
      </c>
      <c r="BQ180">
        <v>8.8983034040064002</v>
      </c>
      <c r="BR180">
        <v>117.559661642713</v>
      </c>
      <c r="BS180">
        <v>130.770237982623</v>
      </c>
      <c r="BT180">
        <v>80.4634625507164</v>
      </c>
      <c r="BU180">
        <v>46.422707011525198</v>
      </c>
      <c r="BV180">
        <v>227.46761455864799</v>
      </c>
      <c r="BW180">
        <v>258.74238503154203</v>
      </c>
    </row>
    <row r="181" spans="1:75">
      <c r="A181" t="s">
        <v>218</v>
      </c>
      <c r="B181">
        <v>7456.0587589999996</v>
      </c>
      <c r="C181">
        <v>286.7931044</v>
      </c>
      <c r="D181">
        <v>20268.401328399999</v>
      </c>
      <c r="E181">
        <v>17689.789408500001</v>
      </c>
      <c r="F181">
        <v>13528.0694638</v>
      </c>
      <c r="G181">
        <v>21298.156267599999</v>
      </c>
      <c r="H181">
        <v>9724.0841457000006</v>
      </c>
      <c r="I181">
        <v>15968.9084914</v>
      </c>
      <c r="J181">
        <v>14666.665399699999</v>
      </c>
      <c r="K181">
        <v>4496.2377853999997</v>
      </c>
      <c r="L181">
        <v>10711.1041393</v>
      </c>
      <c r="M181">
        <v>39207.460266800001</v>
      </c>
      <c r="N181">
        <v>63576.475700299998</v>
      </c>
      <c r="O181">
        <v>18328.7169861</v>
      </c>
      <c r="P181">
        <v>13626.616576</v>
      </c>
      <c r="Q181">
        <v>70535.495342499999</v>
      </c>
      <c r="R181">
        <v>60855.562952300003</v>
      </c>
      <c r="AM181" t="s">
        <v>264</v>
      </c>
      <c r="AN181">
        <v>615791.44222967804</v>
      </c>
      <c r="AO181">
        <v>173654.63232109899</v>
      </c>
      <c r="AP181">
        <v>708708.79739666602</v>
      </c>
      <c r="AQ181">
        <v>198765.20972177101</v>
      </c>
      <c r="AR181">
        <v>371097.36997373501</v>
      </c>
      <c r="AS181">
        <v>1040744.52850155</v>
      </c>
      <c r="AT181">
        <v>412961.631015227</v>
      </c>
      <c r="AU181">
        <v>1078227.2810610901</v>
      </c>
      <c r="AV181">
        <v>551605.84194742097</v>
      </c>
      <c r="AW181">
        <v>317783.413602721</v>
      </c>
      <c r="AX181">
        <v>405144.09022180003</v>
      </c>
      <c r="AY181">
        <v>938413.32999600202</v>
      </c>
      <c r="AZ181">
        <v>2154940.6415580399</v>
      </c>
      <c r="BA181">
        <v>627031.95233054296</v>
      </c>
      <c r="BB181">
        <v>689508.70179418696</v>
      </c>
      <c r="BC181">
        <v>5189117.6011251798</v>
      </c>
      <c r="BD181">
        <v>3220162.9612599998</v>
      </c>
      <c r="BF181" s="3" t="s">
        <v>330</v>
      </c>
      <c r="BG181">
        <v>945.12661013385195</v>
      </c>
      <c r="BH181">
        <v>187.95193248600299</v>
      </c>
      <c r="BI181">
        <v>859.64096511488799</v>
      </c>
      <c r="BJ181">
        <v>213.27981216176201</v>
      </c>
      <c r="BK181">
        <v>284.261169724078</v>
      </c>
      <c r="BL181">
        <v>729.10388495962798</v>
      </c>
      <c r="BM181">
        <v>471.65670840555498</v>
      </c>
      <c r="BN181">
        <v>658.30802755600598</v>
      </c>
      <c r="BO181">
        <v>439.906021997675</v>
      </c>
      <c r="BP181">
        <v>172.08092843501399</v>
      </c>
      <c r="BQ181">
        <v>163.47477571992101</v>
      </c>
      <c r="BR181">
        <v>1690.67798561115</v>
      </c>
      <c r="BS181">
        <v>2237.27896596044</v>
      </c>
      <c r="BT181">
        <v>862.40491034521199</v>
      </c>
      <c r="BU181">
        <v>377.41655152301001</v>
      </c>
      <c r="BV181">
        <v>3514.08882095944</v>
      </c>
      <c r="BW181">
        <v>4319.2710681229801</v>
      </c>
    </row>
    <row r="182" spans="1:75">
      <c r="A182" t="s">
        <v>219</v>
      </c>
      <c r="B182">
        <v>10595.311424449999</v>
      </c>
      <c r="C182">
        <v>1.3970000000000001E-4</v>
      </c>
      <c r="D182">
        <v>9665.6952214499997</v>
      </c>
      <c r="E182">
        <v>778.63522899999998</v>
      </c>
      <c r="F182">
        <v>1634.17004</v>
      </c>
      <c r="G182">
        <v>2781.4140315</v>
      </c>
      <c r="H182">
        <v>967.58545119999997</v>
      </c>
      <c r="I182">
        <v>275.40695890000001</v>
      </c>
      <c r="J182">
        <v>209.70643240000001</v>
      </c>
      <c r="K182">
        <v>1475.5303077000001</v>
      </c>
      <c r="L182">
        <v>4572.9637503000004</v>
      </c>
      <c r="M182">
        <v>4626.6595223000004</v>
      </c>
      <c r="N182" s="15">
        <v>6470.1275808999999</v>
      </c>
      <c r="O182">
        <v>3339.5448067000002</v>
      </c>
      <c r="P182">
        <v>2794.9262838999998</v>
      </c>
      <c r="Q182">
        <v>4298.1397006999996</v>
      </c>
      <c r="R182">
        <v>13235.4255808</v>
      </c>
      <c r="AM182" s="3" t="s">
        <v>324</v>
      </c>
      <c r="AN182">
        <v>431605665.17260498</v>
      </c>
      <c r="AO182">
        <v>262920520.73522601</v>
      </c>
      <c r="AP182">
        <v>1025886262.42857</v>
      </c>
      <c r="AQ182">
        <v>281067053.14217198</v>
      </c>
      <c r="AR182">
        <v>575704064.98829603</v>
      </c>
      <c r="AS182">
        <v>1841866239.7616301</v>
      </c>
      <c r="AT182">
        <v>615457125.30913401</v>
      </c>
      <c r="AU182">
        <v>1875265288.6540301</v>
      </c>
      <c r="AV182">
        <v>1129081415.67149</v>
      </c>
      <c r="AW182">
        <v>284154881.78936398</v>
      </c>
      <c r="AX182">
        <v>523608525.81136602</v>
      </c>
      <c r="AY182">
        <v>1453754128.65326</v>
      </c>
      <c r="AZ182">
        <v>2633932040.6964002</v>
      </c>
      <c r="BA182">
        <v>806104726.32890296</v>
      </c>
      <c r="BB182">
        <v>1142496090.5908699</v>
      </c>
      <c r="BC182">
        <v>6904272494.6195002</v>
      </c>
      <c r="BD182">
        <v>5701067812.6344604</v>
      </c>
      <c r="BF182" s="3" t="s">
        <v>228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</row>
    <row r="183" spans="1:75">
      <c r="A183" t="s">
        <v>220</v>
      </c>
      <c r="B183">
        <v>674.60479450000003</v>
      </c>
      <c r="C183">
        <v>1.1670000000000001E-3</v>
      </c>
      <c r="D183">
        <v>1462.4134512000001</v>
      </c>
      <c r="E183">
        <v>422.8847131</v>
      </c>
      <c r="F183">
        <v>350.99650819999999</v>
      </c>
      <c r="G183">
        <v>1082.3651835999999</v>
      </c>
      <c r="H183">
        <v>841.09079220000001</v>
      </c>
      <c r="I183">
        <v>201.27803069999999</v>
      </c>
      <c r="J183">
        <v>77.877904000000001</v>
      </c>
      <c r="K183">
        <v>788.89365940000005</v>
      </c>
      <c r="L183">
        <v>620.8868387</v>
      </c>
      <c r="M183">
        <v>820.19398560000002</v>
      </c>
      <c r="N183">
        <v>3114.3686934000002</v>
      </c>
      <c r="O183">
        <v>283.47239250000001</v>
      </c>
      <c r="P183">
        <v>535.06473689999996</v>
      </c>
      <c r="Q183">
        <v>800.26006749999999</v>
      </c>
      <c r="R183">
        <v>3824.6147672000002</v>
      </c>
      <c r="AM183" s="3" t="s">
        <v>268</v>
      </c>
      <c r="AN183">
        <v>5179726.6477825604</v>
      </c>
      <c r="AO183">
        <v>263584.48545151</v>
      </c>
      <c r="AP183">
        <v>8779454.5595130492</v>
      </c>
      <c r="AQ183">
        <v>3880394.4265095498</v>
      </c>
      <c r="AR183">
        <v>1660191.07501856</v>
      </c>
      <c r="AS183">
        <v>4443968.5060128504</v>
      </c>
      <c r="AT183">
        <v>893372.18272523</v>
      </c>
      <c r="AU183">
        <v>1117845.9924147399</v>
      </c>
      <c r="AV183">
        <v>744580.19261777902</v>
      </c>
      <c r="AW183">
        <v>899758.33643538703</v>
      </c>
      <c r="AX183">
        <v>2005084.92681333</v>
      </c>
      <c r="AY183">
        <v>7737362.5319435298</v>
      </c>
      <c r="AZ183">
        <v>12480578.1996517</v>
      </c>
      <c r="BA183">
        <v>4483201.9860113095</v>
      </c>
      <c r="BB183">
        <v>1835722.1997891399</v>
      </c>
      <c r="BC183">
        <v>14709658.103218401</v>
      </c>
      <c r="BD183">
        <v>16133725.5074044</v>
      </c>
      <c r="BF183" s="3" t="s">
        <v>243</v>
      </c>
      <c r="BG183">
        <v>539.61785658516499</v>
      </c>
      <c r="BH183">
        <v>68.843677269863406</v>
      </c>
      <c r="BI183">
        <v>433.555237318195</v>
      </c>
      <c r="BJ183">
        <v>70.883889462622307</v>
      </c>
      <c r="BK183">
        <v>150.29209910338</v>
      </c>
      <c r="BL183">
        <v>421.79083994172203</v>
      </c>
      <c r="BM183">
        <v>360.278026677919</v>
      </c>
      <c r="BN183">
        <v>549.10872197702895</v>
      </c>
      <c r="BO183">
        <v>358.27514818413999</v>
      </c>
      <c r="BP183">
        <v>100.118993530078</v>
      </c>
      <c r="BQ183">
        <v>33.574896383762699</v>
      </c>
      <c r="BR183">
        <v>957.73964805605704</v>
      </c>
      <c r="BS183">
        <v>919.26500017537103</v>
      </c>
      <c r="BT183">
        <v>341.94986731341402</v>
      </c>
      <c r="BU183">
        <v>172.45122228562801</v>
      </c>
      <c r="BV183">
        <v>827.32022405401597</v>
      </c>
      <c r="BW183">
        <v>840.05720341567906</v>
      </c>
    </row>
    <row r="184" spans="1:75">
      <c r="A184" t="s">
        <v>221</v>
      </c>
      <c r="B184">
        <v>158.11155754999999</v>
      </c>
      <c r="C184">
        <v>327.516594</v>
      </c>
      <c r="D184">
        <v>168.66095215000001</v>
      </c>
      <c r="E184">
        <v>132.11740169999999</v>
      </c>
      <c r="F184">
        <v>28.7482702</v>
      </c>
      <c r="G184">
        <v>462.79621880000002</v>
      </c>
      <c r="H184">
        <v>175.46786779999999</v>
      </c>
      <c r="I184">
        <v>112.2038572</v>
      </c>
      <c r="J184">
        <v>123.2209289</v>
      </c>
      <c r="K184">
        <v>46.284486700000002</v>
      </c>
      <c r="L184">
        <v>156.95468750000001</v>
      </c>
      <c r="M184">
        <v>702.15861299999995</v>
      </c>
      <c r="N184">
        <v>445.10497939999999</v>
      </c>
      <c r="O184">
        <v>2284.9891023</v>
      </c>
      <c r="P184">
        <v>552.34008919999997</v>
      </c>
      <c r="Q184">
        <v>4003.5128976000001</v>
      </c>
      <c r="R184">
        <v>2338.5763422999999</v>
      </c>
      <c r="AM184" s="3" t="s">
        <v>270</v>
      </c>
      <c r="AN184">
        <v>17854407.184023999</v>
      </c>
      <c r="AO184">
        <v>955297.77660463005</v>
      </c>
      <c r="AP184">
        <v>9200548.7845023107</v>
      </c>
      <c r="AQ184">
        <v>12263030.5680016</v>
      </c>
      <c r="AR184">
        <v>312690.51126326702</v>
      </c>
      <c r="AS184">
        <v>4478205.6622548299</v>
      </c>
      <c r="AT184">
        <v>1674656.98599616</v>
      </c>
      <c r="AU184">
        <v>2136021.6554753198</v>
      </c>
      <c r="AV184">
        <v>113696.80546505201</v>
      </c>
      <c r="AW184">
        <v>1341370.5735533701</v>
      </c>
      <c r="AX184">
        <v>1649026.1562028499</v>
      </c>
      <c r="AY184">
        <v>9520160.4510405902</v>
      </c>
      <c r="AZ184">
        <v>3256299.7647520099</v>
      </c>
      <c r="BA184">
        <v>4843059.4887311896</v>
      </c>
      <c r="BB184">
        <v>1196048.4432860401</v>
      </c>
      <c r="BC184">
        <v>6855695.9790178603</v>
      </c>
      <c r="BD184">
        <v>10408641.328633901</v>
      </c>
      <c r="BF184" s="3" t="s">
        <v>247</v>
      </c>
      <c r="BG184">
        <v>294.55205458838799</v>
      </c>
      <c r="BH184">
        <v>91.499796530671802</v>
      </c>
      <c r="BI184">
        <v>485.49459939042401</v>
      </c>
      <c r="BJ184">
        <v>117.978325650061</v>
      </c>
      <c r="BK184">
        <v>128.42978182520901</v>
      </c>
      <c r="BL184">
        <v>380.57420390981702</v>
      </c>
      <c r="BM184">
        <v>270.87002143063398</v>
      </c>
      <c r="BN184">
        <v>466.06298942241301</v>
      </c>
      <c r="BO184">
        <v>262.81137660542601</v>
      </c>
      <c r="BP184">
        <v>92.567279329538806</v>
      </c>
      <c r="BQ184">
        <v>67.8662933708233</v>
      </c>
      <c r="BR184">
        <v>551.14013266404402</v>
      </c>
      <c r="BS184">
        <v>677.53411364830094</v>
      </c>
      <c r="BT184">
        <v>252.565688400554</v>
      </c>
      <c r="BU184">
        <v>76.267256023022696</v>
      </c>
      <c r="BV184">
        <v>790.27065289346797</v>
      </c>
      <c r="BW184">
        <v>1004.45651608138</v>
      </c>
    </row>
    <row r="185" spans="1:75">
      <c r="A185" t="s">
        <v>222</v>
      </c>
      <c r="B185">
        <v>96.234336650000003</v>
      </c>
      <c r="C185">
        <v>65548.115764300004</v>
      </c>
      <c r="D185">
        <v>164.88663015</v>
      </c>
      <c r="E185">
        <v>34.693055600000001</v>
      </c>
      <c r="F185">
        <v>87.5459958</v>
      </c>
      <c r="G185">
        <v>21609.3510437</v>
      </c>
      <c r="H185">
        <v>3387.8722014999998</v>
      </c>
      <c r="I185">
        <v>385.19281940000002</v>
      </c>
      <c r="J185">
        <v>200.989462</v>
      </c>
      <c r="K185">
        <v>48.9614136</v>
      </c>
      <c r="L185">
        <v>2751.2283575000001</v>
      </c>
      <c r="M185">
        <v>32823.977027100002</v>
      </c>
      <c r="N185">
        <v>16008.825655799999</v>
      </c>
      <c r="O185">
        <v>11246.0882079</v>
      </c>
      <c r="P185">
        <v>2678.8630573999999</v>
      </c>
      <c r="Q185">
        <v>54241.041792600001</v>
      </c>
      <c r="R185">
        <v>25507.273341700002</v>
      </c>
      <c r="AM185" s="3" t="s">
        <v>277</v>
      </c>
      <c r="AN185">
        <v>147455.84651524</v>
      </c>
      <c r="AO185">
        <v>12223.580398149001</v>
      </c>
      <c r="AP185">
        <v>95365.545661665004</v>
      </c>
      <c r="AQ185">
        <v>14527.134992944</v>
      </c>
      <c r="AR185">
        <v>41621.741579077003</v>
      </c>
      <c r="AS185">
        <v>87492.866321410998</v>
      </c>
      <c r="AT185">
        <v>39319.618544491001</v>
      </c>
      <c r="AU185">
        <v>99893.355272304994</v>
      </c>
      <c r="AV185">
        <v>52333.888736579996</v>
      </c>
      <c r="AW185">
        <v>25222.495805209001</v>
      </c>
      <c r="AX185">
        <v>39389.043455127998</v>
      </c>
      <c r="AY185">
        <v>124636.066758025</v>
      </c>
      <c r="AZ185">
        <v>279644.09638523898</v>
      </c>
      <c r="BA185">
        <v>79056.177277411</v>
      </c>
      <c r="BB185">
        <v>88212.416910511005</v>
      </c>
      <c r="BC185">
        <v>377452.41961546801</v>
      </c>
      <c r="BD185">
        <v>337502.95605481998</v>
      </c>
      <c r="BF185" s="3" t="s">
        <v>246</v>
      </c>
      <c r="BG185">
        <v>10385.943260517</v>
      </c>
      <c r="BH185">
        <v>8177.20019734572</v>
      </c>
      <c r="BI185">
        <v>21942.142017394599</v>
      </c>
      <c r="BJ185">
        <v>2057.70139832427</v>
      </c>
      <c r="BK185">
        <v>41152.710970930399</v>
      </c>
      <c r="BL185">
        <v>24528.466292465699</v>
      </c>
      <c r="BM185">
        <v>38508.4673200334</v>
      </c>
      <c r="BN185">
        <v>66235.661706795305</v>
      </c>
      <c r="BO185">
        <v>31502.058643703</v>
      </c>
      <c r="BP185">
        <v>10908.444377385</v>
      </c>
      <c r="BQ185">
        <v>11316.221025549599</v>
      </c>
      <c r="BR185">
        <v>60050.489367550297</v>
      </c>
      <c r="BS185">
        <v>50614.644924850101</v>
      </c>
      <c r="BT185">
        <v>87932.200396638102</v>
      </c>
      <c r="BU185">
        <v>23929.550200764101</v>
      </c>
      <c r="BV185">
        <v>216455.76723944701</v>
      </c>
      <c r="BW185">
        <v>157938.66347417599</v>
      </c>
    </row>
    <row r="186" spans="1:75">
      <c r="A186" t="s">
        <v>223</v>
      </c>
      <c r="B186">
        <v>249.77129024999999</v>
      </c>
      <c r="C186">
        <v>16.290932999999999</v>
      </c>
      <c r="D186">
        <v>165.78531104999999</v>
      </c>
      <c r="E186">
        <v>34.465071100000003</v>
      </c>
      <c r="F186">
        <v>14.8322506</v>
      </c>
      <c r="G186">
        <v>91.353949200000002</v>
      </c>
      <c r="H186">
        <v>56.676800800000002</v>
      </c>
      <c r="I186">
        <v>28.020031299999999</v>
      </c>
      <c r="J186">
        <v>13.3857497</v>
      </c>
      <c r="K186">
        <v>13.778203100000001</v>
      </c>
      <c r="L186">
        <v>21.9059642</v>
      </c>
      <c r="M186">
        <v>178.4924595</v>
      </c>
      <c r="N186">
        <v>163.2489204</v>
      </c>
      <c r="O186">
        <v>457.08195649999999</v>
      </c>
      <c r="P186">
        <v>170.58745099999999</v>
      </c>
      <c r="Q186">
        <v>129.64675299999999</v>
      </c>
      <c r="R186">
        <v>154.3091397</v>
      </c>
      <c r="AM186" t="s">
        <v>273</v>
      </c>
      <c r="AN186">
        <v>33532489.458215501</v>
      </c>
      <c r="AO186">
        <v>88766224.065222695</v>
      </c>
      <c r="AP186">
        <v>71229776.557817996</v>
      </c>
      <c r="AQ186">
        <v>17954453.504223902</v>
      </c>
      <c r="AR186">
        <v>17096586.895397201</v>
      </c>
      <c r="AS186">
        <v>79045462.618303895</v>
      </c>
      <c r="AT186">
        <v>34459840.163854502</v>
      </c>
      <c r="AU186">
        <v>10434936.689802</v>
      </c>
      <c r="AV186">
        <v>17049037.902773801</v>
      </c>
      <c r="AW186">
        <v>6867136.25476644</v>
      </c>
      <c r="AX186">
        <v>13672067.249784401</v>
      </c>
      <c r="AY186">
        <v>66122483.613354497</v>
      </c>
      <c r="AZ186">
        <v>76740389.885799095</v>
      </c>
      <c r="BA186">
        <v>36232726.179461896</v>
      </c>
      <c r="BB186">
        <v>14407356.177675501</v>
      </c>
      <c r="BC186">
        <v>99481564.837251097</v>
      </c>
      <c r="BD186">
        <v>81947735.072415501</v>
      </c>
      <c r="BF186" s="3" t="s">
        <v>81</v>
      </c>
      <c r="BG186">
        <v>10884.176171684399</v>
      </c>
      <c r="BH186">
        <v>6297.3368225651602</v>
      </c>
      <c r="BI186">
        <v>33778.592422745103</v>
      </c>
      <c r="BJ186">
        <v>6162.3096547593304</v>
      </c>
      <c r="BK186">
        <v>23045.531242818401</v>
      </c>
      <c r="BL186">
        <v>94350.156657160507</v>
      </c>
      <c r="BM186">
        <v>31541.626856281498</v>
      </c>
      <c r="BN186">
        <v>123422.79009678699</v>
      </c>
      <c r="BO186">
        <v>10526.6550111623</v>
      </c>
      <c r="BP186">
        <v>10304.141161576101</v>
      </c>
      <c r="BQ186">
        <v>24185.209673227899</v>
      </c>
      <c r="BR186">
        <v>62959.227032040799</v>
      </c>
      <c r="BS186">
        <v>87445.545371950502</v>
      </c>
      <c r="BT186">
        <v>62892.767062396597</v>
      </c>
      <c r="BU186">
        <v>33417.594898039002</v>
      </c>
      <c r="BV186">
        <v>315594.98330768797</v>
      </c>
      <c r="BW186">
        <v>168662.85062866699</v>
      </c>
    </row>
    <row r="187" spans="1:75">
      <c r="A187" t="s">
        <v>224</v>
      </c>
      <c r="B187">
        <v>20280.83245835</v>
      </c>
      <c r="C187">
        <v>8718.5401044999999</v>
      </c>
      <c r="D187">
        <v>22176.19728145</v>
      </c>
      <c r="E187">
        <v>8099.9704566</v>
      </c>
      <c r="F187">
        <v>6202.9698263999999</v>
      </c>
      <c r="G187">
        <v>16670.971080700001</v>
      </c>
      <c r="H187">
        <v>10514.5648631</v>
      </c>
      <c r="I187">
        <v>19568.049067</v>
      </c>
      <c r="J187">
        <v>19643.643188800001</v>
      </c>
      <c r="K187">
        <v>6336.2779033999996</v>
      </c>
      <c r="L187">
        <v>21703.917740199999</v>
      </c>
      <c r="M187">
        <v>34607.762255000001</v>
      </c>
      <c r="N187">
        <v>51548.9984128</v>
      </c>
      <c r="O187">
        <v>30518.939145799999</v>
      </c>
      <c r="P187">
        <v>15254.401305699999</v>
      </c>
      <c r="Q187">
        <v>59378.7087082</v>
      </c>
      <c r="R187">
        <v>45085.955832799998</v>
      </c>
      <c r="AM187" t="s">
        <v>276</v>
      </c>
      <c r="AN187">
        <v>33099712.079926301</v>
      </c>
      <c r="AO187">
        <v>11547790.8314148</v>
      </c>
      <c r="AP187">
        <v>31954742.0866023</v>
      </c>
      <c r="AQ187">
        <v>14637498.4343604</v>
      </c>
      <c r="AR187">
        <v>4581469.0775489695</v>
      </c>
      <c r="AS187">
        <v>16399321.0875961</v>
      </c>
      <c r="AT187">
        <v>9405442.2049808707</v>
      </c>
      <c r="AU187">
        <v>9973987.0298058297</v>
      </c>
      <c r="AV187">
        <v>8594463.0027101096</v>
      </c>
      <c r="AW187">
        <v>4130684.0861504502</v>
      </c>
      <c r="AX187">
        <v>6405359.3322268398</v>
      </c>
      <c r="AY187">
        <v>26242171.915851999</v>
      </c>
      <c r="AZ187">
        <v>25086684.803962599</v>
      </c>
      <c r="BA187">
        <v>8084966.1718535302</v>
      </c>
      <c r="BB187">
        <v>2425844.74099271</v>
      </c>
      <c r="BC187">
        <v>10762864.5721073</v>
      </c>
      <c r="BD187">
        <v>22415668.9060014</v>
      </c>
      <c r="BF187" t="s">
        <v>250</v>
      </c>
      <c r="BG187">
        <v>5435.4258337679203</v>
      </c>
      <c r="BH187">
        <v>3040.12560598957</v>
      </c>
      <c r="BI187">
        <v>1992.7014797776101</v>
      </c>
      <c r="BJ187">
        <v>562.99691231969098</v>
      </c>
      <c r="BK187">
        <v>619.19226477713096</v>
      </c>
      <c r="BL187">
        <v>2625.35396573152</v>
      </c>
      <c r="BM187">
        <v>1371.5948864172301</v>
      </c>
      <c r="BN187">
        <v>1924.44782655996</v>
      </c>
      <c r="BO187">
        <v>1029.96740762116</v>
      </c>
      <c r="BP187">
        <v>261.08783682165301</v>
      </c>
      <c r="BQ187">
        <v>1861.61294725126</v>
      </c>
      <c r="BR187">
        <v>4841.4548725155601</v>
      </c>
      <c r="BS187">
        <v>5980.5553866718201</v>
      </c>
      <c r="BT187">
        <v>2792.76437222309</v>
      </c>
      <c r="BU187">
        <v>1115.95848097822</v>
      </c>
      <c r="BV187">
        <v>6568.5484090577002</v>
      </c>
      <c r="BW187">
        <v>6452.6257790867203</v>
      </c>
    </row>
    <row r="188" spans="1:75">
      <c r="A188" t="s">
        <v>225</v>
      </c>
      <c r="B188">
        <v>60661.752957249999</v>
      </c>
      <c r="C188">
        <v>295361.0302492</v>
      </c>
      <c r="D188">
        <v>165352.71085765</v>
      </c>
      <c r="E188">
        <v>3023.5024803000001</v>
      </c>
      <c r="F188">
        <v>25588.848151800001</v>
      </c>
      <c r="G188">
        <v>163455.7222698</v>
      </c>
      <c r="H188">
        <v>128468.8068945</v>
      </c>
      <c r="I188">
        <v>68618.968702900005</v>
      </c>
      <c r="J188">
        <v>83487.654381400003</v>
      </c>
      <c r="K188">
        <v>10596.177749799999</v>
      </c>
      <c r="L188">
        <v>142290.30841170001</v>
      </c>
      <c r="M188">
        <v>199491.5402094</v>
      </c>
      <c r="N188">
        <v>457234.30009259999</v>
      </c>
      <c r="O188">
        <v>268414.48688809999</v>
      </c>
      <c r="P188">
        <v>67733.5661826</v>
      </c>
      <c r="Q188">
        <v>468003.96898409998</v>
      </c>
      <c r="R188">
        <v>357439.85283579997</v>
      </c>
      <c r="AM188" s="3" t="s">
        <v>280</v>
      </c>
      <c r="AN188">
        <v>3792298.6800564402</v>
      </c>
      <c r="AO188">
        <v>3181866.0985713</v>
      </c>
      <c r="AP188">
        <v>2517254.80365184</v>
      </c>
      <c r="AQ188">
        <v>501076.67548610503</v>
      </c>
      <c r="AR188">
        <v>1348596.21129637</v>
      </c>
      <c r="AS188">
        <v>3785781.7933966299</v>
      </c>
      <c r="AT188">
        <v>1625924.6959985599</v>
      </c>
      <c r="AU188">
        <v>4134587.5633363202</v>
      </c>
      <c r="AV188">
        <v>1967675.7057287199</v>
      </c>
      <c r="AW188">
        <v>756311.61697925394</v>
      </c>
      <c r="AX188">
        <v>1617197.8632224901</v>
      </c>
      <c r="AY188">
        <v>3878891.2476494601</v>
      </c>
      <c r="AZ188">
        <v>9116238.0294307191</v>
      </c>
      <c r="BA188">
        <v>2729125.22030797</v>
      </c>
      <c r="BB188">
        <v>2708517.2226380198</v>
      </c>
      <c r="BC188">
        <v>13324997.242853699</v>
      </c>
      <c r="BD188">
        <v>12170286.278263399</v>
      </c>
      <c r="BF188" t="s">
        <v>180</v>
      </c>
      <c r="BG188">
        <v>1414.29417941113</v>
      </c>
      <c r="BH188">
        <v>1026.7452336977601</v>
      </c>
      <c r="BI188">
        <v>861.66479968020201</v>
      </c>
      <c r="BJ188">
        <v>280.53161481954601</v>
      </c>
      <c r="BK188">
        <v>221.54001293059599</v>
      </c>
      <c r="BL188">
        <v>556.62823260077698</v>
      </c>
      <c r="BM188">
        <v>625.35866830821396</v>
      </c>
      <c r="BN188">
        <v>717.17417900634905</v>
      </c>
      <c r="BO188">
        <v>415.903460032954</v>
      </c>
      <c r="BP188">
        <v>174.60924235965601</v>
      </c>
      <c r="BQ188">
        <v>507.78872822911802</v>
      </c>
      <c r="BR188">
        <v>1579.90054760102</v>
      </c>
      <c r="BS188">
        <v>2441.3595957827702</v>
      </c>
      <c r="BT188">
        <v>1249.7147125799199</v>
      </c>
      <c r="BU188">
        <v>408.86145568939003</v>
      </c>
      <c r="BV188">
        <v>3172.1045505994498</v>
      </c>
      <c r="BW188">
        <v>3285.84207840099</v>
      </c>
    </row>
    <row r="189" spans="1:75">
      <c r="A189" t="s">
        <v>226</v>
      </c>
      <c r="B189">
        <v>3794.5268838500001</v>
      </c>
      <c r="C189">
        <v>9.4731099999999999E-2</v>
      </c>
      <c r="D189">
        <v>1633.51771175</v>
      </c>
      <c r="E189">
        <v>119.6452072</v>
      </c>
      <c r="F189">
        <v>62.718310099999997</v>
      </c>
      <c r="G189">
        <v>479.53414770000001</v>
      </c>
      <c r="H189">
        <v>31.6416492</v>
      </c>
      <c r="I189">
        <v>49.4903549</v>
      </c>
      <c r="J189">
        <v>70.456504899999999</v>
      </c>
      <c r="K189">
        <v>104.55095</v>
      </c>
      <c r="L189">
        <v>42.5088747</v>
      </c>
      <c r="M189">
        <v>1174.3591415000001</v>
      </c>
      <c r="N189">
        <v>434.76448790000001</v>
      </c>
      <c r="O189">
        <v>1431.5866467999999</v>
      </c>
      <c r="P189">
        <v>220.23463140000001</v>
      </c>
      <c r="Q189">
        <v>648.88919680000004</v>
      </c>
      <c r="R189">
        <v>1491.8299105000001</v>
      </c>
      <c r="AM189" s="3" t="s">
        <v>282</v>
      </c>
      <c r="AN189">
        <v>981992.04743091902</v>
      </c>
      <c r="AO189">
        <v>494009.47843078303</v>
      </c>
      <c r="AP189">
        <v>1328184.0309961699</v>
      </c>
      <c r="AQ189">
        <v>393455.15229134302</v>
      </c>
      <c r="AR189">
        <v>819654.36706626997</v>
      </c>
      <c r="AS189">
        <v>2193326.3383297198</v>
      </c>
      <c r="AT189">
        <v>1896304.38065421</v>
      </c>
      <c r="AU189">
        <v>2492706.07068147</v>
      </c>
      <c r="AV189">
        <v>1041397.09572548</v>
      </c>
      <c r="AW189">
        <v>500557.59674800601</v>
      </c>
      <c r="AX189">
        <v>963973.90260984795</v>
      </c>
      <c r="AY189">
        <v>2808576.3912013099</v>
      </c>
      <c r="AZ189">
        <v>5129485.1079031397</v>
      </c>
      <c r="BA189">
        <v>1505258.4375082999</v>
      </c>
      <c r="BB189">
        <v>1547588.96490516</v>
      </c>
      <c r="BC189">
        <v>10651449.9234364</v>
      </c>
      <c r="BD189">
        <v>8429418.2126987707</v>
      </c>
      <c r="BF189" s="3" t="s">
        <v>255</v>
      </c>
      <c r="BG189">
        <v>1837.8458534952799</v>
      </c>
      <c r="BH189">
        <v>49.809078801409903</v>
      </c>
      <c r="BI189">
        <v>731.69685119937697</v>
      </c>
      <c r="BJ189">
        <v>140.392532259799</v>
      </c>
      <c r="BK189">
        <v>106.046838460972</v>
      </c>
      <c r="BL189">
        <v>380.85554023846402</v>
      </c>
      <c r="BM189">
        <v>187.56234715510899</v>
      </c>
      <c r="BN189">
        <v>485.09894243902801</v>
      </c>
      <c r="BO189">
        <v>250.98057234277999</v>
      </c>
      <c r="BP189">
        <v>95.848804435924706</v>
      </c>
      <c r="BQ189">
        <v>167.45754245850401</v>
      </c>
      <c r="BR189">
        <v>1603.2824634116901</v>
      </c>
      <c r="BS189">
        <v>1886.17454577638</v>
      </c>
      <c r="BT189">
        <v>1331.18901957802</v>
      </c>
      <c r="BU189">
        <v>413.81918369061498</v>
      </c>
      <c r="BV189">
        <v>1761.75834617794</v>
      </c>
      <c r="BW189">
        <v>1813.5875527631599</v>
      </c>
    </row>
    <row r="190" spans="1:75">
      <c r="A190" t="s">
        <v>227</v>
      </c>
      <c r="B190">
        <v>6730.0780048500001</v>
      </c>
      <c r="C190">
        <v>161598.10066610001</v>
      </c>
      <c r="D190">
        <v>19829.61425255</v>
      </c>
      <c r="E190">
        <v>2447.0282339</v>
      </c>
      <c r="F190">
        <v>4062.3194106000001</v>
      </c>
      <c r="G190">
        <v>188410.56565440001</v>
      </c>
      <c r="H190">
        <v>14414.8938456</v>
      </c>
      <c r="I190">
        <v>5364.4315964999996</v>
      </c>
      <c r="J190">
        <v>2829.2834152</v>
      </c>
      <c r="K190">
        <v>256.36436880000002</v>
      </c>
      <c r="L190">
        <v>21618.6184044</v>
      </c>
      <c r="M190">
        <v>116402.2471033</v>
      </c>
      <c r="N190">
        <v>114651.3870532</v>
      </c>
      <c r="O190">
        <v>75005.013111199994</v>
      </c>
      <c r="P190">
        <v>4235.2041674000002</v>
      </c>
      <c r="Q190">
        <v>99508.165957300007</v>
      </c>
      <c r="R190">
        <v>213272.18627800001</v>
      </c>
      <c r="AM190" s="3" t="s">
        <v>283</v>
      </c>
      <c r="AN190">
        <v>549131.93929495604</v>
      </c>
      <c r="AO190">
        <v>292180.81833833002</v>
      </c>
      <c r="AP190">
        <v>319704.79868281703</v>
      </c>
      <c r="AQ190">
        <v>213471.35620964499</v>
      </c>
      <c r="AR190">
        <v>299103.131588066</v>
      </c>
      <c r="AS190">
        <v>463162.46317580598</v>
      </c>
      <c r="AT190">
        <v>323720.182618569</v>
      </c>
      <c r="AU190">
        <v>464179.32958080998</v>
      </c>
      <c r="AV190">
        <v>276575.24091905099</v>
      </c>
      <c r="AW190">
        <v>303177.26768073998</v>
      </c>
      <c r="AX190">
        <v>395936.43112812802</v>
      </c>
      <c r="AY190">
        <v>250348.541252147</v>
      </c>
      <c r="AZ190">
        <v>1445208.0396344999</v>
      </c>
      <c r="BA190">
        <v>368473.09247917501</v>
      </c>
      <c r="BB190">
        <v>434986.61251824198</v>
      </c>
      <c r="BC190">
        <v>756933.61059877404</v>
      </c>
      <c r="BD190">
        <v>1251824.8752675799</v>
      </c>
      <c r="BF190" s="3" t="s">
        <v>254</v>
      </c>
      <c r="BG190">
        <v>58119.199405102299</v>
      </c>
      <c r="BH190">
        <v>13799.166542020301</v>
      </c>
      <c r="BI190">
        <v>38558.537079050097</v>
      </c>
      <c r="BJ190">
        <v>6640.7337099060496</v>
      </c>
      <c r="BK190">
        <v>6024.9334638393002</v>
      </c>
      <c r="BL190">
        <v>80499.901206399998</v>
      </c>
      <c r="BM190">
        <v>21017.385744321899</v>
      </c>
      <c r="BN190">
        <v>36163.434274149498</v>
      </c>
      <c r="BO190">
        <v>16259.2066690596</v>
      </c>
      <c r="BP190">
        <v>4860.6505993129103</v>
      </c>
      <c r="BQ190">
        <v>7091.7437619967604</v>
      </c>
      <c r="BR190">
        <v>36990.474998351303</v>
      </c>
      <c r="BS190">
        <v>98335.040026734307</v>
      </c>
      <c r="BT190">
        <v>40393.666202899702</v>
      </c>
      <c r="BU190">
        <v>11066.1227190219</v>
      </c>
      <c r="BV190">
        <v>109954.367783372</v>
      </c>
      <c r="BW190">
        <v>113822.634350429</v>
      </c>
    </row>
    <row r="191" spans="1:75">
      <c r="A191" t="s">
        <v>228</v>
      </c>
      <c r="B191">
        <v>23703.697333600001</v>
      </c>
      <c r="C191">
        <v>7290.8747407000001</v>
      </c>
      <c r="D191">
        <v>19918.010404500001</v>
      </c>
      <c r="E191">
        <v>227.93867069999999</v>
      </c>
      <c r="F191">
        <v>95.630296999999999</v>
      </c>
      <c r="G191">
        <v>5084.3853067999999</v>
      </c>
      <c r="H191">
        <v>1615.8463766</v>
      </c>
      <c r="I191">
        <v>113.3478135</v>
      </c>
      <c r="J191">
        <v>76.5259286</v>
      </c>
      <c r="K191">
        <v>11.7658147</v>
      </c>
      <c r="L191">
        <v>1232.2596226999999</v>
      </c>
      <c r="M191">
        <v>9764.7733243999992</v>
      </c>
      <c r="N191">
        <v>10033.776435</v>
      </c>
      <c r="O191">
        <v>6574.2633587999999</v>
      </c>
      <c r="P191">
        <v>2411.0353200999998</v>
      </c>
      <c r="Q191">
        <v>10258.290593600001</v>
      </c>
      <c r="R191">
        <v>6543.4398613000003</v>
      </c>
      <c r="BF191" t="s">
        <v>258</v>
      </c>
      <c r="BG191">
        <v>1608.42030934119</v>
      </c>
      <c r="BH191">
        <v>1064.5215137334401</v>
      </c>
      <c r="BI191">
        <v>77.010460873290597</v>
      </c>
      <c r="BJ191">
        <v>22.304309508230499</v>
      </c>
      <c r="BK191">
        <v>37.497189967825101</v>
      </c>
      <c r="BL191">
        <v>792.98309388822099</v>
      </c>
      <c r="BM191">
        <v>252.74626033274001</v>
      </c>
      <c r="BN191">
        <v>280.02750970505701</v>
      </c>
      <c r="BO191">
        <v>75.786001831835193</v>
      </c>
      <c r="BP191">
        <v>21.547620875417</v>
      </c>
      <c r="BQ191">
        <v>75.9786129609803</v>
      </c>
      <c r="BR191">
        <v>865.56202079803904</v>
      </c>
      <c r="BS191">
        <v>291.478753772701</v>
      </c>
      <c r="BT191">
        <v>182.81735180341701</v>
      </c>
      <c r="BU191">
        <v>44.871481644230002</v>
      </c>
      <c r="BV191">
        <v>922.249685050165</v>
      </c>
      <c r="BW191">
        <v>906.78094056801103</v>
      </c>
    </row>
    <row r="192" spans="1:75">
      <c r="A192" t="s">
        <v>229</v>
      </c>
      <c r="B192">
        <v>55.59213235</v>
      </c>
      <c r="C192">
        <v>66.7711185</v>
      </c>
      <c r="D192">
        <v>37.964045149999997</v>
      </c>
      <c r="E192">
        <v>5.7160523000000003</v>
      </c>
      <c r="F192">
        <v>2.3980356999999999</v>
      </c>
      <c r="G192">
        <v>49.088591399999999</v>
      </c>
      <c r="H192">
        <v>9.5027021999999999</v>
      </c>
      <c r="I192">
        <v>11.298815899999999</v>
      </c>
      <c r="J192">
        <v>10.8489436</v>
      </c>
      <c r="K192">
        <v>1.2445835999999999</v>
      </c>
      <c r="L192">
        <v>16.517321500000001</v>
      </c>
      <c r="M192">
        <v>23.274830399999999</v>
      </c>
      <c r="N192">
        <v>21.3201927</v>
      </c>
      <c r="O192">
        <v>27.8830554</v>
      </c>
      <c r="P192">
        <v>12.0522651</v>
      </c>
      <c r="Q192">
        <v>61.267333000000001</v>
      </c>
      <c r="R192">
        <v>47.036033699999997</v>
      </c>
      <c r="BF192" s="3" t="s">
        <v>253</v>
      </c>
      <c r="BG192">
        <v>1492.4630746914399</v>
      </c>
      <c r="BH192">
        <v>106.238542565439</v>
      </c>
      <c r="BI192">
        <v>511.97206235369498</v>
      </c>
      <c r="BJ192">
        <v>122.888787043336</v>
      </c>
      <c r="BK192">
        <v>80.3211912475726</v>
      </c>
      <c r="BL192">
        <v>196.54352754149599</v>
      </c>
      <c r="BM192">
        <v>151.23655086334699</v>
      </c>
      <c r="BN192">
        <v>230.22698838460701</v>
      </c>
      <c r="BO192">
        <v>123.247575547963</v>
      </c>
      <c r="BP192">
        <v>56.297945797565603</v>
      </c>
      <c r="BQ192">
        <v>114.31614723753501</v>
      </c>
      <c r="BR192">
        <v>663.23321685247799</v>
      </c>
      <c r="BS192">
        <v>568.09384030787396</v>
      </c>
      <c r="BT192">
        <v>399.84441877598402</v>
      </c>
      <c r="BU192">
        <v>110.81128002413401</v>
      </c>
      <c r="BV192">
        <v>890.84827685685104</v>
      </c>
      <c r="BW192">
        <v>1095.3310631990801</v>
      </c>
    </row>
    <row r="193" spans="1:75">
      <c r="A193" t="s">
        <v>230</v>
      </c>
      <c r="B193">
        <v>3476.7175687499998</v>
      </c>
      <c r="C193">
        <v>146.3960696</v>
      </c>
      <c r="D193">
        <v>668.45526744999995</v>
      </c>
      <c r="E193">
        <v>462.21798419999999</v>
      </c>
      <c r="F193">
        <v>223.07434910000001</v>
      </c>
      <c r="G193">
        <v>6757.3525724000001</v>
      </c>
      <c r="H193">
        <v>660.58080040000004</v>
      </c>
      <c r="I193">
        <v>575.72608600000001</v>
      </c>
      <c r="J193">
        <v>338.09396409999999</v>
      </c>
      <c r="K193">
        <v>91.412427500000007</v>
      </c>
      <c r="L193">
        <v>42.301395200000002</v>
      </c>
      <c r="M193">
        <v>425.71354070000001</v>
      </c>
      <c r="N193">
        <v>3561.9916026999999</v>
      </c>
      <c r="O193">
        <v>1955.4115471</v>
      </c>
      <c r="P193">
        <v>982.1442538</v>
      </c>
      <c r="Q193">
        <v>6691.9991917999996</v>
      </c>
      <c r="R193">
        <v>3020.5268424999999</v>
      </c>
      <c r="BF193" s="3" t="s">
        <v>259</v>
      </c>
      <c r="BG193">
        <v>81.632824366892905</v>
      </c>
      <c r="BH193">
        <v>8.6518042442000098</v>
      </c>
      <c r="BI193">
        <v>29.867352855901999</v>
      </c>
      <c r="BJ193">
        <v>5.0299005055919697</v>
      </c>
      <c r="BK193">
        <v>5.0709461635157398</v>
      </c>
      <c r="BL193">
        <v>27.3988885960372</v>
      </c>
      <c r="BM193">
        <v>10.0778709184109</v>
      </c>
      <c r="BN193">
        <v>12.8583770562851</v>
      </c>
      <c r="BO193">
        <v>8.5289192572750192</v>
      </c>
      <c r="BP193">
        <v>3.9468504336946002</v>
      </c>
      <c r="BQ193">
        <v>8.6858391671923592</v>
      </c>
      <c r="BR193">
        <v>58.576199640439398</v>
      </c>
      <c r="BS193">
        <v>86.568479231791301</v>
      </c>
      <c r="BT193">
        <v>38.593602804358298</v>
      </c>
      <c r="BU193">
        <v>11.846485613157</v>
      </c>
      <c r="BV193">
        <v>128.55426367415799</v>
      </c>
      <c r="BW193">
        <v>149.40895795338901</v>
      </c>
    </row>
    <row r="194" spans="1:75">
      <c r="A194" t="s">
        <v>231</v>
      </c>
      <c r="B194">
        <v>7248.0814741499998</v>
      </c>
      <c r="C194">
        <v>9865.1789456999995</v>
      </c>
      <c r="D194">
        <v>8191.1236480500002</v>
      </c>
      <c r="E194">
        <v>8767.9689264999997</v>
      </c>
      <c r="F194">
        <v>2102.1725583000002</v>
      </c>
      <c r="G194">
        <v>29194.542183500002</v>
      </c>
      <c r="H194">
        <v>9763.9883785000002</v>
      </c>
      <c r="I194">
        <v>5896.7191278</v>
      </c>
      <c r="J194">
        <v>5746.2406321999997</v>
      </c>
      <c r="K194">
        <v>2483.8147938000002</v>
      </c>
      <c r="L194">
        <v>7724.1355339000002</v>
      </c>
      <c r="M194">
        <v>14679.2846133</v>
      </c>
      <c r="N194">
        <v>6873.5812377000002</v>
      </c>
      <c r="O194">
        <v>24770.363673399999</v>
      </c>
      <c r="P194">
        <v>7677.7405908000001</v>
      </c>
      <c r="Q194">
        <v>33672.673432900003</v>
      </c>
      <c r="R194">
        <v>19313.834124500001</v>
      </c>
      <c r="BF194" s="3" t="s">
        <v>260</v>
      </c>
      <c r="BG194">
        <v>369.31016471348897</v>
      </c>
      <c r="BH194">
        <v>2422.8896732134699</v>
      </c>
      <c r="BI194">
        <v>3334.8416071441402</v>
      </c>
      <c r="BJ194">
        <v>429.72967919891101</v>
      </c>
      <c r="BK194">
        <v>1247.1496183530901</v>
      </c>
      <c r="BL194">
        <v>4582.3680007302501</v>
      </c>
      <c r="BM194">
        <v>2485.0556875606298</v>
      </c>
      <c r="BN194">
        <v>2791.0326138846999</v>
      </c>
      <c r="BO194">
        <v>1592.83095403467</v>
      </c>
      <c r="BP194">
        <v>598.84795968873095</v>
      </c>
      <c r="BQ194">
        <v>358.64180468708298</v>
      </c>
      <c r="BR194">
        <v>1067.0481344248601</v>
      </c>
      <c r="BS194">
        <v>4592.1203819318098</v>
      </c>
      <c r="BT194">
        <v>1443.9072980681101</v>
      </c>
      <c r="BU194">
        <v>749.86338361922697</v>
      </c>
      <c r="BV194">
        <v>6057.5549759609803</v>
      </c>
      <c r="BW194">
        <v>6704.4876044577004</v>
      </c>
    </row>
    <row r="195" spans="1:75">
      <c r="A195" t="s">
        <v>232</v>
      </c>
      <c r="B195">
        <v>283.6158739</v>
      </c>
      <c r="C195">
        <v>1682.9336304999999</v>
      </c>
      <c r="D195">
        <v>7105.3115619999999</v>
      </c>
      <c r="E195">
        <v>1204.1465538</v>
      </c>
      <c r="F195">
        <v>2462.1268673999998</v>
      </c>
      <c r="G195">
        <v>106505.2436264</v>
      </c>
      <c r="H195">
        <v>7050.9642856999999</v>
      </c>
      <c r="I195">
        <v>179941.9246541</v>
      </c>
      <c r="J195">
        <v>9059.4756039999993</v>
      </c>
      <c r="K195">
        <v>655.37467340000001</v>
      </c>
      <c r="L195">
        <v>3293.2609978</v>
      </c>
      <c r="M195">
        <v>45010.259407700003</v>
      </c>
      <c r="N195">
        <v>136737.67046349999</v>
      </c>
      <c r="O195">
        <v>66831.223709400001</v>
      </c>
      <c r="P195">
        <v>21787.098130599999</v>
      </c>
      <c r="Q195">
        <v>183833.57771149999</v>
      </c>
      <c r="R195">
        <v>59066.749964800001</v>
      </c>
      <c r="BF195" s="3" t="s">
        <v>261</v>
      </c>
      <c r="BG195">
        <v>4025.5416078898602</v>
      </c>
      <c r="BH195">
        <v>1448.73299616601</v>
      </c>
      <c r="BI195">
        <v>4420.2710461051802</v>
      </c>
      <c r="BJ195">
        <v>1855.2317897846301</v>
      </c>
      <c r="BK195">
        <v>1215.7548651889499</v>
      </c>
      <c r="BL195">
        <v>3941.0277252128099</v>
      </c>
      <c r="BM195">
        <v>2653.9414572979099</v>
      </c>
      <c r="BN195">
        <v>4197.9295543769103</v>
      </c>
      <c r="BO195">
        <v>2122.7485951303302</v>
      </c>
      <c r="BP195">
        <v>786.68893833875802</v>
      </c>
      <c r="BQ195">
        <v>1073.2286502740899</v>
      </c>
      <c r="BR195">
        <v>5455.2775187543502</v>
      </c>
      <c r="BS195">
        <v>7633.4796247681898</v>
      </c>
      <c r="BT195">
        <v>5242.3561435996799</v>
      </c>
      <c r="BU195">
        <v>1713.5192957997201</v>
      </c>
      <c r="BV195">
        <v>10562.9480935475</v>
      </c>
      <c r="BW195">
        <v>13927.6458442151</v>
      </c>
    </row>
    <row r="196" spans="1:75">
      <c r="A196" t="s">
        <v>233</v>
      </c>
      <c r="B196">
        <v>0.69004670000000001</v>
      </c>
      <c r="C196">
        <v>3.3605201999999998</v>
      </c>
      <c r="D196">
        <v>0.47414420000000002</v>
      </c>
      <c r="E196">
        <v>4.9927457999999998</v>
      </c>
      <c r="F196">
        <v>6.7363300000000001E-2</v>
      </c>
      <c r="G196">
        <v>1.2470519</v>
      </c>
      <c r="H196">
        <v>0.1877501</v>
      </c>
      <c r="I196">
        <v>0.45588699999999999</v>
      </c>
      <c r="J196">
        <v>0.1458286</v>
      </c>
      <c r="K196">
        <v>6.8505300000000005E-2</v>
      </c>
      <c r="L196">
        <v>0.49739450000000002</v>
      </c>
      <c r="M196">
        <v>2.0009134</v>
      </c>
      <c r="N196">
        <v>1.6184647000000001</v>
      </c>
      <c r="O196">
        <v>1.6072142</v>
      </c>
      <c r="P196">
        <v>0.36924679999999999</v>
      </c>
      <c r="Q196">
        <v>2.1960777</v>
      </c>
      <c r="R196">
        <v>3.0588571999999998</v>
      </c>
      <c r="BF196" s="3" t="s">
        <v>262</v>
      </c>
      <c r="BG196">
        <v>56294.949133177397</v>
      </c>
      <c r="BH196">
        <v>20777.096987401601</v>
      </c>
      <c r="BI196">
        <v>92846.264633697996</v>
      </c>
      <c r="BJ196">
        <v>117944.75425484301</v>
      </c>
      <c r="BK196">
        <v>19754.320541986101</v>
      </c>
      <c r="BL196">
        <v>79708.260592629202</v>
      </c>
      <c r="BM196">
        <v>44491.601752550399</v>
      </c>
      <c r="BN196">
        <v>50353.692678460102</v>
      </c>
      <c r="BO196">
        <v>20983.241343235801</v>
      </c>
      <c r="BP196">
        <v>15535.1682972708</v>
      </c>
      <c r="BQ196">
        <v>19448.857505840399</v>
      </c>
      <c r="BR196">
        <v>57987.460461509298</v>
      </c>
      <c r="BS196">
        <v>158764.07958676701</v>
      </c>
      <c r="BT196">
        <v>135632.871784063</v>
      </c>
      <c r="BU196">
        <v>27826.155861450901</v>
      </c>
      <c r="BV196">
        <v>201485.98259455099</v>
      </c>
      <c r="BW196">
        <v>133146.860269992</v>
      </c>
    </row>
    <row r="197" spans="1:75">
      <c r="A197" t="s">
        <v>234</v>
      </c>
      <c r="B197">
        <v>103.064353</v>
      </c>
      <c r="C197">
        <v>57.605090099999998</v>
      </c>
      <c r="D197">
        <v>283.08946040000001</v>
      </c>
      <c r="E197">
        <v>5.0499910999999997</v>
      </c>
      <c r="F197">
        <v>72.312798900000004</v>
      </c>
      <c r="G197">
        <v>431.57094519999998</v>
      </c>
      <c r="H197">
        <v>111.5347142</v>
      </c>
      <c r="I197">
        <v>394.4184252</v>
      </c>
      <c r="J197">
        <v>64.419692499999996</v>
      </c>
      <c r="K197">
        <v>96.390704900000003</v>
      </c>
      <c r="L197">
        <v>143.3739702</v>
      </c>
      <c r="M197">
        <v>376.51657139999998</v>
      </c>
      <c r="N197">
        <v>725.89530730000001</v>
      </c>
      <c r="O197">
        <v>1247.5911559000001</v>
      </c>
      <c r="P197">
        <v>412.35007569999999</v>
      </c>
      <c r="Q197">
        <v>1704.9073146999999</v>
      </c>
      <c r="R197">
        <v>1550.8309145999999</v>
      </c>
      <c r="BF197" s="3" t="s">
        <v>257</v>
      </c>
      <c r="BG197">
        <v>6436.8318793726103</v>
      </c>
      <c r="BH197">
        <v>1650.91419914735</v>
      </c>
      <c r="BI197">
        <v>2314.13459451063</v>
      </c>
      <c r="BJ197">
        <v>1057.9242264796901</v>
      </c>
      <c r="BK197">
        <v>433.01823422497699</v>
      </c>
      <c r="BL197">
        <v>11393.3407698664</v>
      </c>
      <c r="BM197">
        <v>2398.4154858120601</v>
      </c>
      <c r="BN197">
        <v>5511.6159022536403</v>
      </c>
      <c r="BO197">
        <v>1537.31979841712</v>
      </c>
      <c r="BP197">
        <v>401.91399660059199</v>
      </c>
      <c r="BQ197">
        <v>316.12110213886001</v>
      </c>
      <c r="BR197">
        <v>12711.378492582</v>
      </c>
      <c r="BS197">
        <v>3428.7337233337798</v>
      </c>
      <c r="BT197">
        <v>3523.7559845553401</v>
      </c>
      <c r="BU197">
        <v>1157.5401576402401</v>
      </c>
      <c r="BV197">
        <v>9065.8928963953294</v>
      </c>
      <c r="BW197">
        <v>6312.6128477686298</v>
      </c>
    </row>
    <row r="198" spans="1:75">
      <c r="A198" t="s">
        <v>235</v>
      </c>
      <c r="B198">
        <v>162.13609865000001</v>
      </c>
      <c r="C198">
        <v>48.550819500000003</v>
      </c>
      <c r="D198">
        <v>262.47828105000002</v>
      </c>
      <c r="E198">
        <v>15.214465499999999</v>
      </c>
      <c r="F198">
        <v>597.81334509999999</v>
      </c>
      <c r="G198">
        <v>51.566070500000002</v>
      </c>
      <c r="H198">
        <v>12.0924242</v>
      </c>
      <c r="I198">
        <v>9.8107802</v>
      </c>
      <c r="J198">
        <v>9.0251783000000003</v>
      </c>
      <c r="K198">
        <v>4.6166967999999997</v>
      </c>
      <c r="L198">
        <v>16.672870100000001</v>
      </c>
      <c r="M198">
        <v>74.223647900000003</v>
      </c>
      <c r="N198">
        <v>77.554258500000003</v>
      </c>
      <c r="O198">
        <v>253.63722430000001</v>
      </c>
      <c r="P198">
        <v>31.919033299999999</v>
      </c>
      <c r="Q198">
        <v>243.7203423</v>
      </c>
      <c r="R198">
        <v>132.8532266</v>
      </c>
      <c r="BF198" t="s">
        <v>251</v>
      </c>
      <c r="BG198">
        <v>8.2758263441985402</v>
      </c>
      <c r="BH198">
        <v>4.8186464488694503</v>
      </c>
      <c r="BI198">
        <v>20.027860448503599</v>
      </c>
      <c r="BJ198">
        <v>5.38621185487587</v>
      </c>
      <c r="BK198">
        <v>5.1456807009722203</v>
      </c>
      <c r="BL198">
        <v>16.134945955710101</v>
      </c>
      <c r="BM198">
        <v>17.288815738763802</v>
      </c>
      <c r="BN198">
        <v>22.756722710398101</v>
      </c>
      <c r="BO198">
        <v>6.0049419557666299</v>
      </c>
      <c r="BP198">
        <v>5.8811155169690696</v>
      </c>
      <c r="BQ198">
        <v>6.8896121601923097</v>
      </c>
      <c r="BR198">
        <v>121.61516144107</v>
      </c>
      <c r="BS198">
        <v>253.56989370312999</v>
      </c>
      <c r="BT198">
        <v>75.546064140118801</v>
      </c>
      <c r="BU198">
        <v>38.1778283329133</v>
      </c>
      <c r="BV198">
        <v>266.24512701290502</v>
      </c>
      <c r="BW198">
        <v>276.283007557622</v>
      </c>
    </row>
    <row r="199" spans="1:75">
      <c r="A199" t="s">
        <v>236</v>
      </c>
      <c r="B199">
        <v>2147.3705526499998</v>
      </c>
      <c r="C199">
        <v>2.768024</v>
      </c>
      <c r="D199">
        <v>282.30074854999998</v>
      </c>
      <c r="E199">
        <v>7.7136278000000003</v>
      </c>
      <c r="F199">
        <v>4.0880261999999998</v>
      </c>
      <c r="G199">
        <v>1779.6845106999999</v>
      </c>
      <c r="H199">
        <v>17.6986545</v>
      </c>
      <c r="I199">
        <v>30.751140599999999</v>
      </c>
      <c r="J199">
        <v>9.8016687000000005</v>
      </c>
      <c r="K199">
        <v>3.3080885000000002</v>
      </c>
      <c r="L199">
        <v>5.5143490999999996</v>
      </c>
      <c r="M199">
        <v>76.596588499999996</v>
      </c>
      <c r="N199">
        <v>319.42215390000001</v>
      </c>
      <c r="O199">
        <v>311.47097600000001</v>
      </c>
      <c r="P199">
        <v>233.36022019999999</v>
      </c>
      <c r="Q199">
        <v>295.0557245</v>
      </c>
      <c r="R199">
        <v>603.40742420000004</v>
      </c>
      <c r="BF199" s="3" t="s">
        <v>263</v>
      </c>
      <c r="BG199">
        <v>6.9329607446974499</v>
      </c>
      <c r="BH199">
        <v>0.35770807607850003</v>
      </c>
      <c r="BI199">
        <v>1.09450903279199</v>
      </c>
      <c r="BJ199">
        <v>0.18080509500818501</v>
      </c>
      <c r="BK199">
        <v>0.36108728826797898</v>
      </c>
      <c r="BL199">
        <v>1.91791830701346</v>
      </c>
      <c r="BM199">
        <v>0.52554448849410995</v>
      </c>
      <c r="BN199">
        <v>1.2692916789609301</v>
      </c>
      <c r="BO199">
        <v>0.63827950028408598</v>
      </c>
      <c r="BP199">
        <v>0.207112858590939</v>
      </c>
      <c r="BQ199">
        <v>0.71091983843080098</v>
      </c>
      <c r="BR199">
        <v>8.9255914778062504</v>
      </c>
      <c r="BS199">
        <v>6.2159158855156402</v>
      </c>
      <c r="BT199">
        <v>3.0954128102493699</v>
      </c>
      <c r="BU199">
        <v>0.872905096815764</v>
      </c>
      <c r="BV199">
        <v>12.4472356533128</v>
      </c>
      <c r="BW199">
        <v>23.7394643138134</v>
      </c>
    </row>
    <row r="200" spans="1:75">
      <c r="A200" t="s">
        <v>237</v>
      </c>
      <c r="B200">
        <v>1882.0621444999999</v>
      </c>
      <c r="C200">
        <v>3.6911094000000002</v>
      </c>
      <c r="D200">
        <v>4932.8841732000001</v>
      </c>
      <c r="E200">
        <v>3595.3228586</v>
      </c>
      <c r="F200">
        <v>1126.7467277999999</v>
      </c>
      <c r="G200">
        <v>2720.4007265999999</v>
      </c>
      <c r="H200">
        <v>516.17957190000004</v>
      </c>
      <c r="I200">
        <v>562.15370759999996</v>
      </c>
      <c r="J200">
        <v>922.24367840000002</v>
      </c>
      <c r="K200">
        <v>126.9669913</v>
      </c>
      <c r="L200">
        <v>599.7350649</v>
      </c>
      <c r="M200">
        <v>1621.9622634</v>
      </c>
      <c r="N200">
        <v>4963.3129712</v>
      </c>
      <c r="O200">
        <v>1823.3814216999999</v>
      </c>
      <c r="P200">
        <v>779.91388740000002</v>
      </c>
      <c r="Q200">
        <v>1873.7913745000001</v>
      </c>
      <c r="R200">
        <v>5792.6482763000004</v>
      </c>
      <c r="BF200" t="s">
        <v>264</v>
      </c>
      <c r="BG200">
        <v>10719.4708091182</v>
      </c>
      <c r="BH200">
        <v>1197.3944174793501</v>
      </c>
      <c r="BI200">
        <v>4758.4595887710202</v>
      </c>
      <c r="BJ200">
        <v>846.619299306426</v>
      </c>
      <c r="BK200">
        <v>779.85277878676095</v>
      </c>
      <c r="BL200">
        <v>1606.99524695579</v>
      </c>
      <c r="BM200">
        <v>1412.48785573945</v>
      </c>
      <c r="BN200">
        <v>2104.32308496821</v>
      </c>
      <c r="BO200">
        <v>1128.4863702001701</v>
      </c>
      <c r="BP200">
        <v>592.03864999291397</v>
      </c>
      <c r="BQ200">
        <v>878.12148304293805</v>
      </c>
      <c r="BR200">
        <v>7749.5651635843496</v>
      </c>
      <c r="BS200">
        <v>6632.4156723201804</v>
      </c>
      <c r="BT200">
        <v>4114.2612167121097</v>
      </c>
      <c r="BU200">
        <v>1254.87401153671</v>
      </c>
      <c r="BV200">
        <v>8071.0092303269903</v>
      </c>
      <c r="BW200">
        <v>10405.191412533701</v>
      </c>
    </row>
    <row r="201" spans="1:75">
      <c r="A201" t="s">
        <v>238</v>
      </c>
      <c r="B201">
        <v>5.1148154000000003</v>
      </c>
      <c r="C201">
        <v>245.53061460000001</v>
      </c>
      <c r="D201">
        <v>5.7705555000000004</v>
      </c>
      <c r="E201">
        <v>151.18612540000001</v>
      </c>
      <c r="F201">
        <v>35.721131999999997</v>
      </c>
      <c r="G201">
        <v>327.58065640000001</v>
      </c>
      <c r="H201">
        <v>159.85626120000001</v>
      </c>
      <c r="I201">
        <v>95.411552700000001</v>
      </c>
      <c r="J201">
        <v>92.513549699999999</v>
      </c>
      <c r="K201">
        <v>42.219458699999997</v>
      </c>
      <c r="L201">
        <v>124.0972256</v>
      </c>
      <c r="M201">
        <v>134.35132089999999</v>
      </c>
      <c r="N201">
        <v>93.279295599999998</v>
      </c>
      <c r="O201">
        <v>256.85470830000003</v>
      </c>
      <c r="P201">
        <v>55.049403699999999</v>
      </c>
      <c r="Q201">
        <v>573.19059589999995</v>
      </c>
      <c r="R201">
        <v>335.53563070000001</v>
      </c>
      <c r="BF201" t="s">
        <v>265</v>
      </c>
      <c r="BG201">
        <v>5674.1412899991201</v>
      </c>
      <c r="BH201">
        <v>304.64094558268602</v>
      </c>
      <c r="BI201">
        <v>3116.9701964317201</v>
      </c>
      <c r="BJ201">
        <v>549.78780089799295</v>
      </c>
      <c r="BK201">
        <v>472.719872974439</v>
      </c>
      <c r="BL201">
        <v>1081.96432949938</v>
      </c>
      <c r="BM201">
        <v>780.47392785990496</v>
      </c>
      <c r="BN201">
        <v>1371.64419608356</v>
      </c>
      <c r="BO201">
        <v>739.97981659588004</v>
      </c>
      <c r="BP201">
        <v>321.12615969054002</v>
      </c>
      <c r="BQ201">
        <v>496.59593584940399</v>
      </c>
      <c r="BR201">
        <v>3674.05013869188</v>
      </c>
      <c r="BS201">
        <v>4743.92496781114</v>
      </c>
      <c r="BT201">
        <v>2213.40927571572</v>
      </c>
      <c r="BU201">
        <v>702.54674646257297</v>
      </c>
      <c r="BV201">
        <v>5501.2331147207997</v>
      </c>
      <c r="BW201">
        <v>5805.7847426030103</v>
      </c>
    </row>
    <row r="202" spans="1:75">
      <c r="A202" t="s">
        <v>239</v>
      </c>
      <c r="B202">
        <v>4883.4115460000003</v>
      </c>
      <c r="C202">
        <v>160.27944690000001</v>
      </c>
      <c r="D202">
        <v>5716.7458157999999</v>
      </c>
      <c r="E202">
        <v>110.70991429999999</v>
      </c>
      <c r="F202">
        <v>25.168915500000001</v>
      </c>
      <c r="G202">
        <v>264.37055090000001</v>
      </c>
      <c r="H202">
        <v>113.80902829999999</v>
      </c>
      <c r="I202">
        <v>68.034547700000005</v>
      </c>
      <c r="J202">
        <v>66.801260799999994</v>
      </c>
      <c r="K202">
        <v>29.8275176</v>
      </c>
      <c r="L202">
        <v>88.700799599999996</v>
      </c>
      <c r="M202">
        <v>1051.3833102000001</v>
      </c>
      <c r="N202">
        <v>506.63918280000001</v>
      </c>
      <c r="O202">
        <v>1919.8115905</v>
      </c>
      <c r="P202">
        <v>644.19073730000002</v>
      </c>
      <c r="Q202">
        <v>1072.2315243</v>
      </c>
      <c r="R202">
        <v>627.70515660000001</v>
      </c>
      <c r="BF202" s="3" t="s">
        <v>266</v>
      </c>
      <c r="BG202">
        <v>16759.513689176401</v>
      </c>
      <c r="BH202">
        <v>8529.6333428380294</v>
      </c>
      <c r="BI202">
        <v>12606.048438457699</v>
      </c>
      <c r="BJ202">
        <v>3400.0384224068898</v>
      </c>
      <c r="BK202">
        <v>4182.6297441011102</v>
      </c>
      <c r="BL202">
        <v>10455.807541124001</v>
      </c>
      <c r="BM202">
        <v>9016.3094996265099</v>
      </c>
      <c r="BN202">
        <v>11481.2149269196</v>
      </c>
      <c r="BO202">
        <v>5278.5600625446295</v>
      </c>
      <c r="BP202">
        <v>2429.1981773693501</v>
      </c>
      <c r="BQ202">
        <v>6096.0637483293604</v>
      </c>
      <c r="BR202">
        <v>9577.6975793433394</v>
      </c>
      <c r="BS202">
        <v>23432.904744081701</v>
      </c>
      <c r="BT202">
        <v>13372.3625942573</v>
      </c>
      <c r="BU202">
        <v>4929.6058509254199</v>
      </c>
      <c r="BV202">
        <v>26878.438033543302</v>
      </c>
      <c r="BW202">
        <v>29080.6251651657</v>
      </c>
    </row>
    <row r="203" spans="1:75">
      <c r="A203" t="s">
        <v>240</v>
      </c>
      <c r="B203">
        <v>3.7049067999999998</v>
      </c>
      <c r="C203">
        <v>7.6632125000000002</v>
      </c>
      <c r="D203">
        <v>9.2975756999999994</v>
      </c>
      <c r="E203">
        <v>0.29532589999999997</v>
      </c>
      <c r="F203">
        <v>4.7833075999999997</v>
      </c>
      <c r="G203">
        <v>9.8730791999999994</v>
      </c>
      <c r="H203">
        <v>4.8078795000000003</v>
      </c>
      <c r="I203">
        <v>8.0023900000000001</v>
      </c>
      <c r="J203">
        <v>8.8261424999999996</v>
      </c>
      <c r="K203">
        <v>0.69541969999999997</v>
      </c>
      <c r="L203">
        <v>3.9621265000000001</v>
      </c>
      <c r="M203">
        <v>12.5669883</v>
      </c>
      <c r="N203">
        <v>10.817399699999999</v>
      </c>
      <c r="O203">
        <v>8.0688829999999996</v>
      </c>
      <c r="P203">
        <v>8.9287200000000002</v>
      </c>
      <c r="Q203">
        <v>100.6942547</v>
      </c>
      <c r="R203">
        <v>59.928729500000003</v>
      </c>
      <c r="BF203" s="3" t="s">
        <v>48</v>
      </c>
      <c r="BG203">
        <v>5634.9419898168999</v>
      </c>
      <c r="BH203">
        <v>68395.426927617897</v>
      </c>
      <c r="BI203">
        <v>20812.7515284031</v>
      </c>
      <c r="BJ203">
        <v>6283.7903600782702</v>
      </c>
      <c r="BK203">
        <v>8866.6292580106001</v>
      </c>
      <c r="BL203">
        <v>46731.574677418699</v>
      </c>
      <c r="BM203">
        <v>22452.073746201098</v>
      </c>
      <c r="BN203">
        <v>30892.148993022402</v>
      </c>
      <c r="BO203">
        <v>16267.4292316379</v>
      </c>
      <c r="BP203">
        <v>5569.7214858273201</v>
      </c>
      <c r="BQ203">
        <v>11410.202151450399</v>
      </c>
      <c r="BR203">
        <v>80019.919645149799</v>
      </c>
      <c r="BS203">
        <v>67195.881109129798</v>
      </c>
      <c r="BT203">
        <v>46522.525634705104</v>
      </c>
      <c r="BU203">
        <v>17800.209384800801</v>
      </c>
      <c r="BV203">
        <v>117159.45459444</v>
      </c>
      <c r="BW203">
        <v>90621.975326001993</v>
      </c>
    </row>
    <row r="204" spans="1:75">
      <c r="A204" t="s">
        <v>241</v>
      </c>
      <c r="B204">
        <v>394.05878159999997</v>
      </c>
      <c r="C204">
        <v>2861.3535302</v>
      </c>
      <c r="D204">
        <v>450.03619029999999</v>
      </c>
      <c r="E204">
        <v>1571.6197709999999</v>
      </c>
      <c r="F204">
        <v>377.08411360000002</v>
      </c>
      <c r="G204">
        <v>3475.8041652000002</v>
      </c>
      <c r="H204">
        <v>1696.3392699000001</v>
      </c>
      <c r="I204">
        <v>1013.1756171</v>
      </c>
      <c r="J204">
        <v>982.52081469999996</v>
      </c>
      <c r="K204">
        <v>446.2840008</v>
      </c>
      <c r="L204">
        <v>1319.5126998000001</v>
      </c>
      <c r="M204">
        <v>1940.9466265000001</v>
      </c>
      <c r="N204">
        <v>623.46421050000004</v>
      </c>
      <c r="O204">
        <v>2507.6643889000002</v>
      </c>
      <c r="P204">
        <v>877.74378730000001</v>
      </c>
      <c r="Q204">
        <v>3062.0817001</v>
      </c>
      <c r="R204">
        <v>1791.5275664999999</v>
      </c>
      <c r="BF204" s="3" t="s">
        <v>120</v>
      </c>
      <c r="BG204">
        <v>31053.477095320999</v>
      </c>
      <c r="BH204">
        <v>58295.006073426703</v>
      </c>
      <c r="BI204">
        <v>131670.20977116801</v>
      </c>
      <c r="BJ204">
        <v>24416.721351400101</v>
      </c>
      <c r="BK204">
        <v>59242.947485262201</v>
      </c>
      <c r="BL204">
        <v>150072.66146402099</v>
      </c>
      <c r="BM204">
        <v>66584.722144394604</v>
      </c>
      <c r="BN204">
        <v>132910.823676906</v>
      </c>
      <c r="BO204">
        <v>113909.12539343401</v>
      </c>
      <c r="BP204">
        <v>36649.618420111903</v>
      </c>
      <c r="BQ204">
        <v>59203.297915620897</v>
      </c>
      <c r="BR204">
        <v>368153.13666729903</v>
      </c>
      <c r="BS204">
        <v>327103.16040731198</v>
      </c>
      <c r="BT204">
        <v>226649.464054468</v>
      </c>
      <c r="BU204">
        <v>92588.408940068097</v>
      </c>
      <c r="BV204">
        <v>1228843.4024893399</v>
      </c>
      <c r="BW204">
        <v>988977.60154096398</v>
      </c>
    </row>
    <row r="205" spans="1:75">
      <c r="A205" t="s">
        <v>242</v>
      </c>
      <c r="B205">
        <v>33.1522486</v>
      </c>
      <c r="C205">
        <v>8.2227455999999997</v>
      </c>
      <c r="D205">
        <v>30.932994900000001</v>
      </c>
      <c r="E205">
        <v>8.3078651000000008</v>
      </c>
      <c r="F205">
        <v>4.3400062000000004</v>
      </c>
      <c r="G205">
        <v>16.2294272</v>
      </c>
      <c r="H205">
        <v>0.3470839</v>
      </c>
      <c r="I205">
        <v>10.4409916</v>
      </c>
      <c r="J205">
        <v>6.1822799000000002</v>
      </c>
      <c r="K205">
        <v>1.721776</v>
      </c>
      <c r="L205">
        <v>3.0089782</v>
      </c>
      <c r="M205">
        <v>45.524393699999997</v>
      </c>
      <c r="N205">
        <v>157.241049</v>
      </c>
      <c r="O205">
        <v>48.809907099999997</v>
      </c>
      <c r="P205">
        <v>21.6611625</v>
      </c>
      <c r="Q205">
        <v>37.169369000000003</v>
      </c>
      <c r="R205">
        <v>79.604647299999996</v>
      </c>
      <c r="BF205" t="s">
        <v>269</v>
      </c>
      <c r="BG205">
        <v>396596.64853001002</v>
      </c>
      <c r="BH205">
        <v>258677.00162280601</v>
      </c>
      <c r="BI205">
        <v>810212.48464950803</v>
      </c>
      <c r="BJ205">
        <v>94939.394130579807</v>
      </c>
      <c r="BK205">
        <v>432788.077391934</v>
      </c>
      <c r="BL205">
        <v>1336292.7741819101</v>
      </c>
      <c r="BM205">
        <v>606957.40015375195</v>
      </c>
      <c r="BN205">
        <v>1075696.908641</v>
      </c>
      <c r="BO205">
        <v>747388.57271271595</v>
      </c>
      <c r="BP205">
        <v>182938.94157989501</v>
      </c>
      <c r="BQ205">
        <v>225572.85564923499</v>
      </c>
      <c r="BR205">
        <v>1011163.38400142</v>
      </c>
      <c r="BS205">
        <v>2095575.1635179699</v>
      </c>
      <c r="BT205">
        <v>586282.70738058805</v>
      </c>
      <c r="BU205">
        <v>1088318.1309880801</v>
      </c>
      <c r="BV205">
        <v>6823223.8835057896</v>
      </c>
      <c r="BW205">
        <v>5750027.38339152</v>
      </c>
    </row>
    <row r="206" spans="1:75">
      <c r="A206" t="s">
        <v>243</v>
      </c>
      <c r="B206">
        <v>439.12976985</v>
      </c>
      <c r="C206">
        <v>150.90306670000001</v>
      </c>
      <c r="D206">
        <v>594.67275734999998</v>
      </c>
      <c r="E206">
        <v>63.197585099999998</v>
      </c>
      <c r="F206">
        <v>195.82216439999999</v>
      </c>
      <c r="G206">
        <v>1937.4022029</v>
      </c>
      <c r="H206">
        <v>284.13959349999999</v>
      </c>
      <c r="I206">
        <v>217.66562680000001</v>
      </c>
      <c r="J206">
        <v>221.53949750000001</v>
      </c>
      <c r="K206">
        <v>65.726866999999999</v>
      </c>
      <c r="L206">
        <v>95.7554856</v>
      </c>
      <c r="M206">
        <v>1161.6349757999999</v>
      </c>
      <c r="N206">
        <v>2253.4573481000002</v>
      </c>
      <c r="O206">
        <v>1225.5124644</v>
      </c>
      <c r="P206">
        <v>153.5479962</v>
      </c>
      <c r="Q206">
        <v>812.61707950000005</v>
      </c>
      <c r="R206">
        <v>151.92331300000001</v>
      </c>
      <c r="BF206" s="3" t="s">
        <v>268</v>
      </c>
      <c r="BG206">
        <v>5297.7782330453201</v>
      </c>
      <c r="BH206">
        <v>327.60720022530302</v>
      </c>
      <c r="BI206">
        <v>4881.6646702693597</v>
      </c>
      <c r="BJ206">
        <v>880.83200119828098</v>
      </c>
      <c r="BK206">
        <v>1604.5978055656001</v>
      </c>
      <c r="BL206">
        <v>3854.1520868407501</v>
      </c>
      <c r="BM206">
        <v>2248.11683900344</v>
      </c>
      <c r="BN206">
        <v>3183.1593551411502</v>
      </c>
      <c r="BO206">
        <v>2439.3607388150299</v>
      </c>
      <c r="BP206">
        <v>834.28156809293796</v>
      </c>
      <c r="BQ206">
        <v>415.91638484196</v>
      </c>
      <c r="BR206">
        <v>7831.1702497660999</v>
      </c>
      <c r="BS206">
        <v>7762.5770832825601</v>
      </c>
      <c r="BT206">
        <v>3298.8415342281901</v>
      </c>
      <c r="BU206">
        <v>1777.2644411223</v>
      </c>
      <c r="BV206">
        <v>14095.7424508407</v>
      </c>
      <c r="BW206">
        <v>15125.8079378069</v>
      </c>
    </row>
    <row r="207" spans="1:75">
      <c r="A207" t="s">
        <v>244</v>
      </c>
      <c r="B207">
        <v>3467.9829496000002</v>
      </c>
      <c r="C207">
        <v>839.37899479999999</v>
      </c>
      <c r="D207">
        <v>3262.9762162000002</v>
      </c>
      <c r="E207">
        <v>2161.1529925</v>
      </c>
      <c r="F207">
        <v>3230.2270549</v>
      </c>
      <c r="G207">
        <v>9392.5938041999998</v>
      </c>
      <c r="H207">
        <v>12866.115267499999</v>
      </c>
      <c r="I207">
        <v>20157.226698800001</v>
      </c>
      <c r="J207">
        <v>49974.428052099996</v>
      </c>
      <c r="K207">
        <v>1765.8897757</v>
      </c>
      <c r="L207">
        <v>13020.5129261</v>
      </c>
      <c r="M207">
        <v>19545.097340200002</v>
      </c>
      <c r="N207">
        <v>17235.578530399998</v>
      </c>
      <c r="O207">
        <v>20093.021132599999</v>
      </c>
      <c r="P207">
        <v>3428.4995425000002</v>
      </c>
      <c r="Q207">
        <v>31289.8563287</v>
      </c>
      <c r="R207">
        <v>19582.684366500001</v>
      </c>
      <c r="BF207" s="3" t="s">
        <v>270</v>
      </c>
      <c r="BG207">
        <v>11007.8279489617</v>
      </c>
      <c r="BH207">
        <v>2499.9203957752202</v>
      </c>
      <c r="BI207">
        <v>4090.6699025139201</v>
      </c>
      <c r="BJ207">
        <v>996.31263586728801</v>
      </c>
      <c r="BK207">
        <v>691.26876855295802</v>
      </c>
      <c r="BL207">
        <v>3668.40952686113</v>
      </c>
      <c r="BM207">
        <v>2247.08046297599</v>
      </c>
      <c r="BN207">
        <v>4267.3637340609303</v>
      </c>
      <c r="BO207">
        <v>2130.9972589660101</v>
      </c>
      <c r="BP207">
        <v>605.91488088023198</v>
      </c>
      <c r="BQ207">
        <v>1024.8665303156699</v>
      </c>
      <c r="BR207">
        <v>8979.9914221521594</v>
      </c>
      <c r="BS207">
        <v>7988.1656716112402</v>
      </c>
      <c r="BT207">
        <v>7489.8719085948896</v>
      </c>
      <c r="BU207">
        <v>2368.4223970431099</v>
      </c>
      <c r="BV207">
        <v>12835.9528252776</v>
      </c>
      <c r="BW207">
        <v>14216.1658496856</v>
      </c>
    </row>
    <row r="208" spans="1:75">
      <c r="A208" t="s">
        <v>245</v>
      </c>
      <c r="B208">
        <v>1194.9675536</v>
      </c>
      <c r="C208">
        <v>149.9486848</v>
      </c>
      <c r="D208">
        <v>2787.1737115000001</v>
      </c>
      <c r="E208">
        <v>999.67789990000006</v>
      </c>
      <c r="F208">
        <v>2374.2568031999999</v>
      </c>
      <c r="G208">
        <v>7918.6549979000001</v>
      </c>
      <c r="H208">
        <v>6307.8903699000002</v>
      </c>
      <c r="I208">
        <v>6855.1834608999998</v>
      </c>
      <c r="J208">
        <v>3982.8187711999999</v>
      </c>
      <c r="K208">
        <v>1698.229585</v>
      </c>
      <c r="L208">
        <v>2567.4185023999999</v>
      </c>
      <c r="M208">
        <v>7079.9709819</v>
      </c>
      <c r="N208">
        <v>2871.5638512999999</v>
      </c>
      <c r="O208">
        <v>8012.6712117999996</v>
      </c>
      <c r="P208">
        <v>3276.6363968999999</v>
      </c>
      <c r="Q208">
        <v>21292.877117299999</v>
      </c>
      <c r="R208">
        <v>14366.952021200001</v>
      </c>
      <c r="BF208" s="3" t="s">
        <v>277</v>
      </c>
      <c r="BG208">
        <v>167.816868316702</v>
      </c>
      <c r="BH208">
        <v>10.2565197549059</v>
      </c>
      <c r="BI208">
        <v>41.018973890931697</v>
      </c>
      <c r="BJ208">
        <v>5.1896790093953502</v>
      </c>
      <c r="BK208">
        <v>7.0558446189932402</v>
      </c>
      <c r="BL208">
        <v>34.710021567666402</v>
      </c>
      <c r="BM208">
        <v>14.3045727086773</v>
      </c>
      <c r="BN208">
        <v>29.8556248496877</v>
      </c>
      <c r="BO208">
        <v>14.724911061814399</v>
      </c>
      <c r="BP208">
        <v>5.20993586370414</v>
      </c>
      <c r="BQ208">
        <v>12.1919355221176</v>
      </c>
      <c r="BR208">
        <v>113.216901810522</v>
      </c>
      <c r="BS208">
        <v>209.47931339598699</v>
      </c>
      <c r="BT208">
        <v>103.551860707522</v>
      </c>
      <c r="BU208">
        <v>28.575560021948</v>
      </c>
      <c r="BV208">
        <v>233.633387127068</v>
      </c>
      <c r="BW208">
        <v>229.824277680628</v>
      </c>
    </row>
    <row r="209" spans="1:75">
      <c r="A209" t="s">
        <v>246</v>
      </c>
      <c r="B209">
        <v>6928.1824770499998</v>
      </c>
      <c r="C209">
        <v>174.46673670000001</v>
      </c>
      <c r="D209">
        <v>26978.74319895</v>
      </c>
      <c r="E209">
        <v>2302.2922136000002</v>
      </c>
      <c r="F209">
        <v>50922.693005399997</v>
      </c>
      <c r="G209">
        <v>49887.456678900002</v>
      </c>
      <c r="H209">
        <v>43314.461871500003</v>
      </c>
      <c r="I209">
        <v>73059.726424699998</v>
      </c>
      <c r="J209">
        <v>50437.251970400001</v>
      </c>
      <c r="K209">
        <v>6111.9558346000003</v>
      </c>
      <c r="L209">
        <v>22027.730578499999</v>
      </c>
      <c r="M209">
        <v>46173.910843700003</v>
      </c>
      <c r="N209">
        <v>113527.4807914</v>
      </c>
      <c r="O209">
        <v>84084.911160999996</v>
      </c>
      <c r="P209">
        <v>53025.6274978</v>
      </c>
      <c r="Q209">
        <v>254489.1106243</v>
      </c>
      <c r="R209">
        <v>192394.37172</v>
      </c>
      <c r="BF209" t="s">
        <v>273</v>
      </c>
      <c r="BG209">
        <v>27746.1483346282</v>
      </c>
      <c r="BH209">
        <v>48674.764875659603</v>
      </c>
      <c r="BI209">
        <v>30395.088086920099</v>
      </c>
      <c r="BJ209">
        <v>5068.0214550831797</v>
      </c>
      <c r="BK209">
        <v>11041.3914839602</v>
      </c>
      <c r="BL209">
        <v>38988.961113038204</v>
      </c>
      <c r="BM209">
        <v>32827.485180146599</v>
      </c>
      <c r="BN209">
        <v>26630.893152033099</v>
      </c>
      <c r="BO209">
        <v>17167.142767429599</v>
      </c>
      <c r="BP209">
        <v>5809.11321553166</v>
      </c>
      <c r="BQ209">
        <v>5415.9294673571903</v>
      </c>
      <c r="BR209">
        <v>65210.462955425399</v>
      </c>
      <c r="BS209">
        <v>70403.804562765101</v>
      </c>
      <c r="BT209">
        <v>24877.9846996181</v>
      </c>
      <c r="BU209">
        <v>12246.367188488101</v>
      </c>
      <c r="BV209">
        <v>88283.768772061099</v>
      </c>
      <c r="BW209">
        <v>110626.311087472</v>
      </c>
    </row>
    <row r="210" spans="1:75">
      <c r="A210" t="s">
        <v>247</v>
      </c>
      <c r="B210">
        <v>349.24060300000002</v>
      </c>
      <c r="C210">
        <v>57.509972599999998</v>
      </c>
      <c r="D210">
        <v>1959.5833247</v>
      </c>
      <c r="E210">
        <v>806.21941179999999</v>
      </c>
      <c r="F210">
        <v>723.28731200000004</v>
      </c>
      <c r="G210">
        <v>1954.1882660000001</v>
      </c>
      <c r="H210">
        <v>108.1265638</v>
      </c>
      <c r="I210">
        <v>1219.0482829</v>
      </c>
      <c r="J210">
        <v>77.999158499999993</v>
      </c>
      <c r="K210">
        <v>77.269361000000004</v>
      </c>
      <c r="L210">
        <v>158.68463059999999</v>
      </c>
      <c r="M210">
        <v>381.79437680000001</v>
      </c>
      <c r="N210">
        <v>731.43903090000003</v>
      </c>
      <c r="O210">
        <v>330.99576389999999</v>
      </c>
      <c r="P210">
        <v>318.1368549</v>
      </c>
      <c r="Q210">
        <v>405.06168350000002</v>
      </c>
      <c r="R210">
        <v>1298.48505</v>
      </c>
      <c r="BF210" t="s">
        <v>276</v>
      </c>
      <c r="BG210">
        <v>35486.007175818901</v>
      </c>
      <c r="BH210">
        <v>24668.349432055398</v>
      </c>
      <c r="BI210">
        <v>18681.7397048352</v>
      </c>
      <c r="BJ210">
        <v>5754.04603968229</v>
      </c>
      <c r="BK210">
        <v>3599.2645076126</v>
      </c>
      <c r="BL210">
        <v>29050.484711786401</v>
      </c>
      <c r="BM210">
        <v>10229.0035506475</v>
      </c>
      <c r="BN210">
        <v>16818.325789431499</v>
      </c>
      <c r="BO210">
        <v>7543.7584640983196</v>
      </c>
      <c r="BP210">
        <v>3452.4262486866801</v>
      </c>
      <c r="BQ210">
        <v>3985.0818979207102</v>
      </c>
      <c r="BR210">
        <v>30430.072337997401</v>
      </c>
      <c r="BS210">
        <v>42027.964551136101</v>
      </c>
      <c r="BT210">
        <v>11046.0725064337</v>
      </c>
      <c r="BU210">
        <v>3363.0231201768702</v>
      </c>
      <c r="BV210">
        <v>43094.778121536998</v>
      </c>
      <c r="BW210">
        <v>35855.039988288103</v>
      </c>
    </row>
    <row r="211" spans="1:75">
      <c r="A211" t="s">
        <v>248</v>
      </c>
      <c r="B211">
        <v>3.0065987000000001</v>
      </c>
      <c r="C211">
        <v>170.3577579</v>
      </c>
      <c r="D211">
        <v>3.8686015</v>
      </c>
      <c r="E211">
        <v>32.067031800000002</v>
      </c>
      <c r="F211">
        <v>8.7167188000000007</v>
      </c>
      <c r="G211">
        <v>89.477086700000001</v>
      </c>
      <c r="H211">
        <v>38.812788300000001</v>
      </c>
      <c r="I211">
        <v>27.7929195</v>
      </c>
      <c r="J211">
        <v>42.647591800000001</v>
      </c>
      <c r="K211">
        <v>8.5113970000000005</v>
      </c>
      <c r="L211">
        <v>47.775799300000003</v>
      </c>
      <c r="M211">
        <v>854.10323949999997</v>
      </c>
      <c r="N211">
        <v>1124.9800513</v>
      </c>
      <c r="O211">
        <v>2598.3023828</v>
      </c>
      <c r="P211">
        <v>517.12967160000005</v>
      </c>
      <c r="Q211">
        <v>2755.3813829999999</v>
      </c>
      <c r="R211">
        <v>1602.4629104999999</v>
      </c>
      <c r="BF211" s="3" t="s">
        <v>280</v>
      </c>
      <c r="BG211">
        <v>3567.3353273221101</v>
      </c>
      <c r="BH211">
        <v>3175.64445962949</v>
      </c>
      <c r="BI211">
        <v>2150.5383920782001</v>
      </c>
      <c r="BJ211">
        <v>410.45663693972398</v>
      </c>
      <c r="BK211">
        <v>510.33767488750101</v>
      </c>
      <c r="BL211">
        <v>1287.0427643160999</v>
      </c>
      <c r="BM211">
        <v>1228.7474850282499</v>
      </c>
      <c r="BN211">
        <v>1416.4170316008101</v>
      </c>
      <c r="BO211">
        <v>1126.4937107245</v>
      </c>
      <c r="BP211">
        <v>230.450082595814</v>
      </c>
      <c r="BQ211">
        <v>654.80784078802105</v>
      </c>
      <c r="BR211">
        <v>2323.13362791189</v>
      </c>
      <c r="BS211">
        <v>3839.12090488987</v>
      </c>
      <c r="BT211">
        <v>2286.5690703682699</v>
      </c>
      <c r="BU211">
        <v>989.31378967618298</v>
      </c>
      <c r="BV211">
        <v>5683.9013832700603</v>
      </c>
      <c r="BW211">
        <v>6309.0043817084997</v>
      </c>
    </row>
    <row r="212" spans="1:75">
      <c r="A212" t="s">
        <v>249</v>
      </c>
      <c r="B212">
        <v>97.424353199999999</v>
      </c>
      <c r="C212">
        <v>31.211718300000001</v>
      </c>
      <c r="D212">
        <v>332.52143699999999</v>
      </c>
      <c r="E212">
        <v>21.910803900000001</v>
      </c>
      <c r="F212">
        <v>10.941099299999999</v>
      </c>
      <c r="G212">
        <v>62.0768111</v>
      </c>
      <c r="H212">
        <v>5.3947438999999999</v>
      </c>
      <c r="I212">
        <v>32.370296799999998</v>
      </c>
      <c r="J212">
        <v>11.673602300000001</v>
      </c>
      <c r="K212">
        <v>6.6078951000000004</v>
      </c>
      <c r="L212">
        <v>13.6808201</v>
      </c>
      <c r="M212">
        <v>53.113973700000003</v>
      </c>
      <c r="N212">
        <v>331.12174370000002</v>
      </c>
      <c r="O212">
        <v>589.70973240000001</v>
      </c>
      <c r="P212">
        <v>91.651726999999994</v>
      </c>
      <c r="Q212">
        <v>401.18595909999999</v>
      </c>
      <c r="R212">
        <v>177.4235353</v>
      </c>
      <c r="BF212" s="3" t="s">
        <v>282</v>
      </c>
      <c r="BG212">
        <v>2339.4542965616201</v>
      </c>
      <c r="BH212">
        <v>2616.4920140903901</v>
      </c>
      <c r="BI212">
        <v>1552.71865791091</v>
      </c>
      <c r="BJ212">
        <v>327.91869396675401</v>
      </c>
      <c r="BK212">
        <v>366.75861889385402</v>
      </c>
      <c r="BL212">
        <v>1138.14423050049</v>
      </c>
      <c r="BM212">
        <v>744.79724055774</v>
      </c>
      <c r="BN212">
        <v>1494.21390279715</v>
      </c>
      <c r="BO212">
        <v>707.48035762784502</v>
      </c>
      <c r="BP212">
        <v>307.05170289758797</v>
      </c>
      <c r="BQ212">
        <v>330.402358923397</v>
      </c>
      <c r="BR212">
        <v>5438.0745060194504</v>
      </c>
      <c r="BS212">
        <v>4994.0634968781196</v>
      </c>
      <c r="BT212">
        <v>2675.23033265403</v>
      </c>
      <c r="BU212">
        <v>764.50216758663703</v>
      </c>
      <c r="BV212">
        <v>5840.3487364094899</v>
      </c>
      <c r="BW212">
        <v>6333.5894887786999</v>
      </c>
    </row>
    <row r="213" spans="1:75">
      <c r="A213" t="s">
        <v>250</v>
      </c>
      <c r="B213">
        <v>2827.0093557</v>
      </c>
      <c r="C213">
        <v>2486.9169066999998</v>
      </c>
      <c r="D213">
        <v>3282.8821979999998</v>
      </c>
      <c r="E213">
        <v>1529.7107016</v>
      </c>
      <c r="F213">
        <v>367.09046319999999</v>
      </c>
      <c r="G213">
        <v>3333.9703500999999</v>
      </c>
      <c r="H213">
        <v>1627.0335064999999</v>
      </c>
      <c r="I213">
        <v>969.979738</v>
      </c>
      <c r="J213">
        <v>940.03212299999996</v>
      </c>
      <c r="K213">
        <v>432.29610250000002</v>
      </c>
      <c r="L213">
        <v>1258.4930079999999</v>
      </c>
      <c r="M213">
        <v>1419.9571585000001</v>
      </c>
      <c r="N213">
        <v>1799.5055957</v>
      </c>
      <c r="O213">
        <v>4978.4626815000001</v>
      </c>
      <c r="P213">
        <v>1089.2423431</v>
      </c>
      <c r="Q213">
        <v>2497.3149948999999</v>
      </c>
      <c r="R213">
        <v>1462.0140858</v>
      </c>
      <c r="BF213" s="3" t="s">
        <v>331</v>
      </c>
      <c r="BG213">
        <v>282.712341403886</v>
      </c>
      <c r="BH213">
        <v>24.505898460067101</v>
      </c>
      <c r="BI213">
        <v>112.279336995591</v>
      </c>
      <c r="BJ213">
        <v>19.457851196651099</v>
      </c>
      <c r="BK213">
        <v>17.672234204947902</v>
      </c>
      <c r="BL213">
        <v>38.750330799958498</v>
      </c>
      <c r="BM213">
        <v>24.289949714832701</v>
      </c>
      <c r="BN213">
        <v>51.2969136755992</v>
      </c>
      <c r="BO213">
        <v>27.423116929223202</v>
      </c>
      <c r="BP213">
        <v>13.982347801272599</v>
      </c>
      <c r="BQ213">
        <v>20.119217688359999</v>
      </c>
      <c r="BR213">
        <v>179.08136894245899</v>
      </c>
      <c r="BS213">
        <v>210.63372661579399</v>
      </c>
      <c r="BT213">
        <v>137.238700198912</v>
      </c>
      <c r="BU213">
        <v>42.233625840064903</v>
      </c>
      <c r="BV213">
        <v>210.14085039905001</v>
      </c>
      <c r="BW213">
        <v>275.75177439822698</v>
      </c>
    </row>
    <row r="214" spans="1:75">
      <c r="A214" t="s">
        <v>251</v>
      </c>
      <c r="B214">
        <v>5.4284140000000001</v>
      </c>
      <c r="C214">
        <v>5.5696681000000003</v>
      </c>
      <c r="D214">
        <v>5.2869134000000004</v>
      </c>
      <c r="E214">
        <v>1.0735980000000001</v>
      </c>
      <c r="F214">
        <v>0.96544779999999997</v>
      </c>
      <c r="G214">
        <v>16.9595752</v>
      </c>
      <c r="H214">
        <v>3.5283318000000001</v>
      </c>
      <c r="I214">
        <v>2.9317601</v>
      </c>
      <c r="J214">
        <v>2.7781273999999998</v>
      </c>
      <c r="K214">
        <v>0.19828870000000001</v>
      </c>
      <c r="L214">
        <v>72.028989199999998</v>
      </c>
      <c r="M214">
        <v>92.822346899999999</v>
      </c>
      <c r="N214">
        <v>690.32196309999995</v>
      </c>
      <c r="O214">
        <v>133.8405995</v>
      </c>
      <c r="P214">
        <v>58.332692100000003</v>
      </c>
      <c r="Q214">
        <v>273.53975650000001</v>
      </c>
      <c r="R214">
        <v>205.6120808</v>
      </c>
      <c r="BF214" s="3" t="s">
        <v>283</v>
      </c>
      <c r="BG214">
        <v>1846.0894345332899</v>
      </c>
      <c r="BH214">
        <v>627.62148763006599</v>
      </c>
      <c r="BI214">
        <v>1448.86868767191</v>
      </c>
      <c r="BJ214">
        <v>323.86522029789899</v>
      </c>
      <c r="BK214">
        <v>305.84518673340199</v>
      </c>
      <c r="BL214">
        <v>775.37007834369001</v>
      </c>
      <c r="BM214">
        <v>651.24385027010601</v>
      </c>
      <c r="BN214">
        <v>761.68510911943395</v>
      </c>
      <c r="BO214">
        <v>399.73359276050502</v>
      </c>
      <c r="BP214">
        <v>225.41315289341401</v>
      </c>
      <c r="BQ214">
        <v>509.51710753665498</v>
      </c>
      <c r="BR214">
        <v>1117.1731457005501</v>
      </c>
      <c r="BS214">
        <v>2326.39162535986</v>
      </c>
      <c r="BT214">
        <v>1664.2618841395699</v>
      </c>
      <c r="BU214">
        <v>593.86911384772804</v>
      </c>
      <c r="BV214">
        <v>3036.8949814829798</v>
      </c>
      <c r="BW214">
        <v>4490.1906813865298</v>
      </c>
    </row>
    <row r="215" spans="1:75">
      <c r="A215" t="s">
        <v>252</v>
      </c>
      <c r="B215">
        <v>2731.81196765</v>
      </c>
      <c r="C215">
        <v>2222.2038615000001</v>
      </c>
      <c r="D215">
        <v>1900.0979903499999</v>
      </c>
      <c r="E215">
        <v>402.90216120000002</v>
      </c>
      <c r="F215">
        <v>188.8985151</v>
      </c>
      <c r="G215">
        <v>2485.7809788</v>
      </c>
      <c r="H215">
        <v>586.2203796</v>
      </c>
      <c r="I215">
        <v>475.03435610000002</v>
      </c>
      <c r="J215">
        <v>275.73095080000002</v>
      </c>
      <c r="K215">
        <v>84.902401699999999</v>
      </c>
      <c r="L215">
        <v>5.8089006999999997</v>
      </c>
      <c r="M215">
        <v>855.42100370000003</v>
      </c>
      <c r="N215">
        <v>2843.2362573</v>
      </c>
      <c r="O215">
        <v>850.84217420000004</v>
      </c>
      <c r="P215">
        <v>370.73414500000001</v>
      </c>
      <c r="Q215">
        <v>487.56462010000001</v>
      </c>
      <c r="R215">
        <v>1856.4183834999999</v>
      </c>
      <c r="BF215" t="s">
        <v>110</v>
      </c>
      <c r="BG215">
        <v>15175.958979638101</v>
      </c>
      <c r="BH215">
        <v>14634.52925793</v>
      </c>
      <c r="BI215">
        <v>26938.8968577794</v>
      </c>
      <c r="BJ215">
        <v>31568.6350840497</v>
      </c>
      <c r="BK215">
        <v>22267.437013005099</v>
      </c>
      <c r="BL215">
        <v>137496.980307786</v>
      </c>
      <c r="BM215">
        <v>102502.41364271</v>
      </c>
      <c r="BN215">
        <v>243718.71403574999</v>
      </c>
      <c r="BO215">
        <v>29713.5112038019</v>
      </c>
      <c r="BP215">
        <v>19026.5316686228</v>
      </c>
      <c r="BQ215">
        <v>12506.3906132344</v>
      </c>
      <c r="BR215">
        <v>35974.523372916403</v>
      </c>
      <c r="BS215">
        <v>95323.535399676606</v>
      </c>
      <c r="BT215">
        <v>24798.443297754598</v>
      </c>
      <c r="BU215">
        <v>17164.646391060902</v>
      </c>
      <c r="BV215">
        <v>113924.905406159</v>
      </c>
      <c r="BW215">
        <v>121946.901928391</v>
      </c>
    </row>
    <row r="216" spans="1:75">
      <c r="A216" t="s">
        <v>253</v>
      </c>
      <c r="B216">
        <v>987.36041514999999</v>
      </c>
      <c r="C216">
        <v>153.67703879999999</v>
      </c>
      <c r="D216">
        <v>411.56932334999999</v>
      </c>
      <c r="E216">
        <v>165.57749419999999</v>
      </c>
      <c r="F216">
        <v>72.814304800000002</v>
      </c>
      <c r="G216">
        <v>1404.7373021000001</v>
      </c>
      <c r="H216">
        <v>93.812937399999996</v>
      </c>
      <c r="I216">
        <v>78.077267899999995</v>
      </c>
      <c r="J216">
        <v>39.715924299999998</v>
      </c>
      <c r="K216">
        <v>22.0455787</v>
      </c>
      <c r="L216">
        <v>138.14556210000001</v>
      </c>
      <c r="M216">
        <v>273.17087279999998</v>
      </c>
      <c r="N216">
        <v>380.0286567</v>
      </c>
      <c r="O216">
        <v>808.98173499999996</v>
      </c>
      <c r="P216">
        <v>180.8055061</v>
      </c>
      <c r="Q216">
        <v>696.75889189999998</v>
      </c>
      <c r="R216">
        <v>853.03358249999997</v>
      </c>
    </row>
    <row r="217" spans="1:75">
      <c r="A217" t="s">
        <v>254</v>
      </c>
      <c r="B217">
        <v>41841.864742500002</v>
      </c>
      <c r="C217">
        <v>15831.032812199999</v>
      </c>
      <c r="D217">
        <v>81718.833804900001</v>
      </c>
      <c r="E217">
        <v>63272.762567600003</v>
      </c>
      <c r="F217">
        <v>13018.538679900001</v>
      </c>
      <c r="G217">
        <v>115715.7517489</v>
      </c>
      <c r="H217">
        <v>13543.849566999999</v>
      </c>
      <c r="I217">
        <v>125636.8654291</v>
      </c>
      <c r="J217">
        <v>34465.428944599997</v>
      </c>
      <c r="K217">
        <v>23811.373114099999</v>
      </c>
      <c r="L217">
        <v>47205.784276600003</v>
      </c>
      <c r="M217">
        <v>32652.9643244</v>
      </c>
      <c r="N217">
        <v>133924.6562347</v>
      </c>
      <c r="O217">
        <v>39469.359522799998</v>
      </c>
      <c r="P217">
        <v>9646.9725975000001</v>
      </c>
      <c r="Q217">
        <v>72474.377591199998</v>
      </c>
      <c r="R217">
        <v>86049.920415999994</v>
      </c>
    </row>
    <row r="218" spans="1:75">
      <c r="A218" t="s">
        <v>255</v>
      </c>
      <c r="B218">
        <v>1539.5876587499999</v>
      </c>
      <c r="C218">
        <v>415.89469539999999</v>
      </c>
      <c r="D218">
        <v>1765.7841723500001</v>
      </c>
      <c r="E218">
        <v>337.18282770000002</v>
      </c>
      <c r="F218">
        <v>74.201492799999997</v>
      </c>
      <c r="G218">
        <v>1443.563885</v>
      </c>
      <c r="H218">
        <v>624.5157044</v>
      </c>
      <c r="I218">
        <v>269.6857885</v>
      </c>
      <c r="J218">
        <v>235.3591443</v>
      </c>
      <c r="K218">
        <v>82.454349100000002</v>
      </c>
      <c r="L218">
        <v>316.12780299999997</v>
      </c>
      <c r="M218">
        <v>2489.7537290999999</v>
      </c>
      <c r="N218">
        <v>609.74500220000004</v>
      </c>
      <c r="O218">
        <v>2317.6366827000002</v>
      </c>
      <c r="P218">
        <v>745.01495390000002</v>
      </c>
      <c r="Q218">
        <v>1111.7868946999999</v>
      </c>
      <c r="R218">
        <v>646.14712580000003</v>
      </c>
    </row>
    <row r="219" spans="1:75">
      <c r="A219" t="s">
        <v>256</v>
      </c>
      <c r="B219">
        <v>1.3445843</v>
      </c>
      <c r="C219">
        <v>0.94660520000000004</v>
      </c>
      <c r="D219">
        <v>1.2838700999999999</v>
      </c>
      <c r="E219">
        <v>0.61584099999999997</v>
      </c>
      <c r="F219">
        <v>0.34569050000000001</v>
      </c>
      <c r="G219">
        <v>2.1648304999999999</v>
      </c>
      <c r="H219">
        <v>1.6824288000000001</v>
      </c>
      <c r="I219">
        <v>0.48338540000000002</v>
      </c>
      <c r="J219">
        <v>0.25377119999999997</v>
      </c>
      <c r="K219">
        <v>0.23216210000000001</v>
      </c>
      <c r="L219">
        <v>1.2760575999999999</v>
      </c>
      <c r="M219">
        <v>5.3438891999999996</v>
      </c>
      <c r="N219">
        <v>1.4574109</v>
      </c>
      <c r="O219">
        <v>5.0432157999999996</v>
      </c>
      <c r="P219">
        <v>1.0431442</v>
      </c>
      <c r="Q219">
        <v>10.4155079</v>
      </c>
      <c r="R219">
        <v>6.5237569999999998</v>
      </c>
    </row>
    <row r="220" spans="1:75">
      <c r="A220" t="s">
        <v>257</v>
      </c>
      <c r="B220">
        <v>2344.1721579</v>
      </c>
      <c r="C220">
        <v>17874.9804281</v>
      </c>
      <c r="D220">
        <v>2399.8752890000001</v>
      </c>
      <c r="E220">
        <v>4808.7400604000004</v>
      </c>
      <c r="F220">
        <v>1136.1129856</v>
      </c>
      <c r="G220">
        <v>11552.579520200001</v>
      </c>
      <c r="H220">
        <v>5746.9441399999996</v>
      </c>
      <c r="I220">
        <v>3508.5715682999999</v>
      </c>
      <c r="J220">
        <v>3469.0873652</v>
      </c>
      <c r="K220">
        <v>1288.8007094</v>
      </c>
      <c r="L220">
        <v>4685.7573917</v>
      </c>
      <c r="M220">
        <v>8717.7422545999998</v>
      </c>
      <c r="N220">
        <v>448.55149319999998</v>
      </c>
      <c r="O220">
        <v>3081.1441715000001</v>
      </c>
      <c r="P220">
        <v>1286.3410673999999</v>
      </c>
      <c r="Q220">
        <v>6499.6908830000002</v>
      </c>
      <c r="R220">
        <v>3740.9196280000001</v>
      </c>
    </row>
    <row r="221" spans="1:75">
      <c r="A221" t="s">
        <v>258</v>
      </c>
      <c r="B221">
        <v>394.14017404999998</v>
      </c>
      <c r="C221">
        <v>338.20398210000002</v>
      </c>
      <c r="D221">
        <v>962.91940105000003</v>
      </c>
      <c r="E221">
        <v>45.020021499999999</v>
      </c>
      <c r="F221">
        <v>65.785042000000004</v>
      </c>
      <c r="G221">
        <v>59.394122000000003</v>
      </c>
      <c r="H221">
        <v>0.76353320000000002</v>
      </c>
      <c r="I221">
        <v>2.7063128999999999</v>
      </c>
      <c r="J221">
        <v>0.44793660000000002</v>
      </c>
      <c r="K221">
        <v>0.20222879999999999</v>
      </c>
      <c r="L221">
        <v>0.33764080000000002</v>
      </c>
      <c r="M221">
        <v>1884.8160594000001</v>
      </c>
      <c r="N221">
        <v>649.12849340000002</v>
      </c>
      <c r="O221">
        <v>1048.7600706000001</v>
      </c>
      <c r="P221">
        <v>206.3371435</v>
      </c>
      <c r="Q221">
        <v>900.83586409999998</v>
      </c>
      <c r="R221">
        <v>1582.0730698</v>
      </c>
    </row>
    <row r="222" spans="1:75">
      <c r="A222" t="s">
        <v>259</v>
      </c>
      <c r="B222">
        <v>101.58183364999999</v>
      </c>
      <c r="C222">
        <v>3.8891000999999998</v>
      </c>
      <c r="D222">
        <v>107.84781805</v>
      </c>
      <c r="E222">
        <v>1.6097334000000001</v>
      </c>
      <c r="F222">
        <v>16.602057800000001</v>
      </c>
      <c r="G222">
        <v>23.250732800000002</v>
      </c>
      <c r="H222">
        <v>34.933240699999999</v>
      </c>
      <c r="I222">
        <v>6.9234701999999997</v>
      </c>
      <c r="J222">
        <v>5.0017016999999999</v>
      </c>
      <c r="K222">
        <v>1.3465893</v>
      </c>
      <c r="L222">
        <v>29.447843800000001</v>
      </c>
      <c r="M222">
        <v>113.0874606</v>
      </c>
      <c r="N222">
        <v>29.912975400000001</v>
      </c>
      <c r="O222">
        <v>153.1487372</v>
      </c>
      <c r="P222">
        <v>26.8991787</v>
      </c>
      <c r="Q222">
        <v>124.54023170000001</v>
      </c>
      <c r="R222">
        <v>126.3708239</v>
      </c>
    </row>
    <row r="223" spans="1:75">
      <c r="A223" t="s">
        <v>260</v>
      </c>
      <c r="B223">
        <v>554.75694060000001</v>
      </c>
      <c r="C223">
        <v>7511.7016454000004</v>
      </c>
      <c r="D223">
        <v>1665.6667218</v>
      </c>
      <c r="E223">
        <v>57.021761599999998</v>
      </c>
      <c r="F223">
        <v>97.272227799999996</v>
      </c>
      <c r="G223">
        <v>11419.713511</v>
      </c>
      <c r="H223">
        <v>909.28630869999995</v>
      </c>
      <c r="I223">
        <v>104.90778210000001</v>
      </c>
      <c r="J223">
        <v>107.1905843</v>
      </c>
      <c r="K223">
        <v>55.318301599999998</v>
      </c>
      <c r="L223">
        <v>1290.8599609</v>
      </c>
      <c r="M223">
        <v>3000.4295437000001</v>
      </c>
      <c r="N223">
        <v>7281.6260216000001</v>
      </c>
      <c r="O223">
        <v>1560.6252895</v>
      </c>
      <c r="P223">
        <v>324.003443</v>
      </c>
      <c r="Q223">
        <v>5474.3663612</v>
      </c>
      <c r="R223">
        <v>6544.1053345999999</v>
      </c>
    </row>
    <row r="224" spans="1:75">
      <c r="A224" t="s">
        <v>261</v>
      </c>
      <c r="B224">
        <v>5106.5114557999996</v>
      </c>
      <c r="C224">
        <v>1221.1205216999999</v>
      </c>
      <c r="D224">
        <v>7134.0860733999998</v>
      </c>
      <c r="E224">
        <v>8053.4218198999997</v>
      </c>
      <c r="F224">
        <v>449.56164050000001</v>
      </c>
      <c r="G224">
        <v>3735.1549645</v>
      </c>
      <c r="H224">
        <v>907.96227199999998</v>
      </c>
      <c r="I224">
        <v>9816.0273338999996</v>
      </c>
      <c r="J224">
        <v>1370.4094041999999</v>
      </c>
      <c r="K224">
        <v>450.81749600000001</v>
      </c>
      <c r="L224">
        <v>6380.1005427</v>
      </c>
      <c r="M224">
        <v>4069.9600608999999</v>
      </c>
      <c r="N224">
        <v>2078.9845863</v>
      </c>
      <c r="O224">
        <v>2898.8273368999999</v>
      </c>
      <c r="P224">
        <v>5622.8642345999997</v>
      </c>
      <c r="Q224">
        <v>4063.5215100999999</v>
      </c>
      <c r="R224">
        <v>4628.0022865999999</v>
      </c>
    </row>
    <row r="225" spans="1:18">
      <c r="A225" t="s">
        <v>262</v>
      </c>
      <c r="B225">
        <v>93746.126461649998</v>
      </c>
      <c r="C225">
        <v>4380.6296340999997</v>
      </c>
      <c r="D225">
        <v>123266.33055265</v>
      </c>
      <c r="E225">
        <v>91557.858315000005</v>
      </c>
      <c r="F225">
        <v>24085.727220500001</v>
      </c>
      <c r="G225">
        <v>130811.8675549</v>
      </c>
      <c r="H225">
        <v>89446.161632500007</v>
      </c>
      <c r="I225">
        <v>51520.834328299999</v>
      </c>
      <c r="J225">
        <v>54213.573112999999</v>
      </c>
      <c r="K225">
        <v>25283.523071899999</v>
      </c>
      <c r="L225">
        <v>82139.315561900003</v>
      </c>
      <c r="M225">
        <v>184669.51580749999</v>
      </c>
      <c r="N225">
        <v>161583.74614110001</v>
      </c>
      <c r="O225">
        <v>248541.61058519999</v>
      </c>
      <c r="P225">
        <v>35709.058597399999</v>
      </c>
      <c r="Q225">
        <v>228679.8771486</v>
      </c>
      <c r="R225">
        <v>205351.52080319999</v>
      </c>
    </row>
    <row r="226" spans="1:18">
      <c r="A226" t="s">
        <v>263</v>
      </c>
      <c r="B226">
        <v>6.4256981499999997</v>
      </c>
      <c r="C226">
        <v>0.16680629999999999</v>
      </c>
      <c r="D226">
        <v>7.0039661500000001</v>
      </c>
      <c r="E226">
        <v>0.36089009999999999</v>
      </c>
      <c r="F226">
        <v>2.11259E-2</v>
      </c>
      <c r="G226">
        <v>0.36538130000000002</v>
      </c>
      <c r="H226">
        <v>0.17044049999999999</v>
      </c>
      <c r="I226">
        <v>0.76535949999999997</v>
      </c>
      <c r="J226">
        <v>30.0712832</v>
      </c>
      <c r="K226">
        <v>0.1162767</v>
      </c>
      <c r="L226">
        <v>8.1017900000000004E-2</v>
      </c>
      <c r="M226">
        <v>8.9136091000000004</v>
      </c>
      <c r="N226">
        <v>0.95959300000000003</v>
      </c>
      <c r="O226">
        <v>4.2232117000000002</v>
      </c>
      <c r="P226">
        <v>1.1978403</v>
      </c>
      <c r="Q226">
        <v>11.523062700000001</v>
      </c>
      <c r="R226">
        <v>6.6008635</v>
      </c>
    </row>
    <row r="227" spans="1:18">
      <c r="A227" t="s">
        <v>264</v>
      </c>
      <c r="B227">
        <v>10018.8812182</v>
      </c>
      <c r="C227">
        <v>1460.5949548999999</v>
      </c>
      <c r="D227">
        <v>8499.0541365000008</v>
      </c>
      <c r="E227">
        <v>1369.6125838999999</v>
      </c>
      <c r="F227">
        <v>444.25840599999998</v>
      </c>
      <c r="G227">
        <v>4753.0502053</v>
      </c>
      <c r="H227">
        <v>2716.9408991</v>
      </c>
      <c r="I227">
        <v>1962.8652847000001</v>
      </c>
      <c r="J227">
        <v>860.07255729999997</v>
      </c>
      <c r="K227">
        <v>968.92352300000005</v>
      </c>
      <c r="L227">
        <v>821.72481049999999</v>
      </c>
      <c r="M227">
        <v>11344.0168846</v>
      </c>
      <c r="N227">
        <v>2513.0593263000001</v>
      </c>
      <c r="O227">
        <v>12195.148592</v>
      </c>
      <c r="P227">
        <v>1163.9615742999999</v>
      </c>
      <c r="Q227">
        <v>4260.3429226999997</v>
      </c>
      <c r="R227">
        <v>7635.3446299999996</v>
      </c>
    </row>
    <row r="228" spans="1:18">
      <c r="A228" t="s">
        <v>265</v>
      </c>
      <c r="B228">
        <v>8553.2107204000004</v>
      </c>
      <c r="C228">
        <v>0.19095390000000001</v>
      </c>
      <c r="D228">
        <v>6517.1580114999997</v>
      </c>
      <c r="E228">
        <v>1085.3714692999999</v>
      </c>
      <c r="F228">
        <v>429.28853500000002</v>
      </c>
      <c r="G228">
        <v>4355.7817320000004</v>
      </c>
      <c r="H228">
        <v>1317.2383222000001</v>
      </c>
      <c r="I228">
        <v>872.32887110000001</v>
      </c>
      <c r="J228">
        <v>322.393754</v>
      </c>
      <c r="K228">
        <v>453.81608820000002</v>
      </c>
      <c r="L228">
        <v>978.43124709999995</v>
      </c>
      <c r="M228">
        <v>6361.8076250000004</v>
      </c>
      <c r="N228">
        <v>8020.1034898999997</v>
      </c>
      <c r="O228">
        <v>1511.1029678</v>
      </c>
      <c r="P228">
        <v>2400.1745216999998</v>
      </c>
      <c r="Q228">
        <v>3599.1441960000002</v>
      </c>
      <c r="R228">
        <v>6492.2953236000003</v>
      </c>
    </row>
    <row r="229" spans="1:18">
      <c r="A229" t="s">
        <v>266</v>
      </c>
      <c r="B229">
        <v>14813.511491450001</v>
      </c>
      <c r="C229">
        <v>11308.960211600001</v>
      </c>
      <c r="D229">
        <v>14543.007471049999</v>
      </c>
      <c r="E229">
        <v>4024.3668462000001</v>
      </c>
      <c r="F229">
        <v>2374.1135684999999</v>
      </c>
      <c r="G229">
        <v>19474.996820600001</v>
      </c>
      <c r="H229">
        <v>12301.531707</v>
      </c>
      <c r="I229">
        <v>4367.9539710999998</v>
      </c>
      <c r="J229">
        <v>4424.8878876999997</v>
      </c>
      <c r="K229">
        <v>841.04179339999996</v>
      </c>
      <c r="L229">
        <v>5057.5447487000001</v>
      </c>
      <c r="M229">
        <v>4910.7708119999998</v>
      </c>
      <c r="N229">
        <v>5942.0007465999997</v>
      </c>
      <c r="O229">
        <v>25156.3200149</v>
      </c>
      <c r="P229">
        <v>6987.0173021999999</v>
      </c>
      <c r="Q229">
        <v>22051.8040258</v>
      </c>
      <c r="R229">
        <v>12199.5116129</v>
      </c>
    </row>
    <row r="230" spans="1:18">
      <c r="A230" t="s">
        <v>267</v>
      </c>
      <c r="B230">
        <v>8.3113773500000008</v>
      </c>
      <c r="C230">
        <v>7.1145721999999996</v>
      </c>
      <c r="D230">
        <v>8.2442940500000006</v>
      </c>
      <c r="E230">
        <v>0.89102749999999997</v>
      </c>
      <c r="F230">
        <v>1.5483469999999999</v>
      </c>
      <c r="G230">
        <v>9.9398639000000006</v>
      </c>
      <c r="H230">
        <v>8.2483985000000004</v>
      </c>
      <c r="I230">
        <v>3.2523775000000001</v>
      </c>
      <c r="J230">
        <v>1.1516096</v>
      </c>
      <c r="K230">
        <v>0.343804</v>
      </c>
      <c r="L230">
        <v>6.4238656000000001</v>
      </c>
      <c r="M230">
        <v>27.329747300000001</v>
      </c>
      <c r="N230">
        <v>7.3156030999999997</v>
      </c>
      <c r="O230">
        <v>25.641974399999999</v>
      </c>
      <c r="P230">
        <v>5.2310865</v>
      </c>
      <c r="Q230">
        <v>53.006187199999999</v>
      </c>
      <c r="R230">
        <v>33.187019599999999</v>
      </c>
    </row>
    <row r="231" spans="1:18">
      <c r="A231" t="s">
        <v>268</v>
      </c>
      <c r="B231">
        <v>10298.459369</v>
      </c>
      <c r="C231">
        <v>0.38701999999999998</v>
      </c>
      <c r="D231">
        <v>10891.142186900001</v>
      </c>
      <c r="E231">
        <v>1277.4567718999999</v>
      </c>
      <c r="F231">
        <v>2571.7643294999998</v>
      </c>
      <c r="G231">
        <v>5985.5082270000003</v>
      </c>
      <c r="H231">
        <v>1175.6463341000001</v>
      </c>
      <c r="I231">
        <v>375.82848790000003</v>
      </c>
      <c r="J231">
        <v>740.9614795</v>
      </c>
      <c r="K231">
        <v>399.04541110000002</v>
      </c>
      <c r="L231">
        <v>2097.3316964999999</v>
      </c>
      <c r="M231">
        <v>10081.0141294</v>
      </c>
      <c r="N231">
        <v>2124.4546621</v>
      </c>
      <c r="O231">
        <v>5004.9765317000001</v>
      </c>
      <c r="P231">
        <v>27297.384266000001</v>
      </c>
      <c r="Q231">
        <v>11651.968423800001</v>
      </c>
      <c r="R231">
        <v>6367.9729651999996</v>
      </c>
    </row>
    <row r="232" spans="1:18">
      <c r="A232" t="s">
        <v>269</v>
      </c>
      <c r="B232">
        <v>308482.72577600001</v>
      </c>
      <c r="C232">
        <v>733729.50228649995</v>
      </c>
      <c r="D232">
        <v>1135320.0061724</v>
      </c>
      <c r="E232">
        <v>67964.939288299996</v>
      </c>
      <c r="F232">
        <v>608090.82716690004</v>
      </c>
      <c r="G232">
        <v>1255503.1239068999</v>
      </c>
      <c r="H232">
        <v>596373.10230979999</v>
      </c>
      <c r="I232">
        <v>1036434.6989165</v>
      </c>
      <c r="J232">
        <v>1043541.9103535</v>
      </c>
      <c r="K232">
        <v>94242.109404799994</v>
      </c>
      <c r="L232">
        <v>501547.11242219998</v>
      </c>
      <c r="M232">
        <v>1426204.4624971</v>
      </c>
      <c r="N232">
        <v>1141946.2643420999</v>
      </c>
      <c r="O232">
        <v>992037.36813409999</v>
      </c>
      <c r="P232">
        <v>1114398.2457172</v>
      </c>
      <c r="Q232">
        <v>13007802.3974797</v>
      </c>
      <c r="R232">
        <v>7531016.5470216004</v>
      </c>
    </row>
    <row r="233" spans="1:18">
      <c r="A233" t="s">
        <v>270</v>
      </c>
      <c r="B233">
        <v>22720.267437549999</v>
      </c>
      <c r="C233">
        <v>6919.9695302999999</v>
      </c>
      <c r="D233">
        <v>26475.506690149999</v>
      </c>
      <c r="E233">
        <v>7880.6925885000001</v>
      </c>
      <c r="F233">
        <v>1896.6292541</v>
      </c>
      <c r="G233">
        <v>12033.1313106</v>
      </c>
      <c r="H233">
        <v>8635.5887239999993</v>
      </c>
      <c r="I233">
        <v>5175.1276429999998</v>
      </c>
      <c r="J233">
        <v>5017.9616036999996</v>
      </c>
      <c r="K233">
        <v>2238.7345986999999</v>
      </c>
      <c r="L233">
        <v>3334.1313903999999</v>
      </c>
      <c r="M233">
        <v>12423.695413400001</v>
      </c>
      <c r="N233">
        <v>3342.9488181000002</v>
      </c>
      <c r="O233">
        <v>18372.966894900001</v>
      </c>
      <c r="P233">
        <v>2499.4249743</v>
      </c>
      <c r="Q233">
        <v>14923.396858100001</v>
      </c>
      <c r="R233">
        <v>8721.5983658999994</v>
      </c>
    </row>
    <row r="234" spans="1:18">
      <c r="A234" t="s">
        <v>271</v>
      </c>
      <c r="B234">
        <v>3.9861776</v>
      </c>
      <c r="C234">
        <v>1.7493147</v>
      </c>
      <c r="D234">
        <v>16.423555700000001</v>
      </c>
      <c r="E234">
        <v>4.0969252000000003</v>
      </c>
      <c r="F234">
        <v>7.5379583999999999</v>
      </c>
      <c r="G234">
        <v>35.766666000000001</v>
      </c>
      <c r="H234">
        <v>13.817630899999999</v>
      </c>
      <c r="I234">
        <v>31.199682500000002</v>
      </c>
      <c r="J234">
        <v>31.219293100000002</v>
      </c>
      <c r="K234">
        <v>4.4309735000000003</v>
      </c>
      <c r="L234">
        <v>10.9668904</v>
      </c>
      <c r="M234">
        <v>28.5329105</v>
      </c>
      <c r="N234">
        <v>49.803151800000002</v>
      </c>
      <c r="O234">
        <v>30.473734700000001</v>
      </c>
      <c r="P234">
        <v>17.4105466</v>
      </c>
      <c r="Q234">
        <v>114.4551013</v>
      </c>
      <c r="R234">
        <v>82.837159400000004</v>
      </c>
    </row>
    <row r="235" spans="1:18">
      <c r="A235" t="s">
        <v>272</v>
      </c>
      <c r="B235">
        <v>38.2518642</v>
      </c>
      <c r="C235">
        <v>84.597400500000006</v>
      </c>
      <c r="D235">
        <v>79.584654400000005</v>
      </c>
      <c r="E235">
        <v>3.6217223999999999</v>
      </c>
      <c r="F235">
        <v>5.3842610999999998</v>
      </c>
      <c r="G235">
        <v>37.525108099999997</v>
      </c>
      <c r="H235">
        <v>13.2432625</v>
      </c>
      <c r="I235">
        <v>28.017896</v>
      </c>
      <c r="J235">
        <v>62.966917500000001</v>
      </c>
      <c r="K235">
        <v>4.2921870000000002</v>
      </c>
      <c r="L235">
        <v>14.481224299999999</v>
      </c>
      <c r="M235">
        <v>239.34291519999999</v>
      </c>
      <c r="N235">
        <v>166.99745680000001</v>
      </c>
      <c r="O235">
        <v>86.145294399999997</v>
      </c>
      <c r="P235">
        <v>48.2629521</v>
      </c>
      <c r="Q235">
        <v>285.80179440000001</v>
      </c>
      <c r="R235">
        <v>141.38923410000001</v>
      </c>
    </row>
    <row r="236" spans="1:18">
      <c r="A236" t="s">
        <v>273</v>
      </c>
      <c r="B236">
        <v>16056.5363677</v>
      </c>
      <c r="C236">
        <v>75237.957422000007</v>
      </c>
      <c r="D236">
        <v>20473.530319400001</v>
      </c>
      <c r="E236">
        <v>1226.3589405</v>
      </c>
      <c r="F236">
        <v>2424.6194374000002</v>
      </c>
      <c r="G236">
        <v>26975.8532404</v>
      </c>
      <c r="H236">
        <v>4681.3734936000001</v>
      </c>
      <c r="I236">
        <v>2178.2270736999999</v>
      </c>
      <c r="J236">
        <v>3282.6358458</v>
      </c>
      <c r="K236">
        <v>2157.3000840999998</v>
      </c>
      <c r="L236">
        <v>420.52270520000002</v>
      </c>
      <c r="M236">
        <v>26218.759131700001</v>
      </c>
      <c r="N236">
        <v>455.7986598</v>
      </c>
      <c r="O236">
        <v>9377.4101783000006</v>
      </c>
      <c r="P236">
        <v>12956.4078374</v>
      </c>
      <c r="Q236">
        <v>71865.059057299994</v>
      </c>
      <c r="R236">
        <v>33695.643748299997</v>
      </c>
    </row>
    <row r="237" spans="1:18">
      <c r="A237" t="s">
        <v>274</v>
      </c>
      <c r="B237">
        <v>7.0512860999999996</v>
      </c>
      <c r="C237">
        <v>308.70802450000002</v>
      </c>
      <c r="D237">
        <v>12.2232609</v>
      </c>
      <c r="E237">
        <v>92.502720800000006</v>
      </c>
      <c r="F237">
        <v>18.307444100000001</v>
      </c>
      <c r="G237">
        <v>345.85610789999998</v>
      </c>
      <c r="H237">
        <v>120.3249531</v>
      </c>
      <c r="I237">
        <v>83.021332299999997</v>
      </c>
      <c r="J237">
        <v>408.6984999</v>
      </c>
      <c r="K237">
        <v>30.382554899999999</v>
      </c>
      <c r="L237">
        <v>111.49705609999999</v>
      </c>
      <c r="M237">
        <v>640.34046599999999</v>
      </c>
      <c r="N237">
        <v>919.68730860000005</v>
      </c>
      <c r="O237">
        <v>2643.3640451000001</v>
      </c>
      <c r="P237">
        <v>589.74681480000004</v>
      </c>
      <c r="Q237">
        <v>5996.5091439999997</v>
      </c>
      <c r="R237">
        <v>3506.2662209</v>
      </c>
    </row>
    <row r="238" spans="1:18">
      <c r="A238" t="s">
        <v>275</v>
      </c>
      <c r="B238">
        <v>265.66911105000003</v>
      </c>
      <c r="C238">
        <v>418.50393939999998</v>
      </c>
      <c r="D238">
        <v>510.04546034999998</v>
      </c>
      <c r="E238">
        <v>53.492865799999997</v>
      </c>
      <c r="F238">
        <v>81.684646499999999</v>
      </c>
      <c r="G238">
        <v>429.67613219999998</v>
      </c>
      <c r="H238">
        <v>171.7963666</v>
      </c>
      <c r="I238">
        <v>287.04375069999998</v>
      </c>
      <c r="J238">
        <v>213.0797882</v>
      </c>
      <c r="K238">
        <v>49.301104899999999</v>
      </c>
      <c r="L238">
        <v>155.6265257</v>
      </c>
      <c r="M238">
        <v>506.89264650000001</v>
      </c>
      <c r="N238">
        <v>702.17508740000005</v>
      </c>
      <c r="O238">
        <v>629.75393129999998</v>
      </c>
      <c r="P238">
        <v>300.27651379999998</v>
      </c>
      <c r="Q238">
        <v>1421.1243125999999</v>
      </c>
      <c r="R238">
        <v>848.98550009999997</v>
      </c>
    </row>
    <row r="239" spans="1:18">
      <c r="A239" t="s">
        <v>276</v>
      </c>
      <c r="B239">
        <v>42588.215922950003</v>
      </c>
      <c r="C239">
        <v>20812.900995100001</v>
      </c>
      <c r="D239">
        <v>42581.967289350003</v>
      </c>
      <c r="E239">
        <v>53436.554926500001</v>
      </c>
      <c r="F239">
        <v>5951.2185084000002</v>
      </c>
      <c r="G239">
        <v>27276.178850699998</v>
      </c>
      <c r="H239">
        <v>13624.698450100001</v>
      </c>
      <c r="I239">
        <v>85077.137472100003</v>
      </c>
      <c r="J239">
        <v>17127.508132300001</v>
      </c>
      <c r="K239">
        <v>9529.0516965000006</v>
      </c>
      <c r="L239">
        <v>9601.6115019999997</v>
      </c>
      <c r="M239">
        <v>40709.641265999999</v>
      </c>
      <c r="N239">
        <v>34562.6674145</v>
      </c>
      <c r="O239">
        <v>11158.164771100001</v>
      </c>
      <c r="P239">
        <v>3280.7541073000002</v>
      </c>
      <c r="Q239">
        <v>12060.127620400001</v>
      </c>
      <c r="R239">
        <v>17664.280712</v>
      </c>
    </row>
    <row r="240" spans="1:18">
      <c r="A240" t="s">
        <v>277</v>
      </c>
      <c r="B240">
        <v>161.32428005</v>
      </c>
      <c r="C240">
        <v>10.3893924</v>
      </c>
      <c r="D240">
        <v>155.68856704999999</v>
      </c>
      <c r="E240">
        <v>4.8849627</v>
      </c>
      <c r="F240">
        <v>3.133588</v>
      </c>
      <c r="G240">
        <v>10.2188705</v>
      </c>
      <c r="H240">
        <v>3.6598377000000002</v>
      </c>
      <c r="I240">
        <v>3.9496026999999998</v>
      </c>
      <c r="J240">
        <v>448.40822470000001</v>
      </c>
      <c r="K240">
        <v>1.3405361</v>
      </c>
      <c r="L240">
        <v>5.0461346000000002</v>
      </c>
      <c r="M240">
        <v>118.2478921</v>
      </c>
      <c r="N240">
        <v>56.404482999999999</v>
      </c>
      <c r="O240">
        <v>223.3687774</v>
      </c>
      <c r="P240">
        <v>30.339353200000001</v>
      </c>
      <c r="Q240">
        <v>189.58783729999999</v>
      </c>
      <c r="R240">
        <v>95.037035799999998</v>
      </c>
    </row>
    <row r="241" spans="1:18">
      <c r="A241" t="s">
        <v>278</v>
      </c>
      <c r="B241">
        <v>6.1066279999999997</v>
      </c>
      <c r="C241">
        <v>4.4877433</v>
      </c>
      <c r="D241">
        <v>6.3191866000000001</v>
      </c>
      <c r="E241">
        <v>0.78373859999999995</v>
      </c>
      <c r="F241">
        <v>1.8389038</v>
      </c>
      <c r="G241">
        <v>10.5952646</v>
      </c>
      <c r="H241">
        <v>8.0946660000000001</v>
      </c>
      <c r="I241">
        <v>1.8692985</v>
      </c>
      <c r="J241">
        <v>1.3334371</v>
      </c>
      <c r="K241">
        <v>0.39912599999999998</v>
      </c>
      <c r="L241">
        <v>6.0070541000000004</v>
      </c>
      <c r="M241">
        <v>24.684801199999999</v>
      </c>
      <c r="N241">
        <v>6.8841726999999997</v>
      </c>
      <c r="O241">
        <v>23.461347199999999</v>
      </c>
      <c r="P241">
        <v>4.9549019000000003</v>
      </c>
      <c r="Q241">
        <v>48.418523899999997</v>
      </c>
      <c r="R241">
        <v>30.329833399999998</v>
      </c>
    </row>
    <row r="242" spans="1:18">
      <c r="A242" t="s">
        <v>279</v>
      </c>
      <c r="B242">
        <v>72.926986650000003</v>
      </c>
      <c r="C242">
        <v>45.147386500000003</v>
      </c>
      <c r="D242">
        <v>87.825086549999995</v>
      </c>
      <c r="E242">
        <v>19.638977400000002</v>
      </c>
      <c r="F242">
        <v>4.0519762000000004</v>
      </c>
      <c r="G242">
        <v>51.743995099999999</v>
      </c>
      <c r="H242">
        <v>24.5271711</v>
      </c>
      <c r="I242">
        <v>36.379788900000001</v>
      </c>
      <c r="J242">
        <v>16.5484823</v>
      </c>
      <c r="K242">
        <v>4.0701374000000001</v>
      </c>
      <c r="L242">
        <v>21.679271199999999</v>
      </c>
      <c r="M242">
        <v>144.96704650000001</v>
      </c>
      <c r="N242">
        <v>115.64585820000001</v>
      </c>
      <c r="O242">
        <v>316.3594928</v>
      </c>
      <c r="P242">
        <v>65.213605099999995</v>
      </c>
      <c r="Q242">
        <v>211.8479193</v>
      </c>
      <c r="R242">
        <v>113.6299413</v>
      </c>
    </row>
    <row r="243" spans="1:18">
      <c r="A243" t="s">
        <v>280</v>
      </c>
      <c r="B243">
        <v>5387.4442858499997</v>
      </c>
      <c r="C243">
        <v>9308.5559893999998</v>
      </c>
      <c r="D243">
        <v>10074.858165449999</v>
      </c>
      <c r="E243">
        <v>733.14686170000004</v>
      </c>
      <c r="F243">
        <v>83.357898899999995</v>
      </c>
      <c r="G243">
        <v>5192.8544081999999</v>
      </c>
      <c r="H243">
        <v>1892.2750659000001</v>
      </c>
      <c r="I243">
        <v>354.2545437</v>
      </c>
      <c r="J243">
        <v>245.69783530000001</v>
      </c>
      <c r="K243">
        <v>132.1280466</v>
      </c>
      <c r="L243">
        <v>996.46266430000003</v>
      </c>
      <c r="M243">
        <v>3000.5101595000001</v>
      </c>
      <c r="N243">
        <v>0</v>
      </c>
      <c r="O243">
        <v>16099.8397477</v>
      </c>
      <c r="P243">
        <v>5962.3792775000002</v>
      </c>
      <c r="Q243">
        <v>0.67544249999999995</v>
      </c>
      <c r="R243">
        <v>4722.3274893999996</v>
      </c>
    </row>
    <row r="244" spans="1:18">
      <c r="A244" t="s">
        <v>281</v>
      </c>
      <c r="B244">
        <v>14790.926009000001</v>
      </c>
      <c r="C244">
        <v>10612.267274899999</v>
      </c>
      <c r="D244">
        <v>31319.086020899998</v>
      </c>
      <c r="E244">
        <v>3545.3804927000001</v>
      </c>
      <c r="F244">
        <v>13602.0949323</v>
      </c>
      <c r="G244">
        <v>117242.63048190001</v>
      </c>
      <c r="H244">
        <v>27791.661605199999</v>
      </c>
      <c r="I244">
        <v>14021.0051724</v>
      </c>
      <c r="J244">
        <v>18422.291057599999</v>
      </c>
      <c r="K244">
        <v>1576.5858826000001</v>
      </c>
      <c r="L244">
        <v>19335.295443200001</v>
      </c>
      <c r="M244">
        <v>35497.591024699999</v>
      </c>
      <c r="N244">
        <v>17398.690353599999</v>
      </c>
      <c r="O244">
        <v>39977.740786000002</v>
      </c>
      <c r="P244">
        <v>29766.032994599998</v>
      </c>
      <c r="Q244">
        <v>188337.69143090001</v>
      </c>
      <c r="R244">
        <v>115512.12726969999</v>
      </c>
    </row>
    <row r="245" spans="1:18">
      <c r="A245" t="s">
        <v>282</v>
      </c>
      <c r="B245">
        <v>1491.2186201500001</v>
      </c>
      <c r="C245">
        <v>5.0362068000000004</v>
      </c>
      <c r="D245">
        <v>7059.6406444499999</v>
      </c>
      <c r="E245">
        <v>832.42448779999995</v>
      </c>
      <c r="F245">
        <v>908.80159900000001</v>
      </c>
      <c r="G245">
        <v>5339.3852870999999</v>
      </c>
      <c r="H245">
        <v>5311.1324221000004</v>
      </c>
      <c r="I245">
        <v>2136.8506431000001</v>
      </c>
      <c r="J245">
        <v>325.99203670000003</v>
      </c>
      <c r="K245">
        <v>5.3157578000000001</v>
      </c>
      <c r="L245">
        <v>445.90232850000001</v>
      </c>
      <c r="M245">
        <v>4067.4466174999998</v>
      </c>
      <c r="N245">
        <v>3769.9480033</v>
      </c>
      <c r="O245">
        <v>1722.8979257000001</v>
      </c>
      <c r="P245">
        <v>874.28001540000002</v>
      </c>
      <c r="Q245">
        <v>6508.3340189</v>
      </c>
      <c r="R245">
        <v>3979.1388772</v>
      </c>
    </row>
    <row r="246" spans="1:18">
      <c r="A246" t="s">
        <v>283</v>
      </c>
      <c r="B246">
        <v>2058.8369402500002</v>
      </c>
      <c r="C246">
        <v>10.296578800000001</v>
      </c>
      <c r="D246">
        <v>5607.2716453499997</v>
      </c>
      <c r="E246">
        <v>2553.6050965999998</v>
      </c>
      <c r="F246">
        <v>822.61451169999998</v>
      </c>
      <c r="G246">
        <v>1518.7610499</v>
      </c>
      <c r="H246">
        <v>5336.8543984999997</v>
      </c>
      <c r="I246">
        <v>199.06876080000001</v>
      </c>
      <c r="J246">
        <v>20.113146400000002</v>
      </c>
      <c r="K246">
        <v>76.3795006</v>
      </c>
      <c r="L246">
        <v>592.29208930000004</v>
      </c>
      <c r="M246">
        <v>1796.8618125999999</v>
      </c>
      <c r="N246">
        <v>0</v>
      </c>
      <c r="O246">
        <v>4672.1230206999999</v>
      </c>
      <c r="P246">
        <v>29.469854399999999</v>
      </c>
      <c r="Q246">
        <v>1585.2506129999999</v>
      </c>
      <c r="R246">
        <v>4896.8631254000002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402F-B735-E745-BAC0-ACA819E7C0A6}">
  <dimension ref="A1:R63"/>
  <sheetViews>
    <sheetView topLeftCell="A27" zoomScaleNormal="100" workbookViewId="0">
      <selection activeCell="J68" sqref="J68"/>
    </sheetView>
  </sheetViews>
  <sheetFormatPr baseColWidth="10" defaultRowHeight="16"/>
  <sheetData>
    <row r="1" spans="1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3" t="s">
        <v>261</v>
      </c>
      <c r="B2">
        <f>VLOOKUP($A2,'Case P'!$A$2:$R$246,2,FALSE)</f>
        <v>5106.5114557999996</v>
      </c>
      <c r="C2">
        <f>VLOOKUP($A2,'Case P'!$A$2:$R$246,3,FALSE)</f>
        <v>1221.1205216999999</v>
      </c>
      <c r="D2">
        <f>VLOOKUP($A2,'Case P'!$A$2:$R$246,4,FALSE)</f>
        <v>7134.0860733999998</v>
      </c>
      <c r="E2">
        <f>VLOOKUP($A2,'Case P'!$A$2:$R$246,5,FALSE)</f>
        <v>8053.4218198999997</v>
      </c>
      <c r="F2">
        <f>VLOOKUP($A2,'Case P'!$A$2:$R$246,6,FALSE)</f>
        <v>449.56164050000001</v>
      </c>
      <c r="G2">
        <f>VLOOKUP($A2,'Case P'!$A$2:$R$246,7,FALSE)</f>
        <v>3735.1549645</v>
      </c>
      <c r="H2">
        <f>VLOOKUP($A2,'Case P'!$A$2:$R$246,8,FALSE)</f>
        <v>907.96227199999998</v>
      </c>
      <c r="I2">
        <f>VLOOKUP($A2,'Case P'!$A$2:$R$246,9,FALSE)</f>
        <v>9816.0273338999996</v>
      </c>
      <c r="J2">
        <f>VLOOKUP($A2,'Case P'!$A$2:$R$246,10,FALSE)</f>
        <v>1370.4094041999999</v>
      </c>
      <c r="K2">
        <f>VLOOKUP($A2,'Case P'!$A$2:$R$246,11,FALSE)</f>
        <v>450.81749600000001</v>
      </c>
      <c r="L2">
        <f>VLOOKUP($A2,'Case P'!$A$2:$R$246,12,FALSE)</f>
        <v>6380.1005427</v>
      </c>
      <c r="M2">
        <f>VLOOKUP($A2,'Case P'!$A$2:$R$246,13,FALSE)</f>
        <v>4069.9600608999999</v>
      </c>
      <c r="N2">
        <f>VLOOKUP($A2,'Case P'!$A$2:$R$246,14,FALSE)</f>
        <v>2078.9845863</v>
      </c>
      <c r="O2">
        <f>VLOOKUP($A2,'Case P'!$A$2:$R$246,15,FALSE)</f>
        <v>2898.8273368999999</v>
      </c>
      <c r="P2">
        <f>VLOOKUP($A2,'Case P'!$A$2:$R$246,16,FALSE)</f>
        <v>5622.8642345999997</v>
      </c>
      <c r="Q2">
        <f>VLOOKUP($A2,'Case P'!$A$2:$R$246,17,FALSE)</f>
        <v>4063.5215100999999</v>
      </c>
      <c r="R2">
        <f>VLOOKUP($A2,'Case P'!$A$2:$R$246,18,FALSE)</f>
        <v>4628.0022865999999</v>
      </c>
    </row>
    <row r="3" spans="1:18">
      <c r="A3" s="3" t="s">
        <v>253</v>
      </c>
      <c r="B3">
        <f>VLOOKUP(A3,'Case P'!$A$2:$R$246,2,FALSE)</f>
        <v>987.36041514999999</v>
      </c>
      <c r="C3">
        <f>VLOOKUP($A3,'Case P'!$A$2:$R$246,3,FALSE)</f>
        <v>153.67703879999999</v>
      </c>
      <c r="D3">
        <f>VLOOKUP($A3,'Case P'!$A$2:$R$246,4,FALSE)</f>
        <v>411.56932334999999</v>
      </c>
      <c r="E3">
        <f>VLOOKUP($A3,'Case P'!$A$2:$R$246,5,FALSE)</f>
        <v>165.57749419999999</v>
      </c>
      <c r="F3">
        <f>VLOOKUP($A3,'Case P'!$A$2:$R$246,6,FALSE)</f>
        <v>72.814304800000002</v>
      </c>
      <c r="G3">
        <f>VLOOKUP($A3,'Case P'!$A$2:$R$246,7,FALSE)</f>
        <v>1404.7373021000001</v>
      </c>
      <c r="H3">
        <f>VLOOKUP($A3,'Case P'!$A$2:$R$246,8,FALSE)</f>
        <v>93.812937399999996</v>
      </c>
      <c r="I3">
        <f>VLOOKUP($A3,'Case P'!$A$2:$R$246,9,FALSE)</f>
        <v>78.077267899999995</v>
      </c>
      <c r="J3">
        <f>VLOOKUP($A3,'Case P'!$A$2:$R$246,10,FALSE)</f>
        <v>39.715924299999998</v>
      </c>
      <c r="K3">
        <f>VLOOKUP($A3,'Case P'!$A$2:$R$246,11,FALSE)</f>
        <v>22.0455787</v>
      </c>
      <c r="L3">
        <f>VLOOKUP($A3,'Case P'!$A$2:$R$246,12,FALSE)</f>
        <v>138.14556210000001</v>
      </c>
      <c r="M3">
        <f>VLOOKUP($A3,'Case P'!$A$2:$R$246,13,FALSE)</f>
        <v>273.17087279999998</v>
      </c>
      <c r="N3">
        <f>VLOOKUP($A3,'Case P'!$A$2:$R$246,14,FALSE)</f>
        <v>380.0286567</v>
      </c>
      <c r="O3">
        <f>VLOOKUP($A3,'Case P'!$A$2:$R$246,15,FALSE)</f>
        <v>808.98173499999996</v>
      </c>
      <c r="P3">
        <f>VLOOKUP($A3,'Case P'!$A$2:$R$246,16,FALSE)</f>
        <v>180.8055061</v>
      </c>
      <c r="Q3">
        <f>VLOOKUP($A3,'Case P'!$A$2:$R$246,17,FALSE)</f>
        <v>696.75889189999998</v>
      </c>
      <c r="R3">
        <f>VLOOKUP($A3,'Case P'!$A$2:$R$246,18,FALSE)</f>
        <v>853.03358249999997</v>
      </c>
    </row>
    <row r="4" spans="1:18">
      <c r="A4" s="3" t="s">
        <v>191</v>
      </c>
      <c r="B4">
        <f>VLOOKUP(A4,'Case P'!$A$2:$R$246,2,FALSE)</f>
        <v>521.8124861</v>
      </c>
      <c r="C4">
        <f>VLOOKUP($A4,'Case P'!$A$2:$R$246,3,FALSE)</f>
        <v>25.224525199999999</v>
      </c>
      <c r="D4">
        <f>VLOOKUP($A4,'Case P'!$A$2:$R$246,4,FALSE)</f>
        <v>1167.3238664</v>
      </c>
      <c r="E4">
        <f>VLOOKUP($A4,'Case P'!$A$2:$R$246,5,FALSE)</f>
        <v>1214.4768202</v>
      </c>
      <c r="F4">
        <f>VLOOKUP($A4,'Case P'!$A$2:$R$246,6,FALSE)</f>
        <v>76.789738299999996</v>
      </c>
      <c r="G4">
        <f>VLOOKUP($A4,'Case P'!$A$2:$R$246,7,FALSE)</f>
        <v>869.64250700000002</v>
      </c>
      <c r="H4">
        <f>VLOOKUP($A4,'Case P'!$A$2:$R$246,8,FALSE)</f>
        <v>163.15581750000001</v>
      </c>
      <c r="I4">
        <f>VLOOKUP($A4,'Case P'!$A$2:$R$246,9,FALSE)</f>
        <v>158.61500749999999</v>
      </c>
      <c r="J4">
        <f>VLOOKUP($A4,'Case P'!$A$2:$R$246,10,FALSE)</f>
        <v>77.307219200000006</v>
      </c>
      <c r="K4">
        <f>VLOOKUP($A4,'Case P'!$A$2:$R$246,11,FALSE)</f>
        <v>53.898823999999998</v>
      </c>
      <c r="L4">
        <f>VLOOKUP($A4,'Case P'!$A$2:$R$246,12,FALSE)</f>
        <v>375.29236609999998</v>
      </c>
      <c r="M4">
        <f>VLOOKUP($A4,'Case P'!$A$2:$R$246,13,FALSE)</f>
        <v>931.77347810000003</v>
      </c>
      <c r="N4">
        <f>VLOOKUP($A4,'Case P'!$A$2:$R$246,14,FALSE)</f>
        <v>1580.7549707000001</v>
      </c>
      <c r="O4">
        <f>VLOOKUP($A4,'Case P'!$A$2:$R$246,15,FALSE)</f>
        <v>1093.7933267999999</v>
      </c>
      <c r="P4">
        <f>VLOOKUP($A4,'Case P'!$A$2:$R$246,16,FALSE)</f>
        <v>1061.0357418000001</v>
      </c>
      <c r="Q4">
        <f>VLOOKUP($A4,'Case P'!$A$2:$R$246,17,FALSE)</f>
        <v>7258.9690929999997</v>
      </c>
      <c r="R4">
        <f>VLOOKUP($A4,'Case P'!$A$2:$R$246,18,FALSE)</f>
        <v>3058.2120759999998</v>
      </c>
    </row>
    <row r="5" spans="1:18">
      <c r="A5" s="3" t="s">
        <v>104</v>
      </c>
      <c r="B5">
        <f>VLOOKUP(A5,'Case P'!$A$2:$R$246,2,FALSE)</f>
        <v>11747.2563773</v>
      </c>
      <c r="C5">
        <f>VLOOKUP($A5,'Case P'!$A$2:$R$246,3,FALSE)</f>
        <v>11919.267180299999</v>
      </c>
      <c r="D5">
        <f>VLOOKUP($A5,'Case P'!$A$2:$R$246,4,FALSE)</f>
        <v>13810.4366852</v>
      </c>
      <c r="E5">
        <f>VLOOKUP($A5,'Case P'!$A$2:$R$246,5,FALSE)</f>
        <v>2105.9227913999998</v>
      </c>
      <c r="F5">
        <f>VLOOKUP($A5,'Case P'!$A$2:$R$246,6,FALSE)</f>
        <v>2308.4553526</v>
      </c>
      <c r="G5">
        <f>VLOOKUP($A5,'Case P'!$A$2:$R$246,7,FALSE)</f>
        <v>13346.4071014</v>
      </c>
      <c r="H5">
        <f>VLOOKUP($A5,'Case P'!$A$2:$R$246,8,FALSE)</f>
        <v>2711.7071956</v>
      </c>
      <c r="I5">
        <f>VLOOKUP($A5,'Case P'!$A$2:$R$246,9,FALSE)</f>
        <v>1230.8753962000001</v>
      </c>
      <c r="J5">
        <f>VLOOKUP($A5,'Case P'!$A$2:$R$246,10,FALSE)</f>
        <v>1020.7769587</v>
      </c>
      <c r="K5">
        <f>VLOOKUP($A5,'Case P'!$A$2:$R$246,11,FALSE)</f>
        <v>420.10611640000002</v>
      </c>
      <c r="L5">
        <f>VLOOKUP($A5,'Case P'!$A$2:$R$246,12,FALSE)</f>
        <v>6466.7275706999999</v>
      </c>
      <c r="M5">
        <f>VLOOKUP($A5,'Case P'!$A$2:$R$246,13,FALSE)</f>
        <v>19941.4438519</v>
      </c>
      <c r="N5">
        <f>VLOOKUP($A5,'Case P'!$A$2:$R$246,14,FALSE)</f>
        <v>13457.902820400001</v>
      </c>
      <c r="O5">
        <f>VLOOKUP($A5,'Case P'!$A$2:$R$246,15,FALSE)</f>
        <v>20117.7771287</v>
      </c>
      <c r="P5">
        <f>VLOOKUP($A5,'Case P'!$A$2:$R$246,16,FALSE)</f>
        <v>6830.3442308000003</v>
      </c>
      <c r="Q5">
        <f>VLOOKUP($A5,'Case P'!$A$2:$R$246,17,FALSE)</f>
        <v>25665.066482400001</v>
      </c>
      <c r="R5">
        <f>VLOOKUP($A5,'Case P'!$A$2:$R$246,18,FALSE)</f>
        <v>34209.518968600001</v>
      </c>
    </row>
    <row r="6" spans="1:18">
      <c r="A6" s="3" t="s">
        <v>57</v>
      </c>
      <c r="B6">
        <f>VLOOKUP(A6,'Case P'!$A$2:$R$246,2,FALSE)</f>
        <v>2694.6585834000002</v>
      </c>
      <c r="C6">
        <f>VLOOKUP($A6,'Case P'!$A$2:$R$246,3,FALSE)</f>
        <v>28222.8983615</v>
      </c>
      <c r="D6">
        <f>VLOOKUP($A6,'Case P'!$A$2:$R$246,4,FALSE)</f>
        <v>5053.9100638999998</v>
      </c>
      <c r="E6">
        <f>VLOOKUP($A6,'Case P'!$A$2:$R$246,5,FALSE)</f>
        <v>74.855259799999999</v>
      </c>
      <c r="F6">
        <f>VLOOKUP($A6,'Case P'!$A$2:$R$246,6,FALSE)</f>
        <v>51.3620333</v>
      </c>
      <c r="G6">
        <f>VLOOKUP($A6,'Case P'!$A$2:$R$246,7,FALSE)</f>
        <v>3490.4449795999999</v>
      </c>
      <c r="H6">
        <f>VLOOKUP($A6,'Case P'!$A$2:$R$246,8,FALSE)</f>
        <v>256.71230420000001</v>
      </c>
      <c r="I6">
        <f>VLOOKUP($A6,'Case P'!$A$2:$R$246,9,FALSE)</f>
        <v>461.31127950000001</v>
      </c>
      <c r="J6">
        <f>VLOOKUP($A6,'Case P'!$A$2:$R$246,10,FALSE)</f>
        <v>10.0656894</v>
      </c>
      <c r="K6">
        <f>VLOOKUP($A6,'Case P'!$A$2:$R$246,11,FALSE)</f>
        <v>34.4918896</v>
      </c>
      <c r="L6">
        <f>VLOOKUP($A6,'Case P'!$A$2:$R$246,12,FALSE)</f>
        <v>1776.682319</v>
      </c>
      <c r="M6">
        <f>VLOOKUP($A6,'Case P'!$A$2:$R$246,13,FALSE)</f>
        <v>9895.0728952000009</v>
      </c>
      <c r="N6">
        <f>VLOOKUP($A6,'Case P'!$A$2:$R$246,14,FALSE)</f>
        <v>6823.2625644999998</v>
      </c>
      <c r="O6">
        <f>VLOOKUP($A6,'Case P'!$A$2:$R$246,15,FALSE)</f>
        <v>4441.3848834999999</v>
      </c>
      <c r="P6">
        <f>VLOOKUP($A6,'Case P'!$A$2:$R$246,16,FALSE)</f>
        <v>1235.8873607999999</v>
      </c>
      <c r="Q6">
        <f>VLOOKUP($A6,'Case P'!$A$2:$R$246,17,FALSE)</f>
        <v>3970.452342</v>
      </c>
      <c r="R6">
        <f>VLOOKUP($A6,'Case P'!$A$2:$R$246,18,FALSE)</f>
        <v>7677.9721202999999</v>
      </c>
    </row>
    <row r="7" spans="1:18">
      <c r="A7" s="3" t="s">
        <v>64</v>
      </c>
      <c r="B7">
        <f>VLOOKUP(A7,'Case P'!$A$2:$R$246,2,FALSE)</f>
        <v>54.937417250000003</v>
      </c>
      <c r="C7">
        <f>VLOOKUP($A7,'Case P'!$A$2:$R$246,3,FALSE)</f>
        <v>4605.6807760000002</v>
      </c>
      <c r="D7">
        <f>VLOOKUP($A7,'Case P'!$A$2:$R$246,4,FALSE)</f>
        <v>531.01830404999998</v>
      </c>
      <c r="E7">
        <f>VLOOKUP($A7,'Case P'!$A$2:$R$246,5,FALSE)</f>
        <v>1147.3432591999999</v>
      </c>
      <c r="F7">
        <f>VLOOKUP($A7,'Case P'!$A$2:$R$246,6,FALSE)</f>
        <v>303.94852209999999</v>
      </c>
      <c r="G7">
        <f>VLOOKUP($A7,'Case P'!$A$2:$R$246,7,FALSE)</f>
        <v>6926.1949285000001</v>
      </c>
      <c r="H7">
        <f>VLOOKUP($A7,'Case P'!$A$2:$R$246,8,FALSE)</f>
        <v>3266.5256276</v>
      </c>
      <c r="I7">
        <f>VLOOKUP($A7,'Case P'!$A$2:$R$246,9,FALSE)</f>
        <v>1919.7722391</v>
      </c>
      <c r="J7">
        <f>VLOOKUP($A7,'Case P'!$A$2:$R$246,10,FALSE)</f>
        <v>816.23311860000001</v>
      </c>
      <c r="K7">
        <f>VLOOKUP($A7,'Case P'!$A$2:$R$246,11,FALSE)</f>
        <v>397.86307909999999</v>
      </c>
      <c r="L7">
        <f>VLOOKUP($A7,'Case P'!$A$2:$R$246,12,FALSE)</f>
        <v>875.72052589999998</v>
      </c>
      <c r="M7">
        <f>VLOOKUP($A7,'Case P'!$A$2:$R$246,13,FALSE)</f>
        <v>5643.1884854999998</v>
      </c>
      <c r="N7">
        <f>VLOOKUP($A7,'Case P'!$A$2:$R$246,14,FALSE)</f>
        <v>3496.7494427000001</v>
      </c>
      <c r="O7">
        <f>VLOOKUP($A7,'Case P'!$A$2:$R$246,15,FALSE)</f>
        <v>4838.7313794000002</v>
      </c>
      <c r="P7">
        <f>VLOOKUP($A7,'Case P'!$A$2:$R$246,16,FALSE)</f>
        <v>1265.2749002999999</v>
      </c>
      <c r="Q7">
        <f>VLOOKUP($A7,'Case P'!$A$2:$R$246,17,FALSE)</f>
        <v>16524.862186800001</v>
      </c>
      <c r="R7">
        <f>VLOOKUP($A7,'Case P'!$A$2:$R$246,18,FALSE)</f>
        <v>7272.0698678999997</v>
      </c>
    </row>
    <row r="10" spans="1:18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15</v>
      </c>
      <c r="R10" s="2" t="s">
        <v>16</v>
      </c>
    </row>
    <row r="11" spans="1:18">
      <c r="A11" s="3" t="s">
        <v>261</v>
      </c>
      <c r="B11">
        <f>VLOOKUP($A11,'Case P'!$T$2:$AK$246,2,FALSE)</f>
        <v>5872.4126327929998</v>
      </c>
      <c r="C11">
        <f>VLOOKUP($A11,'Case P'!$T$2:$AK$246,3,FALSE)</f>
        <v>3100.9422915411901</v>
      </c>
      <c r="D11">
        <f>VLOOKUP($A11,'Case P'!$T$2:$AK$246,4,FALSE)</f>
        <v>9340.0714109465698</v>
      </c>
      <c r="E11">
        <f>VLOOKUP($A11,'Case P'!$T$2:$AK$246,5,FALSE)</f>
        <v>6955.9985892294299</v>
      </c>
      <c r="F11">
        <f>VLOOKUP($A11,'Case P'!$T$2:$AK$246,6,FALSE)</f>
        <v>1370.98296719226</v>
      </c>
      <c r="G11">
        <f>VLOOKUP($A11,'Case P'!$T$2:$AK$246,7,FALSE)</f>
        <v>7555.57514225458</v>
      </c>
      <c r="H11">
        <f>VLOOKUP($A11,'Case P'!$T$2:$AK$246,8,FALSE)</f>
        <v>1938.2021744727001</v>
      </c>
      <c r="I11">
        <f>VLOOKUP($A11,'Case P'!$T$2:$AK$246,9,FALSE)</f>
        <v>5250.3636351493196</v>
      </c>
      <c r="J11">
        <f>VLOOKUP($A11,'Case P'!$T$2:$AK$246,10,FALSE)</f>
        <v>2724.8008624742802</v>
      </c>
      <c r="K11">
        <f>VLOOKUP($A11,'Case P'!$T$2:$AK$246,11,FALSE)</f>
        <v>1409.4419668441401</v>
      </c>
      <c r="L11">
        <f>VLOOKUP($A11,'Case P'!$T$2:$AK$246,12,FALSE)</f>
        <v>2444.9429091827601</v>
      </c>
      <c r="M11">
        <f>VLOOKUP($A11,'Case P'!$T$2:$AK$246,13,FALSE)</f>
        <v>5604.1382262158004</v>
      </c>
      <c r="N11">
        <f>VLOOKUP($A11,'Case P'!$T$2:$AK$246,14,FALSE)</f>
        <v>15130.284678968101</v>
      </c>
      <c r="O11">
        <f>VLOOKUP($A11,'Case P'!$T$2:$AK$246,15,FALSE)</f>
        <v>4372.0117386992797</v>
      </c>
      <c r="P11">
        <f>VLOOKUP($A11,'Case P'!$T$2:$AK$246,16,FALSE)</f>
        <v>2799.7228706206902</v>
      </c>
      <c r="Q11">
        <f>VLOOKUP($A11,'Case P'!$T$2:$AK$246,17,FALSE)</f>
        <v>4372.1195483436904</v>
      </c>
      <c r="R11">
        <f>VLOOKUP($A11,'Case P'!$T$2:$AK$246,18,FALSE)</f>
        <v>15310.315264442999</v>
      </c>
    </row>
    <row r="12" spans="1:18">
      <c r="A12" s="3" t="s">
        <v>253</v>
      </c>
      <c r="B12">
        <f>VLOOKUP($A12,'Case P'!$T$2:$AK$246,2,FALSE)</f>
        <v>1499.3334939454901</v>
      </c>
      <c r="C12">
        <f>VLOOKUP($A12,'Case P'!$T$2:$AK$246,3,FALSE)</f>
        <v>230.022111060556</v>
      </c>
      <c r="D12">
        <f>VLOOKUP($A12,'Case P'!$T$2:$AK$246,4,FALSE)</f>
        <v>756.518702771216</v>
      </c>
      <c r="E12">
        <f>VLOOKUP($A12,'Case P'!$T$2:$AK$246,5,FALSE)</f>
        <v>158.94751493810799</v>
      </c>
      <c r="F12">
        <f>VLOOKUP($A12,'Case P'!$T$2:$AK$246,6,FALSE)</f>
        <v>52.767698569072103</v>
      </c>
      <c r="G12">
        <f>VLOOKUP($A12,'Case P'!$T$2:$AK$246,7,FALSE)</f>
        <v>501.317097222575</v>
      </c>
      <c r="H12">
        <f>VLOOKUP($A12,'Case P'!$T$2:$AK$246,8,FALSE)</f>
        <v>934.13454034821905</v>
      </c>
      <c r="I12">
        <f>VLOOKUP($A12,'Case P'!$T$2:$AK$246,9,FALSE)</f>
        <v>61.465626211462997</v>
      </c>
      <c r="J12">
        <f>VLOOKUP($A12,'Case P'!$T$2:$AK$246,10,FALSE)</f>
        <v>89.638987772836401</v>
      </c>
      <c r="K12">
        <f>VLOOKUP($A12,'Case P'!$T$2:$AK$246,11,FALSE)</f>
        <v>88.743950762031602</v>
      </c>
      <c r="L12">
        <f>VLOOKUP($A12,'Case P'!$T$2:$AK$246,12,FALSE)</f>
        <v>83.9880304569608</v>
      </c>
      <c r="M12">
        <f>VLOOKUP($A12,'Case P'!$T$2:$AK$246,13,FALSE)</f>
        <v>588.36506886526604</v>
      </c>
      <c r="N12">
        <f>VLOOKUP($A12,'Case P'!$T$2:$AK$246,14,FALSE)</f>
        <v>1074.11079435085</v>
      </c>
      <c r="O12">
        <f>VLOOKUP($A12,'Case P'!$T$2:$AK$246,15,FALSE)</f>
        <v>786.95442455080797</v>
      </c>
      <c r="P12">
        <f>VLOOKUP($A12,'Case P'!$T$2:$AK$246,16,FALSE)</f>
        <v>152.97050484866301</v>
      </c>
      <c r="Q12">
        <f>VLOOKUP($A12,'Case P'!$T$2:$AK$246,17,FALSE)</f>
        <v>237.084023108803</v>
      </c>
      <c r="R12">
        <f>VLOOKUP($A12,'Case P'!$T$2:$AK$246,18,FALSE)</f>
        <v>1123.5197744067</v>
      </c>
    </row>
    <row r="13" spans="1:18">
      <c r="A13" s="3" t="s">
        <v>191</v>
      </c>
      <c r="B13">
        <f>VLOOKUP($A13,'Case P'!$T$2:$AK$246,2,FALSE)</f>
        <v>1344.7885532994601</v>
      </c>
      <c r="C13">
        <f>VLOOKUP($A13,'Case P'!$T$2:$AK$246,3,FALSE)</f>
        <v>70.895766673340802</v>
      </c>
      <c r="D13">
        <f>VLOOKUP($A13,'Case P'!$T$2:$AK$246,4,FALSE)</f>
        <v>2107.6845426905302</v>
      </c>
      <c r="E13">
        <f>VLOOKUP($A13,'Case P'!$T$2:$AK$246,5,FALSE)</f>
        <v>1725.1462336955699</v>
      </c>
      <c r="F13">
        <f>VLOOKUP($A13,'Case P'!$T$2:$AK$246,6,FALSE)</f>
        <v>250.52470122103099</v>
      </c>
      <c r="G13">
        <f>VLOOKUP($A13,'Case P'!$T$2:$AK$246,7,FALSE)</f>
        <v>845.58059379414999</v>
      </c>
      <c r="H13">
        <f>VLOOKUP($A13,'Case P'!$T$2:$AK$246,8,FALSE)</f>
        <v>428.15057006137698</v>
      </c>
      <c r="I13">
        <f>VLOOKUP($A13,'Case P'!$T$2:$AK$246,9,FALSE)</f>
        <v>265.64586796504301</v>
      </c>
      <c r="J13">
        <f>VLOOKUP($A13,'Case P'!$T$2:$AK$246,10,FALSE)</f>
        <v>516.26912560358596</v>
      </c>
      <c r="K13">
        <f>VLOOKUP($A13,'Case P'!$T$2:$AK$246,11,FALSE)</f>
        <v>531.15967760218405</v>
      </c>
      <c r="L13">
        <f>VLOOKUP($A13,'Case P'!$T$2:$AK$246,12,FALSE)</f>
        <v>642.89759088562198</v>
      </c>
      <c r="M13">
        <f>VLOOKUP($A13,'Case P'!$T$2:$AK$246,13,FALSE)</f>
        <v>1552.11189596585</v>
      </c>
      <c r="N13">
        <f>VLOOKUP($A13,'Case P'!$T$2:$AK$246,14,FALSE)</f>
        <v>269.24867017674302</v>
      </c>
      <c r="O13">
        <f>VLOOKUP($A13,'Case P'!$T$2:$AK$246,15,FALSE)</f>
        <v>2550.10091002321</v>
      </c>
      <c r="P13">
        <f>VLOOKUP($A13,'Case P'!$T$2:$AK$246,16,FALSE)</f>
        <v>1041.90086664209</v>
      </c>
      <c r="Q13">
        <f>VLOOKUP($A13,'Case P'!$T$2:$AK$246,17,FALSE)</f>
        <v>3195.7610140922202</v>
      </c>
      <c r="R13">
        <f>VLOOKUP($A13,'Case P'!$T$2:$AK$246,18,FALSE)</f>
        <v>3047.33873773086</v>
      </c>
    </row>
    <row r="14" spans="1:18">
      <c r="A14" s="3" t="s">
        <v>104</v>
      </c>
      <c r="B14">
        <f>VLOOKUP($A14,'Case P'!$T$2:$AK$246,2,FALSE)</f>
        <v>16568.0125141274</v>
      </c>
      <c r="C14">
        <f>VLOOKUP($A14,'Case P'!$T$2:$AK$246,3,FALSE)</f>
        <v>20093.2379277904</v>
      </c>
      <c r="D14">
        <f>VLOOKUP($A14,'Case P'!$T$2:$AK$246,4,FALSE)</f>
        <v>17048.198102440401</v>
      </c>
      <c r="E14">
        <f>VLOOKUP($A14,'Case P'!$T$2:$AK$246,5,FALSE)</f>
        <v>2128.81360822845</v>
      </c>
      <c r="F14">
        <f>VLOOKUP($A14,'Case P'!$T$2:$AK$246,6,FALSE)</f>
        <v>2801.6310295135099</v>
      </c>
      <c r="G14">
        <f>VLOOKUP($A14,'Case P'!$T$2:$AK$246,7,FALSE)</f>
        <v>9510.7986006457995</v>
      </c>
      <c r="H14">
        <f>VLOOKUP($A14,'Case P'!$T$2:$AK$246,8,FALSE)</f>
        <v>2310.3011844572802</v>
      </c>
      <c r="I14">
        <f>VLOOKUP($A14,'Case P'!$T$2:$AK$246,9,FALSE)</f>
        <v>586.54670581123298</v>
      </c>
      <c r="J14">
        <f>VLOOKUP($A14,'Case P'!$T$2:$AK$246,10,FALSE)</f>
        <v>890.00019297672702</v>
      </c>
      <c r="K14">
        <f>VLOOKUP($A14,'Case P'!$T$2:$AK$246,11,FALSE)</f>
        <v>3513.8873222783</v>
      </c>
      <c r="L14">
        <f>VLOOKUP($A14,'Case P'!$T$2:$AK$246,12,FALSE)</f>
        <v>2289.0595729153401</v>
      </c>
      <c r="M14">
        <f>VLOOKUP($A14,'Case P'!$T$2:$AK$246,13,FALSE)</f>
        <v>19715.339644998799</v>
      </c>
      <c r="N14">
        <f>VLOOKUP($A14,'Case P'!$T$2:$AK$246,14,FALSE)</f>
        <v>18219.149954981302</v>
      </c>
      <c r="O14">
        <f>VLOOKUP($A14,'Case P'!$T$2:$AK$246,15,FALSE)</f>
        <v>9612.25660131722</v>
      </c>
      <c r="P14">
        <f>VLOOKUP($A14,'Case P'!$T$2:$AK$246,16,FALSE)</f>
        <v>4411.23692879396</v>
      </c>
      <c r="Q14">
        <f>VLOOKUP($A14,'Case P'!$T$2:$AK$246,17,FALSE)</f>
        <v>17078.974182658199</v>
      </c>
      <c r="R14">
        <f>VLOOKUP($A14,'Case P'!$T$2:$AK$246,18,FALSE)</f>
        <v>25899.1823241313</v>
      </c>
    </row>
    <row r="15" spans="1:18">
      <c r="A15" s="3" t="s">
        <v>57</v>
      </c>
      <c r="B15">
        <f>VLOOKUP($A15,'Case P'!$T$2:$AK$246,2,FALSE)</f>
        <v>15905.5920812524</v>
      </c>
      <c r="C15">
        <f>VLOOKUP($A15,'Case P'!$T$2:$AK$246,3,FALSE)</f>
        <v>29293.056179879899</v>
      </c>
      <c r="D15">
        <f>VLOOKUP($A15,'Case P'!$T$2:$AK$246,4,FALSE)</f>
        <v>11096.203377805499</v>
      </c>
      <c r="E15">
        <f>VLOOKUP($A15,'Case P'!$T$2:$AK$246,5,FALSE)</f>
        <v>91.354103066224695</v>
      </c>
      <c r="F15">
        <f>VLOOKUP($A15,'Case P'!$T$2:$AK$246,6,FALSE)</f>
        <v>147.68797525787599</v>
      </c>
      <c r="G15">
        <f>VLOOKUP($A15,'Case P'!$T$2:$AK$246,7,FALSE)</f>
        <v>7028.3435951450901</v>
      </c>
      <c r="H15">
        <f>VLOOKUP($A15,'Case P'!$T$2:$AK$246,8,FALSE)</f>
        <v>413.31074544946</v>
      </c>
      <c r="I15">
        <f>VLOOKUP($A15,'Case P'!$T$2:$AK$246,9,FALSE)</f>
        <v>152.62802930538501</v>
      </c>
      <c r="J15">
        <f>VLOOKUP($A15,'Case P'!$T$2:$AK$246,10,FALSE)</f>
        <v>455.54503322018502</v>
      </c>
      <c r="K15">
        <f>VLOOKUP($A15,'Case P'!$T$2:$AK$246,11,FALSE)</f>
        <v>48.944047395781197</v>
      </c>
      <c r="L15">
        <f>VLOOKUP($A15,'Case P'!$T$2:$AK$246,12,FALSE)</f>
        <v>3830.7146251699101</v>
      </c>
      <c r="M15">
        <f>VLOOKUP($A15,'Case P'!$T$2:$AK$246,13,FALSE)</f>
        <v>14564.3281468765</v>
      </c>
      <c r="N15">
        <f>VLOOKUP($A15,'Case P'!$T$2:$AK$246,14,FALSE)</f>
        <v>8671.3135466070707</v>
      </c>
      <c r="O15">
        <f>VLOOKUP($A15,'Case P'!$T$2:$AK$246,15,FALSE)</f>
        <v>10869.6053667996</v>
      </c>
      <c r="P15">
        <f>VLOOKUP($A15,'Case P'!$T$2:$AK$246,16,FALSE)</f>
        <v>3022.1188780858802</v>
      </c>
      <c r="Q15">
        <f>VLOOKUP($A15,'Case P'!$T$2:$AK$246,17,FALSE)</f>
        <v>5174.7589506883296</v>
      </c>
      <c r="R15">
        <f>VLOOKUP($A15,'Case P'!$T$2:$AK$246,18,FALSE)</f>
        <v>11869.681492813501</v>
      </c>
    </row>
    <row r="16" spans="1:18">
      <c r="A16" s="3" t="s">
        <v>64</v>
      </c>
      <c r="B16">
        <f>VLOOKUP($A16,'Case P'!$T$2:$AK$246,2,FALSE)</f>
        <v>295.93601376565999</v>
      </c>
      <c r="C16">
        <f>VLOOKUP($A16,'Case P'!$T$2:$AK$246,3,FALSE)</f>
        <v>9081.3952009866807</v>
      </c>
      <c r="D16">
        <f>VLOOKUP($A16,'Case P'!$T$2:$AK$246,4,FALSE)</f>
        <v>1051.3178572038701</v>
      </c>
      <c r="E16">
        <f>VLOOKUP($A16,'Case P'!$T$2:$AK$246,5,FALSE)</f>
        <v>677.71980544598102</v>
      </c>
      <c r="F16">
        <f>VLOOKUP($A16,'Case P'!$T$2:$AK$246,6,FALSE)</f>
        <v>458.90162477625603</v>
      </c>
      <c r="G16">
        <f>VLOOKUP($A16,'Case P'!$T$2:$AK$246,7,FALSE)</f>
        <v>12418.559884013301</v>
      </c>
      <c r="H16">
        <f>VLOOKUP($A16,'Case P'!$T$2:$AK$246,8,FALSE)</f>
        <v>5528.1116360022797</v>
      </c>
      <c r="I16">
        <f>VLOOKUP($A16,'Case P'!$T$2:$AK$246,9,FALSE)</f>
        <v>415.27050713656803</v>
      </c>
      <c r="J16">
        <f>VLOOKUP($A16,'Case P'!$T$2:$AK$246,10,FALSE)</f>
        <v>1011.70784528461</v>
      </c>
      <c r="K16">
        <f>VLOOKUP($A16,'Case P'!$T$2:$AK$246,11,FALSE)</f>
        <v>735.50928740722395</v>
      </c>
      <c r="L16">
        <f>VLOOKUP($A16,'Case P'!$T$2:$AK$246,12,FALSE)</f>
        <v>3776.1118344646402</v>
      </c>
      <c r="M16">
        <f>VLOOKUP($A16,'Case P'!$T$2:$AK$246,13,FALSE)</f>
        <v>5745.5390631970504</v>
      </c>
      <c r="N16">
        <f>VLOOKUP($A16,'Case P'!$T$2:$AK$246,14,FALSE)</f>
        <v>2990.1916849883</v>
      </c>
      <c r="O16">
        <f>VLOOKUP($A16,'Case P'!$T$2:$AK$246,15,FALSE)</f>
        <v>2260.9082014804399</v>
      </c>
      <c r="P16">
        <f>VLOOKUP($A16,'Case P'!$T$2:$AK$246,16,FALSE)</f>
        <v>1610.76296812395</v>
      </c>
      <c r="Q16">
        <f>VLOOKUP($A16,'Case P'!$T$2:$AK$246,17,FALSE)</f>
        <v>6152.6583350707297</v>
      </c>
      <c r="R16">
        <f>VLOOKUP($A16,'Case P'!$T$2:$AK$246,18,FALSE)</f>
        <v>8304.6451673928495</v>
      </c>
    </row>
    <row r="19" spans="1:18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16</v>
      </c>
    </row>
    <row r="20" spans="1:18">
      <c r="A20" s="3" t="s">
        <v>261</v>
      </c>
      <c r="B20">
        <f>VLOOKUP($A20,'Case P'!$AM$2:$BD$246,2,FALSE)</f>
        <v>2011502.57032404</v>
      </c>
      <c r="C20">
        <f>VLOOKUP($A20,'Case P'!$AM$2:$BD$246,3,FALSE)</f>
        <v>965896.71769388602</v>
      </c>
      <c r="D20">
        <f>VLOOKUP($A20,'Case P'!$AM$2:$BD$246,4,FALSE)</f>
        <v>3998016.0750207799</v>
      </c>
      <c r="E20">
        <f>VLOOKUP($A20,'Case P'!$AM$2:$BD$246,5,FALSE)</f>
        <v>4116216.0159734502</v>
      </c>
      <c r="F20">
        <f>VLOOKUP($A20,'Case P'!$AM$2:$BD$246,6,FALSE)</f>
        <v>2748758.0435456801</v>
      </c>
      <c r="G20">
        <f>VLOOKUP($A20,'Case P'!$AM$2:$BD$246,7,FALSE)</f>
        <v>8091044.40943514</v>
      </c>
      <c r="H20">
        <f>VLOOKUP($A20,'Case P'!$AM$2:$BD$246,8,FALSE)</f>
        <v>3260330.6530579501</v>
      </c>
      <c r="I20">
        <f>VLOOKUP($A20,'Case P'!$AM$2:$BD$246,9,FALSE)</f>
        <v>8769060.9953917209</v>
      </c>
      <c r="J20">
        <f>VLOOKUP($A20,'Case P'!$AM$2:$BD$246,10,FALSE)</f>
        <v>3836686.5729381</v>
      </c>
      <c r="K20">
        <f>VLOOKUP($A20,'Case P'!$AM$2:$BD$246,11,FALSE)</f>
        <v>1347005.6636145201</v>
      </c>
      <c r="L20">
        <f>VLOOKUP($A20,'Case P'!$AM$2:$BD$246,12,FALSE)</f>
        <v>2023091.4485237701</v>
      </c>
      <c r="M20">
        <f>VLOOKUP($A20,'Case P'!$AM$2:$BD$246,13,FALSE)</f>
        <v>6466136.6187239997</v>
      </c>
      <c r="N20">
        <f>VLOOKUP($A20,'Case P'!$AM$2:$BD$246,14,FALSE)</f>
        <v>11539287.968744099</v>
      </c>
      <c r="O20">
        <f>VLOOKUP($A20,'Case P'!$AM$2:$BD$246,15,FALSE)</f>
        <v>3181700.5157890902</v>
      </c>
      <c r="P20">
        <f>VLOOKUP($A20,'Case P'!$AM$2:$BD$246,16,FALSE)</f>
        <v>3244929.31319782</v>
      </c>
      <c r="Q20">
        <f>VLOOKUP($A20,'Case P'!$AM$2:$BD$246,17,FALSE)</f>
        <v>19885238.745616298</v>
      </c>
      <c r="R20">
        <f>VLOOKUP($A20,'Case P'!$AM$2:$BD$246,18,FALSE)</f>
        <v>17318767.663578998</v>
      </c>
    </row>
    <row r="21" spans="1:18">
      <c r="A21" s="3" t="s">
        <v>253</v>
      </c>
      <c r="B21">
        <f>VLOOKUP($A21,'Case P'!$AM$2:$BD$246,2,FALSE)</f>
        <v>408343.48315123998</v>
      </c>
      <c r="C21">
        <f>VLOOKUP($A21,'Case P'!$AM$2:$BD$246,3,FALSE)</f>
        <v>84445.079103384007</v>
      </c>
      <c r="D21">
        <f>VLOOKUP($A21,'Case P'!$AM$2:$BD$246,4,FALSE)</f>
        <v>375554.34381349001</v>
      </c>
      <c r="E21">
        <f>VLOOKUP($A21,'Case P'!$AM$2:$BD$246,5,FALSE)</f>
        <v>84962.601605368007</v>
      </c>
      <c r="F21">
        <f>VLOOKUP($A21,'Case P'!$AM$2:$BD$246,6,FALSE)</f>
        <v>204898.72308983101</v>
      </c>
      <c r="G21">
        <f>VLOOKUP($A21,'Case P'!$AM$2:$BD$246,7,FALSE)</f>
        <v>509581.13282683498</v>
      </c>
      <c r="H21">
        <f>VLOOKUP($A21,'Case P'!$AM$2:$BD$246,8,FALSE)</f>
        <v>217706.09275307701</v>
      </c>
      <c r="I21">
        <f>VLOOKUP($A21,'Case P'!$AM$2:$BD$246,9,FALSE)</f>
        <v>549488.20714305504</v>
      </c>
      <c r="J21">
        <f>VLOOKUP($A21,'Case P'!$AM$2:$BD$246,10,FALSE)</f>
        <v>248371.11892515799</v>
      </c>
      <c r="K21">
        <f>VLOOKUP($A21,'Case P'!$AM$2:$BD$246,11,FALSE)</f>
        <v>124718.635744977</v>
      </c>
      <c r="L21">
        <f>VLOOKUP($A21,'Case P'!$AM$2:$BD$246,12,FALSE)</f>
        <v>246913.040773858</v>
      </c>
      <c r="M21">
        <f>VLOOKUP($A21,'Case P'!$AM$2:$BD$246,13,FALSE)</f>
        <v>516051.22843805002</v>
      </c>
      <c r="N21">
        <f>VLOOKUP($A21,'Case P'!$AM$2:$BD$246,14,FALSE)</f>
        <v>1102124.44644868</v>
      </c>
      <c r="O21">
        <f>VLOOKUP($A21,'Case P'!$AM$2:$BD$246,15,FALSE)</f>
        <v>306167.704143824</v>
      </c>
      <c r="P21">
        <f>VLOOKUP($A21,'Case P'!$AM$2:$BD$246,16,FALSE)</f>
        <v>361624.34136420197</v>
      </c>
      <c r="Q21">
        <f>VLOOKUP($A21,'Case P'!$AM$2:$BD$246,17,FALSE)</f>
        <v>2108420.5796928201</v>
      </c>
      <c r="R21">
        <f>VLOOKUP($A21,'Case P'!$AM$2:$BD$246,18,FALSE)</f>
        <v>1618852.5604155899</v>
      </c>
    </row>
    <row r="22" spans="1:18">
      <c r="A22" s="3" t="s">
        <v>191</v>
      </c>
      <c r="B22">
        <f>VLOOKUP($A22,'Case P'!$AM$2:$BD$246,2,FALSE)</f>
        <v>788748.47155899205</v>
      </c>
      <c r="C22">
        <f>VLOOKUP($A22,'Case P'!$AM$2:$BD$246,3,FALSE)</f>
        <v>15511.954234377999</v>
      </c>
      <c r="D22">
        <f>VLOOKUP($A22,'Case P'!$AM$2:$BD$246,4,FALSE)</f>
        <v>1620603.4140107499</v>
      </c>
      <c r="E22">
        <f>VLOOKUP($A22,'Case P'!$AM$2:$BD$246,5,FALSE)</f>
        <v>2432357.5665110899</v>
      </c>
      <c r="F22">
        <f>VLOOKUP($A22,'Case P'!$AM$2:$BD$246,6,FALSE)</f>
        <v>300182.93767488003</v>
      </c>
      <c r="G22">
        <f>VLOOKUP($A22,'Case P'!$AM$2:$BD$246,7,FALSE)</f>
        <v>720852.77991245897</v>
      </c>
      <c r="H22">
        <f>VLOOKUP($A22,'Case P'!$AM$2:$BD$246,8,FALSE)</f>
        <v>396747.9301001</v>
      </c>
      <c r="I22">
        <f>VLOOKUP($A22,'Case P'!$AM$2:$BD$246,9,FALSE)</f>
        <v>249857.878390192</v>
      </c>
      <c r="J22">
        <f>VLOOKUP($A22,'Case P'!$AM$2:$BD$246,10,FALSE)</f>
        <v>27324.603030925999</v>
      </c>
      <c r="K22">
        <f>VLOOKUP($A22,'Case P'!$AM$2:$BD$246,11,FALSE)</f>
        <v>510159.98597508</v>
      </c>
      <c r="L22">
        <f>VLOOKUP($A22,'Case P'!$AM$2:$BD$246,12,FALSE)</f>
        <v>500472.846742714</v>
      </c>
      <c r="M22">
        <f>VLOOKUP($A22,'Case P'!$AM$2:$BD$246,13,FALSE)</f>
        <v>1771716.26713849</v>
      </c>
      <c r="N22">
        <f>VLOOKUP($A22,'Case P'!$AM$2:$BD$246,14,FALSE)</f>
        <v>2804334.3114440702</v>
      </c>
      <c r="O22">
        <f>VLOOKUP($A22,'Case P'!$AM$2:$BD$246,15,FALSE)</f>
        <v>1682856.1550563399</v>
      </c>
      <c r="P22">
        <f>VLOOKUP($A22,'Case P'!$AM$2:$BD$246,16,FALSE)</f>
        <v>588287.67928442801</v>
      </c>
      <c r="Q22">
        <f>VLOOKUP($A22,'Case P'!$AM$2:$BD$246,17,FALSE)</f>
        <v>2538706.35513575</v>
      </c>
      <c r="R22">
        <f>VLOOKUP($A22,'Case P'!$AM$2:$BD$246,18,FALSE)</f>
        <v>2537371.5082798498</v>
      </c>
    </row>
    <row r="23" spans="1:18">
      <c r="A23" s="3" t="s">
        <v>104</v>
      </c>
      <c r="B23">
        <f>VLOOKUP($A23,'Case P'!$AM$2:$BD$246,2,FALSE)</f>
        <v>11008205.626390301</v>
      </c>
      <c r="C23">
        <f>VLOOKUP($A23,'Case P'!$AM$2:$BD$246,3,FALSE)</f>
        <v>17004454.549152099</v>
      </c>
      <c r="D23">
        <f>VLOOKUP($A23,'Case P'!$AM$2:$BD$246,4,FALSE)</f>
        <v>13012344.2331002</v>
      </c>
      <c r="E23">
        <f>VLOOKUP($A23,'Case P'!$AM$2:$BD$246,5,FALSE)</f>
        <v>3279799.7801487599</v>
      </c>
      <c r="F23">
        <f>VLOOKUP($A23,'Case P'!$AM$2:$BD$246,6,FALSE)</f>
        <v>5224028.7682635197</v>
      </c>
      <c r="G23">
        <f>VLOOKUP($A23,'Case P'!$AM$2:$BD$246,7,FALSE)</f>
        <v>17220515.561741099</v>
      </c>
      <c r="H23">
        <f>VLOOKUP($A23,'Case P'!$AM$2:$BD$246,8,FALSE)</f>
        <v>3507069.9716829001</v>
      </c>
      <c r="I23">
        <f>VLOOKUP($A23,'Case P'!$AM$2:$BD$246,9,FALSE)</f>
        <v>3311274.0089388099</v>
      </c>
      <c r="J23">
        <f>VLOOKUP($A23,'Case P'!$AM$2:$BD$246,10,FALSE)</f>
        <v>2891117.6887911302</v>
      </c>
      <c r="K23">
        <f>VLOOKUP($A23,'Case P'!$AM$2:$BD$246,11,FALSE)</f>
        <v>215982.34182168401</v>
      </c>
      <c r="L23">
        <f>VLOOKUP($A23,'Case P'!$AM$2:$BD$246,12,FALSE)</f>
        <v>3338659.2326293001</v>
      </c>
      <c r="M23">
        <f>VLOOKUP($A23,'Case P'!$AM$2:$BD$246,13,FALSE)</f>
        <v>12388369.1009789</v>
      </c>
      <c r="N23">
        <f>VLOOKUP($A23,'Case P'!$AM$2:$BD$246,14,FALSE)</f>
        <v>5455011.3227917999</v>
      </c>
      <c r="O23">
        <f>VLOOKUP($A23,'Case P'!$AM$2:$BD$246,15,FALSE)</f>
        <v>10613062.317001101</v>
      </c>
      <c r="P23">
        <f>VLOOKUP($A23,'Case P'!$AM$2:$BD$246,16,FALSE)</f>
        <v>3213116.4217200899</v>
      </c>
      <c r="Q23">
        <f>VLOOKUP($A23,'Case P'!$AM$2:$BD$246,17,FALSE)</f>
        <v>12969183.545724399</v>
      </c>
      <c r="R23">
        <f>VLOOKUP($A23,'Case P'!$AM$2:$BD$246,18,FALSE)</f>
        <v>16601279.072979501</v>
      </c>
    </row>
    <row r="24" spans="1:18">
      <c r="A24" s="3" t="s">
        <v>57</v>
      </c>
      <c r="B24">
        <f>VLOOKUP($A24,'Case P'!$AM$2:$BD$246,2,FALSE)</f>
        <v>3775850.8090708801</v>
      </c>
      <c r="C24">
        <f>VLOOKUP($A24,'Case P'!$AM$2:$BD$246,3,FALSE)</f>
        <v>2605603.4493273199</v>
      </c>
      <c r="D24">
        <f>VLOOKUP($A24,'Case P'!$AM$2:$BD$246,4,FALSE)</f>
        <v>3011004.9207081501</v>
      </c>
      <c r="E24">
        <f>VLOOKUP($A24,'Case P'!$AM$2:$BD$246,5,FALSE)</f>
        <v>651074.92459240102</v>
      </c>
      <c r="F24">
        <f>VLOOKUP($A24,'Case P'!$AM$2:$BD$246,6,FALSE)</f>
        <v>1511988.1164301401</v>
      </c>
      <c r="G24">
        <f>VLOOKUP($A24,'Case P'!$AM$2:$BD$246,7,FALSE)</f>
        <v>4669261.9695015196</v>
      </c>
      <c r="H24">
        <f>VLOOKUP($A24,'Case P'!$AM$2:$BD$246,8,FALSE)</f>
        <v>1703491.0537073701</v>
      </c>
      <c r="I24">
        <f>VLOOKUP($A24,'Case P'!$AM$2:$BD$246,9,FALSE)</f>
        <v>5068586.9860786302</v>
      </c>
      <c r="J24">
        <f>VLOOKUP($A24,'Case P'!$AM$2:$BD$246,10,FALSE)</f>
        <v>2001468.62503243</v>
      </c>
      <c r="K24">
        <f>VLOOKUP($A24,'Case P'!$AM$2:$BD$246,11,FALSE)</f>
        <v>877861.51755423099</v>
      </c>
      <c r="L24">
        <f>VLOOKUP($A24,'Case P'!$AM$2:$BD$246,12,FALSE)</f>
        <v>3392994.5724436599</v>
      </c>
      <c r="M24">
        <f>VLOOKUP($A24,'Case P'!$AM$2:$BD$246,13,FALSE)</f>
        <v>8076233.2991930395</v>
      </c>
      <c r="N24">
        <f>VLOOKUP($A24,'Case P'!$AM$2:$BD$246,14,FALSE)</f>
        <v>11976165.9865983</v>
      </c>
      <c r="O24">
        <f>VLOOKUP($A24,'Case P'!$AM$2:$BD$246,15,FALSE)</f>
        <v>3407929.80723225</v>
      </c>
      <c r="P24">
        <f>VLOOKUP($A24,'Case P'!$AM$2:$BD$246,16,FALSE)</f>
        <v>3775707.5492275101</v>
      </c>
      <c r="Q24">
        <f>VLOOKUP($A24,'Case P'!$AM$2:$BD$246,17,FALSE)</f>
        <v>23473326.290580101</v>
      </c>
      <c r="R24">
        <f>VLOOKUP($A24,'Case P'!$AM$2:$BD$246,18,FALSE)</f>
        <v>17456607.045131501</v>
      </c>
    </row>
    <row r="25" spans="1:18">
      <c r="A25" s="3" t="s">
        <v>64</v>
      </c>
      <c r="B25">
        <f>VLOOKUP($A25,'Case P'!$AM$2:$BD$246,2,FALSE)</f>
        <v>356056.59944858699</v>
      </c>
      <c r="C25">
        <f>VLOOKUP($A25,'Case P'!$AM$2:$BD$246,3,FALSE)</f>
        <v>843309.44426166697</v>
      </c>
      <c r="D25">
        <f>VLOOKUP($A25,'Case P'!$AM$2:$BD$246,4,FALSE)</f>
        <v>2339962.3022009302</v>
      </c>
      <c r="E25">
        <f>VLOOKUP($A25,'Case P'!$AM$2:$BD$246,5,FALSE)</f>
        <v>721797.43927542504</v>
      </c>
      <c r="F25">
        <f>VLOOKUP($A25,'Case P'!$AM$2:$BD$246,6,FALSE)</f>
        <v>1742628.2361143599</v>
      </c>
      <c r="G25">
        <f>VLOOKUP($A25,'Case P'!$AM$2:$BD$246,7,FALSE)</f>
        <v>5867253.61127056</v>
      </c>
      <c r="H25">
        <f>VLOOKUP($A25,'Case P'!$AM$2:$BD$246,8,FALSE)</f>
        <v>3294193.3854924301</v>
      </c>
      <c r="I25">
        <f>VLOOKUP($A25,'Case P'!$AM$2:$BD$246,9,FALSE)</f>
        <v>5033766.83698026</v>
      </c>
      <c r="J25">
        <f>VLOOKUP($A25,'Case P'!$AM$2:$BD$246,10,FALSE)</f>
        <v>2191607.1906392998</v>
      </c>
      <c r="K25">
        <f>VLOOKUP($A25,'Case P'!$AM$2:$BD$246,11,FALSE)</f>
        <v>670458.25818900403</v>
      </c>
      <c r="L25">
        <f>VLOOKUP($A25,'Case P'!$AM$2:$BD$246,12,FALSE)</f>
        <v>1465067.5834236401</v>
      </c>
      <c r="M25">
        <f>VLOOKUP($A25,'Case P'!$AM$2:$BD$246,13,FALSE)</f>
        <v>6291821.9844231801</v>
      </c>
      <c r="N25">
        <f>VLOOKUP($A25,'Case P'!$AM$2:$BD$246,14,FALSE)</f>
        <v>6153092.15530713</v>
      </c>
      <c r="O25">
        <f>VLOOKUP($A25,'Case P'!$AM$2:$BD$246,15,FALSE)</f>
        <v>2370657.8408550001</v>
      </c>
      <c r="P25">
        <f>VLOOKUP($A25,'Case P'!$AM$2:$BD$246,16,FALSE)</f>
        <v>2245699.9983371301</v>
      </c>
      <c r="Q25">
        <f>VLOOKUP($A25,'Case P'!$AM$2:$BD$246,17,FALSE)</f>
        <v>12319275.7254436</v>
      </c>
      <c r="R25">
        <f>VLOOKUP($A25,'Case P'!$AM$2:$BD$246,18,FALSE)</f>
        <v>9220620.0704535097</v>
      </c>
    </row>
    <row r="28" spans="1:18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2" t="s">
        <v>8</v>
      </c>
      <c r="K28" s="2" t="s">
        <v>9</v>
      </c>
      <c r="L28" s="2" t="s">
        <v>10</v>
      </c>
      <c r="M28" s="2" t="s">
        <v>11</v>
      </c>
      <c r="N28" s="2" t="s">
        <v>12</v>
      </c>
      <c r="O28" s="2" t="s">
        <v>13</v>
      </c>
      <c r="P28" s="2" t="s">
        <v>14</v>
      </c>
      <c r="Q28" s="2" t="s">
        <v>15</v>
      </c>
      <c r="R28" s="2" t="s">
        <v>16</v>
      </c>
    </row>
    <row r="29" spans="1:18">
      <c r="A29" s="3" t="s">
        <v>865</v>
      </c>
      <c r="B29">
        <f>VLOOKUP($A29,'Case P'!$BF$2:$BW$246,2,FALSE)</f>
        <v>4025.5416078898602</v>
      </c>
      <c r="C29">
        <f>VLOOKUP($A29,'Case P'!$BF$2:$BW$246,3,FALSE)</f>
        <v>1448.73299616601</v>
      </c>
      <c r="D29">
        <f>VLOOKUP($A29,'Case P'!$BF$2:$BW$246,4,FALSE)</f>
        <v>4420.2710461051802</v>
      </c>
      <c r="E29">
        <f>VLOOKUP($A29,'Case P'!$BF$2:$BW$246,5,FALSE)</f>
        <v>1855.2317897846301</v>
      </c>
      <c r="F29">
        <f>VLOOKUP($A29,'Case P'!$BF$2:$BW$246,6,FALSE)</f>
        <v>1215.7548651889499</v>
      </c>
      <c r="G29">
        <f>VLOOKUP($A29,'Case P'!$BF$2:$BW$246,7,FALSE)</f>
        <v>3941.0277252128099</v>
      </c>
      <c r="H29">
        <f>VLOOKUP($A29,'Case P'!$BF$2:$BW$246,8,FALSE)</f>
        <v>2653.9414572979099</v>
      </c>
      <c r="I29">
        <f>VLOOKUP($A29,'Case P'!$BF$2:$BW$246,9,FALSE)</f>
        <v>4197.9295543769103</v>
      </c>
      <c r="J29">
        <f>VLOOKUP($A29,'Case P'!$BF$2:$BW$246,10,FALSE)</f>
        <v>2122.7485951303302</v>
      </c>
      <c r="K29">
        <f>VLOOKUP($A29,'Case P'!$BF$2:$BW$246,11,FALSE)</f>
        <v>786.68893833875802</v>
      </c>
      <c r="L29">
        <f>VLOOKUP($A29,'Case P'!$BF$2:$BW$246,12,FALSE)</f>
        <v>1073.2286502740899</v>
      </c>
      <c r="M29">
        <f>VLOOKUP($A29,'Case P'!$BF$2:$BW$246,13,FALSE)</f>
        <v>5455.2775187543502</v>
      </c>
      <c r="N29">
        <f>VLOOKUP($A29,'Case P'!$BF$2:$BW$246,14,FALSE)</f>
        <v>7633.4796247681898</v>
      </c>
      <c r="O29">
        <f>VLOOKUP($A29,'Case P'!$BF$2:$BW$246,15,FALSE)</f>
        <v>5242.3561435996799</v>
      </c>
      <c r="P29">
        <f>VLOOKUP($A29,'Case P'!$BF$2:$BW$246,16,FALSE)</f>
        <v>1713.5192957997201</v>
      </c>
      <c r="Q29">
        <f>VLOOKUP($A29,'Case P'!$BF$2:$BW$246,17,FALSE)</f>
        <v>10562.9480935475</v>
      </c>
      <c r="R29">
        <f>VLOOKUP($A29,'Case P'!$BF$2:$BW$246,18,FALSE)</f>
        <v>13927.6458442151</v>
      </c>
    </row>
    <row r="30" spans="1:18">
      <c r="A30" s="3" t="s">
        <v>866</v>
      </c>
      <c r="B30">
        <f>VLOOKUP($A30,'Case P'!$BF$2:$BW$246,2,FALSE)</f>
        <v>1492.4630746914399</v>
      </c>
      <c r="C30">
        <f>VLOOKUP($A30,'Case P'!$BF$2:$BW$246,3,FALSE)</f>
        <v>106.238542565439</v>
      </c>
      <c r="D30">
        <f>VLOOKUP($A30,'Case P'!$BF$2:$BW$246,4,FALSE)</f>
        <v>511.97206235369498</v>
      </c>
      <c r="E30">
        <f>VLOOKUP($A30,'Case P'!$BF$2:$BW$246,5,FALSE)</f>
        <v>122.888787043336</v>
      </c>
      <c r="F30">
        <f>VLOOKUP($A30,'Case P'!$BF$2:$BW$246,6,FALSE)</f>
        <v>80.3211912475726</v>
      </c>
      <c r="G30">
        <f>VLOOKUP($A30,'Case P'!$BF$2:$BW$246,7,FALSE)</f>
        <v>196.54352754149599</v>
      </c>
      <c r="H30">
        <f>VLOOKUP($A30,'Case P'!$BF$2:$BW$246,8,FALSE)</f>
        <v>151.23655086334699</v>
      </c>
      <c r="I30">
        <f>VLOOKUP($A30,'Case P'!$BF$2:$BW$246,9,FALSE)</f>
        <v>230.22698838460701</v>
      </c>
      <c r="J30">
        <f>VLOOKUP($A30,'Case P'!$BF$2:$BW$246,10,FALSE)</f>
        <v>123.247575547963</v>
      </c>
      <c r="K30">
        <f>VLOOKUP($A30,'Case P'!$BF$2:$BW$246,11,FALSE)</f>
        <v>56.297945797565603</v>
      </c>
      <c r="L30">
        <f>VLOOKUP($A30,'Case P'!$BF$2:$BW$246,12,FALSE)</f>
        <v>114.31614723753501</v>
      </c>
      <c r="M30">
        <f>VLOOKUP($A30,'Case P'!$BF$2:$BW$246,13,FALSE)</f>
        <v>663.23321685247799</v>
      </c>
      <c r="N30">
        <f>VLOOKUP($A30,'Case P'!$BF$2:$BW$246,14,FALSE)</f>
        <v>568.09384030787396</v>
      </c>
      <c r="O30">
        <f>VLOOKUP($A30,'Case P'!$BF$2:$BW$246,15,FALSE)</f>
        <v>399.84441877598402</v>
      </c>
      <c r="P30">
        <f>VLOOKUP($A30,'Case P'!$BF$2:$BW$246,16,FALSE)</f>
        <v>110.81128002413401</v>
      </c>
      <c r="Q30">
        <f>VLOOKUP($A30,'Case P'!$BF$2:$BW$246,17,FALSE)</f>
        <v>890.84827685685104</v>
      </c>
      <c r="R30">
        <f>VLOOKUP($A30,'Case P'!$BF$2:$BW$246,18,FALSE)</f>
        <v>1095.3310631990801</v>
      </c>
    </row>
    <row r="31" spans="1:18">
      <c r="A31" s="3" t="s">
        <v>867</v>
      </c>
      <c r="B31">
        <f>VLOOKUP($A31,'Case P'!$BF$2:$BW$246,2,FALSE)</f>
        <v>450.93324960623198</v>
      </c>
      <c r="C31">
        <f>VLOOKUP($A31,'Case P'!$BF$2:$BW$246,3,FALSE)</f>
        <v>187.20396885516399</v>
      </c>
      <c r="D31">
        <f>VLOOKUP($A31,'Case P'!$BF$2:$BW$246,4,FALSE)</f>
        <v>1076.6905720464499</v>
      </c>
      <c r="E31">
        <f>VLOOKUP($A31,'Case P'!$BF$2:$BW$246,5,FALSE)</f>
        <v>332.651687014701</v>
      </c>
      <c r="F31">
        <f>VLOOKUP($A31,'Case P'!$BF$2:$BW$246,6,FALSE)</f>
        <v>245.898277329617</v>
      </c>
      <c r="G31">
        <f>VLOOKUP($A31,'Case P'!$BF$2:$BW$246,7,FALSE)</f>
        <v>710.37533680329796</v>
      </c>
      <c r="H31">
        <f>VLOOKUP($A31,'Case P'!$BF$2:$BW$246,8,FALSE)</f>
        <v>466.78882945098098</v>
      </c>
      <c r="I31">
        <f>VLOOKUP($A31,'Case P'!$BF$2:$BW$246,9,FALSE)</f>
        <v>873.45046353906196</v>
      </c>
      <c r="J31">
        <f>VLOOKUP($A31,'Case P'!$BF$2:$BW$246,10,FALSE)</f>
        <v>370.35996857437499</v>
      </c>
      <c r="K31">
        <f>VLOOKUP($A31,'Case P'!$BF$2:$BW$246,11,FALSE)</f>
        <v>204.36923139346601</v>
      </c>
      <c r="L31">
        <f>VLOOKUP($A31,'Case P'!$BF$2:$BW$246,12,FALSE)</f>
        <v>182.57722600500401</v>
      </c>
      <c r="M31">
        <f>VLOOKUP($A31,'Case P'!$BF$2:$BW$246,13,FALSE)</f>
        <v>1522.5263597122701</v>
      </c>
      <c r="N31">
        <f>VLOOKUP($A31,'Case P'!$BF$2:$BW$246,14,FALSE)</f>
        <v>2490.7223927651098</v>
      </c>
      <c r="O31">
        <f>VLOOKUP($A31,'Case P'!$BF$2:$BW$246,15,FALSE)</f>
        <v>1490.42748077896</v>
      </c>
      <c r="P31">
        <f>VLOOKUP($A31,'Case P'!$BF$2:$BW$246,16,FALSE)</f>
        <v>487.326656129208</v>
      </c>
      <c r="Q31">
        <f>VLOOKUP($A31,'Case P'!$BF$2:$BW$246,17,FALSE)</f>
        <v>3383.9355248491202</v>
      </c>
      <c r="R31">
        <f>VLOOKUP($A31,'Case P'!$BF$2:$BW$246,18,FALSE)</f>
        <v>3704.1188965838701</v>
      </c>
    </row>
    <row r="32" spans="1:18">
      <c r="A32" s="3" t="s">
        <v>868</v>
      </c>
      <c r="B32">
        <f>VLOOKUP($A32,'Case P'!$BF$2:$BW$246,2,FALSE)</f>
        <v>10445.935237879999</v>
      </c>
      <c r="C32">
        <f>VLOOKUP($A32,'Case P'!$BF$2:$BW$246,3,FALSE)</f>
        <v>5193.0796258931496</v>
      </c>
      <c r="D32">
        <f>VLOOKUP($A32,'Case P'!$BF$2:$BW$246,4,FALSE)</f>
        <v>8850.3688236916805</v>
      </c>
      <c r="E32">
        <f>VLOOKUP($A32,'Case P'!$BF$2:$BW$246,5,FALSE)</f>
        <v>1626.68412758061</v>
      </c>
      <c r="F32">
        <f>VLOOKUP($A32,'Case P'!$BF$2:$BW$246,6,FALSE)</f>
        <v>3233.2308980033799</v>
      </c>
      <c r="G32">
        <f>VLOOKUP($A32,'Case P'!$BF$2:$BW$246,7,FALSE)</f>
        <v>7608.4177319793198</v>
      </c>
      <c r="H32">
        <f>VLOOKUP($A32,'Case P'!$BF$2:$BW$246,8,FALSE)</f>
        <v>6961.4739942347496</v>
      </c>
      <c r="I32">
        <f>VLOOKUP($A32,'Case P'!$BF$2:$BW$246,9,FALSE)</f>
        <v>7426.2272159295599</v>
      </c>
      <c r="J32">
        <f>VLOOKUP($A32,'Case P'!$BF$2:$BW$246,10,FALSE)</f>
        <v>4674.8589309034896</v>
      </c>
      <c r="K32">
        <f>VLOOKUP($A32,'Case P'!$BF$2:$BW$246,11,FALSE)</f>
        <v>1402.2234496751601</v>
      </c>
      <c r="L32">
        <f>VLOOKUP($A32,'Case P'!$BF$2:$BW$246,12,FALSE)</f>
        <v>832.51105730298605</v>
      </c>
      <c r="M32">
        <f>VLOOKUP($A32,'Case P'!$BF$2:$BW$246,13,FALSE)</f>
        <v>16194.142789282299</v>
      </c>
      <c r="N32">
        <f>VLOOKUP($A32,'Case P'!$BF$2:$BW$246,14,FALSE)</f>
        <v>12888.5900549528</v>
      </c>
      <c r="O32">
        <f>VLOOKUP($A32,'Case P'!$BF$2:$BW$246,15,FALSE)</f>
        <v>6181.8785229247997</v>
      </c>
      <c r="P32">
        <f>VLOOKUP($A32,'Case P'!$BF$2:$BW$246,16,FALSE)</f>
        <v>3394.0965664083201</v>
      </c>
      <c r="Q32">
        <f>VLOOKUP($A32,'Case P'!$BF$2:$BW$246,17,FALSE)</f>
        <v>21013.861151423</v>
      </c>
      <c r="R32">
        <f>VLOOKUP($A32,'Case P'!$BF$2:$BW$246,18,FALSE)</f>
        <v>22803.913125577899</v>
      </c>
    </row>
    <row r="33" spans="1:18">
      <c r="A33" s="3" t="s">
        <v>869</v>
      </c>
      <c r="B33">
        <f>VLOOKUP($A33,'Case P'!$BF$2:$BW$246,2,FALSE)</f>
        <v>4525.64721953356</v>
      </c>
      <c r="C33">
        <f>VLOOKUP($A33,'Case P'!$BF$2:$BW$246,3,FALSE)</f>
        <v>15265.630909678701</v>
      </c>
      <c r="D33">
        <f>VLOOKUP($A33,'Case P'!$BF$2:$BW$246,4,FALSE)</f>
        <v>2741.0907920961799</v>
      </c>
      <c r="E33">
        <f>VLOOKUP($A33,'Case P'!$BF$2:$BW$246,5,FALSE)</f>
        <v>507.93645621390101</v>
      </c>
      <c r="F33">
        <f>VLOOKUP($A33,'Case P'!$BF$2:$BW$246,6,FALSE)</f>
        <v>498.42132103238299</v>
      </c>
      <c r="G33">
        <f>VLOOKUP($A33,'Case P'!$BF$2:$BW$246,7,FALSE)</f>
        <v>4343.7215417199004</v>
      </c>
      <c r="H33">
        <f>VLOOKUP($A33,'Case P'!$BF$2:$BW$246,8,FALSE)</f>
        <v>2310.9973355690599</v>
      </c>
      <c r="I33">
        <f>VLOOKUP($A33,'Case P'!$BF$2:$BW$246,9,FALSE)</f>
        <v>2767.9758496711302</v>
      </c>
      <c r="J33">
        <f>VLOOKUP($A33,'Case P'!$BF$2:$BW$246,10,FALSE)</f>
        <v>1044.79447622473</v>
      </c>
      <c r="K33">
        <f>VLOOKUP($A33,'Case P'!$BF$2:$BW$246,11,FALSE)</f>
        <v>438.82734987472401</v>
      </c>
      <c r="L33">
        <f>VLOOKUP($A33,'Case P'!$BF$2:$BW$246,12,FALSE)</f>
        <v>1300.2299496763401</v>
      </c>
      <c r="M33">
        <f>VLOOKUP($A33,'Case P'!$BF$2:$BW$246,13,FALSE)</f>
        <v>11926.6612862322</v>
      </c>
      <c r="N33">
        <f>VLOOKUP($A33,'Case P'!$BF$2:$BW$246,14,FALSE)</f>
        <v>8905.4833464929106</v>
      </c>
      <c r="O33">
        <f>VLOOKUP($A33,'Case P'!$BF$2:$BW$246,15,FALSE)</f>
        <v>4675.3050916757102</v>
      </c>
      <c r="P33">
        <f>VLOOKUP($A33,'Case P'!$BF$2:$BW$246,16,FALSE)</f>
        <v>1455.76966417157</v>
      </c>
      <c r="Q33">
        <f>VLOOKUP($A33,'Case P'!$BF$2:$BW$246,17,FALSE)</f>
        <v>12378.886727040301</v>
      </c>
      <c r="R33">
        <f>VLOOKUP($A33,'Case P'!$BF$2:$BW$246,18,FALSE)</f>
        <v>12711.8287316635</v>
      </c>
    </row>
    <row r="34" spans="1:18">
      <c r="A34" s="3" t="s">
        <v>870</v>
      </c>
      <c r="B34">
        <f>VLOOKUP($A34,'Case P'!$BF$2:$BW$246,2,FALSE)</f>
        <v>217.763538207854</v>
      </c>
      <c r="C34">
        <f>VLOOKUP($A34,'Case P'!$BF$2:$BW$246,3,FALSE)</f>
        <v>3982.0196887904999</v>
      </c>
      <c r="D34">
        <f>VLOOKUP($A34,'Case P'!$BF$2:$BW$246,4,FALSE)</f>
        <v>2018.2368195409299</v>
      </c>
      <c r="E34">
        <f>VLOOKUP($A34,'Case P'!$BF$2:$BW$246,5,FALSE)</f>
        <v>680.798608953643</v>
      </c>
      <c r="F34">
        <f>VLOOKUP($A34,'Case P'!$BF$2:$BW$246,6,FALSE)</f>
        <v>1017.77604296401</v>
      </c>
      <c r="G34">
        <f>VLOOKUP($A34,'Case P'!$BF$2:$BW$246,7,FALSE)</f>
        <v>7875.3942010126702</v>
      </c>
      <c r="H34">
        <f>VLOOKUP($A34,'Case P'!$BF$2:$BW$246,8,FALSE)</f>
        <v>2686.9418753383002</v>
      </c>
      <c r="I34">
        <f>VLOOKUP($A34,'Case P'!$BF$2:$BW$246,9,FALSE)</f>
        <v>3430.2131656135298</v>
      </c>
      <c r="J34">
        <f>VLOOKUP($A34,'Case P'!$BF$2:$BW$246,10,FALSE)</f>
        <v>1782.7903347609799</v>
      </c>
      <c r="K34">
        <f>VLOOKUP($A34,'Case P'!$BF$2:$BW$246,11,FALSE)</f>
        <v>687.89941078460004</v>
      </c>
      <c r="L34">
        <f>VLOOKUP($A34,'Case P'!$BF$2:$BW$246,12,FALSE)</f>
        <v>1046.8966160098601</v>
      </c>
      <c r="M34">
        <f>VLOOKUP($A34,'Case P'!$BF$2:$BW$246,13,FALSE)</f>
        <v>4040.4994004745599</v>
      </c>
      <c r="N34">
        <f>VLOOKUP($A34,'Case P'!$BF$2:$BW$246,14,FALSE)</f>
        <v>2622.8150979407401</v>
      </c>
      <c r="O34">
        <f>VLOOKUP($A34,'Case P'!$BF$2:$BW$246,15,FALSE)</f>
        <v>2227.1825980784902</v>
      </c>
      <c r="P34">
        <f>VLOOKUP($A34,'Case P'!$BF$2:$BW$246,16,FALSE)</f>
        <v>839.39968808884896</v>
      </c>
      <c r="Q34">
        <f>VLOOKUP($A34,'Case P'!$BF$2:$BW$246,17,FALSE)</f>
        <v>9574.0707546520407</v>
      </c>
      <c r="R34">
        <f>VLOOKUP($A34,'Case P'!$BF$2:$BW$246,18,FALSE)</f>
        <v>8324.5978297374495</v>
      </c>
    </row>
    <row r="39" spans="1:18">
      <c r="B39" s="2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  <c r="M39" s="2" t="s">
        <v>11</v>
      </c>
      <c r="N39" s="2" t="s">
        <v>12</v>
      </c>
      <c r="O39" s="2" t="s">
        <v>13</v>
      </c>
      <c r="P39" s="2" t="s">
        <v>14</v>
      </c>
      <c r="Q39" s="2" t="s">
        <v>15</v>
      </c>
      <c r="R39" s="2" t="s">
        <v>16</v>
      </c>
    </row>
    <row r="40" spans="1:18">
      <c r="A40" t="s">
        <v>841</v>
      </c>
      <c r="B40">
        <f>B2</f>
        <v>5106.5114557999996</v>
      </c>
      <c r="C40">
        <f t="shared" ref="C40:R40" si="0">C2</f>
        <v>1221.1205216999999</v>
      </c>
      <c r="D40">
        <f t="shared" si="0"/>
        <v>7134.0860733999998</v>
      </c>
      <c r="E40">
        <f t="shared" si="0"/>
        <v>8053.4218198999997</v>
      </c>
      <c r="F40">
        <f t="shared" si="0"/>
        <v>449.56164050000001</v>
      </c>
      <c r="G40">
        <f t="shared" si="0"/>
        <v>3735.1549645</v>
      </c>
      <c r="H40">
        <f t="shared" si="0"/>
        <v>907.96227199999998</v>
      </c>
      <c r="I40">
        <f t="shared" si="0"/>
        <v>9816.0273338999996</v>
      </c>
      <c r="J40">
        <f t="shared" si="0"/>
        <v>1370.4094041999999</v>
      </c>
      <c r="K40">
        <f t="shared" si="0"/>
        <v>450.81749600000001</v>
      </c>
      <c r="L40">
        <f t="shared" si="0"/>
        <v>6380.1005427</v>
      </c>
      <c r="M40">
        <f t="shared" si="0"/>
        <v>4069.9600608999999</v>
      </c>
      <c r="N40">
        <f t="shared" si="0"/>
        <v>2078.9845863</v>
      </c>
      <c r="O40">
        <f t="shared" si="0"/>
        <v>2898.8273368999999</v>
      </c>
      <c r="P40">
        <f t="shared" si="0"/>
        <v>5622.8642345999997</v>
      </c>
      <c r="Q40">
        <f t="shared" si="0"/>
        <v>4063.5215100999999</v>
      </c>
      <c r="R40">
        <f t="shared" si="0"/>
        <v>4628.0022865999999</v>
      </c>
    </row>
    <row r="41" spans="1:18">
      <c r="A41" t="s">
        <v>842</v>
      </c>
      <c r="B41">
        <f>B11</f>
        <v>5872.4126327929998</v>
      </c>
      <c r="C41">
        <f t="shared" ref="C41:R41" si="1">C11</f>
        <v>3100.9422915411901</v>
      </c>
      <c r="D41">
        <f t="shared" si="1"/>
        <v>9340.0714109465698</v>
      </c>
      <c r="E41">
        <f t="shared" si="1"/>
        <v>6955.9985892294299</v>
      </c>
      <c r="F41">
        <f t="shared" si="1"/>
        <v>1370.98296719226</v>
      </c>
      <c r="G41">
        <f t="shared" si="1"/>
        <v>7555.57514225458</v>
      </c>
      <c r="H41">
        <f t="shared" si="1"/>
        <v>1938.2021744727001</v>
      </c>
      <c r="I41">
        <f t="shared" si="1"/>
        <v>5250.3636351493196</v>
      </c>
      <c r="J41">
        <f t="shared" si="1"/>
        <v>2724.8008624742802</v>
      </c>
      <c r="K41">
        <f t="shared" si="1"/>
        <v>1409.4419668441401</v>
      </c>
      <c r="L41">
        <f t="shared" si="1"/>
        <v>2444.9429091827601</v>
      </c>
      <c r="M41">
        <f t="shared" si="1"/>
        <v>5604.1382262158004</v>
      </c>
      <c r="N41">
        <f t="shared" si="1"/>
        <v>15130.284678968101</v>
      </c>
      <c r="O41">
        <f t="shared" si="1"/>
        <v>4372.0117386992797</v>
      </c>
      <c r="P41">
        <f t="shared" si="1"/>
        <v>2799.7228706206902</v>
      </c>
      <c r="Q41">
        <f t="shared" si="1"/>
        <v>4372.1195483436904</v>
      </c>
      <c r="R41">
        <f t="shared" si="1"/>
        <v>15310.315264442999</v>
      </c>
    </row>
    <row r="42" spans="1:18">
      <c r="A42" t="s">
        <v>843</v>
      </c>
      <c r="B42">
        <f>B20</f>
        <v>2011502.57032404</v>
      </c>
      <c r="C42">
        <f t="shared" ref="C42:R42" si="2">C20</f>
        <v>965896.71769388602</v>
      </c>
      <c r="D42">
        <f t="shared" si="2"/>
        <v>3998016.0750207799</v>
      </c>
      <c r="E42">
        <f t="shared" si="2"/>
        <v>4116216.0159734502</v>
      </c>
      <c r="F42">
        <f t="shared" si="2"/>
        <v>2748758.0435456801</v>
      </c>
      <c r="G42">
        <f t="shared" si="2"/>
        <v>8091044.40943514</v>
      </c>
      <c r="H42">
        <f t="shared" si="2"/>
        <v>3260330.6530579501</v>
      </c>
      <c r="I42">
        <f t="shared" si="2"/>
        <v>8769060.9953917209</v>
      </c>
      <c r="J42">
        <f t="shared" si="2"/>
        <v>3836686.5729381</v>
      </c>
      <c r="K42">
        <f t="shared" si="2"/>
        <v>1347005.6636145201</v>
      </c>
      <c r="L42">
        <f t="shared" si="2"/>
        <v>2023091.4485237701</v>
      </c>
      <c r="M42">
        <f t="shared" si="2"/>
        <v>6466136.6187239997</v>
      </c>
      <c r="N42">
        <f t="shared" si="2"/>
        <v>11539287.968744099</v>
      </c>
      <c r="O42">
        <f t="shared" si="2"/>
        <v>3181700.5157890902</v>
      </c>
      <c r="P42">
        <f t="shared" si="2"/>
        <v>3244929.31319782</v>
      </c>
      <c r="Q42">
        <f t="shared" si="2"/>
        <v>19885238.745616298</v>
      </c>
      <c r="R42">
        <f t="shared" si="2"/>
        <v>17318767.663578998</v>
      </c>
    </row>
    <row r="43" spans="1:18">
      <c r="A43" t="s">
        <v>844</v>
      </c>
      <c r="B43">
        <f>B29</f>
        <v>4025.5416078898602</v>
      </c>
      <c r="C43">
        <f t="shared" ref="C43:R43" si="3">C29</f>
        <v>1448.73299616601</v>
      </c>
      <c r="D43">
        <f t="shared" si="3"/>
        <v>4420.2710461051802</v>
      </c>
      <c r="E43">
        <f t="shared" si="3"/>
        <v>1855.2317897846301</v>
      </c>
      <c r="F43">
        <f t="shared" si="3"/>
        <v>1215.7548651889499</v>
      </c>
      <c r="G43">
        <f t="shared" si="3"/>
        <v>3941.0277252128099</v>
      </c>
      <c r="H43">
        <f t="shared" si="3"/>
        <v>2653.9414572979099</v>
      </c>
      <c r="I43">
        <f t="shared" si="3"/>
        <v>4197.9295543769103</v>
      </c>
      <c r="J43">
        <f t="shared" si="3"/>
        <v>2122.7485951303302</v>
      </c>
      <c r="K43">
        <f t="shared" si="3"/>
        <v>786.68893833875802</v>
      </c>
      <c r="L43">
        <f t="shared" si="3"/>
        <v>1073.2286502740899</v>
      </c>
      <c r="M43">
        <f t="shared" si="3"/>
        <v>5455.2775187543502</v>
      </c>
      <c r="N43">
        <f t="shared" si="3"/>
        <v>7633.4796247681898</v>
      </c>
      <c r="O43">
        <f t="shared" si="3"/>
        <v>5242.3561435996799</v>
      </c>
      <c r="P43">
        <f t="shared" si="3"/>
        <v>1713.5192957997201</v>
      </c>
      <c r="Q43">
        <f t="shared" si="3"/>
        <v>10562.9480935475</v>
      </c>
      <c r="R43">
        <f t="shared" si="3"/>
        <v>13927.6458442151</v>
      </c>
    </row>
    <row r="44" spans="1:18">
      <c r="A44" t="s">
        <v>845</v>
      </c>
      <c r="B44">
        <f>B3</f>
        <v>987.36041514999999</v>
      </c>
      <c r="C44">
        <f t="shared" ref="C44:R44" si="4">C3</f>
        <v>153.67703879999999</v>
      </c>
      <c r="D44">
        <f t="shared" si="4"/>
        <v>411.56932334999999</v>
      </c>
      <c r="E44">
        <f t="shared" si="4"/>
        <v>165.57749419999999</v>
      </c>
      <c r="F44">
        <f t="shared" si="4"/>
        <v>72.814304800000002</v>
      </c>
      <c r="G44">
        <f t="shared" si="4"/>
        <v>1404.7373021000001</v>
      </c>
      <c r="H44">
        <f t="shared" si="4"/>
        <v>93.812937399999996</v>
      </c>
      <c r="I44">
        <f t="shared" si="4"/>
        <v>78.077267899999995</v>
      </c>
      <c r="J44">
        <f t="shared" si="4"/>
        <v>39.715924299999998</v>
      </c>
      <c r="K44">
        <f t="shared" si="4"/>
        <v>22.0455787</v>
      </c>
      <c r="L44">
        <f t="shared" si="4"/>
        <v>138.14556210000001</v>
      </c>
      <c r="M44">
        <f t="shared" si="4"/>
        <v>273.17087279999998</v>
      </c>
      <c r="N44">
        <f t="shared" si="4"/>
        <v>380.0286567</v>
      </c>
      <c r="O44">
        <f t="shared" si="4"/>
        <v>808.98173499999996</v>
      </c>
      <c r="P44">
        <f t="shared" si="4"/>
        <v>180.8055061</v>
      </c>
      <c r="Q44">
        <f t="shared" si="4"/>
        <v>696.75889189999998</v>
      </c>
      <c r="R44">
        <f t="shared" si="4"/>
        <v>853.03358249999997</v>
      </c>
    </row>
    <row r="45" spans="1:18">
      <c r="A45" t="s">
        <v>846</v>
      </c>
      <c r="B45">
        <f>B12</f>
        <v>1499.3334939454901</v>
      </c>
      <c r="C45">
        <f t="shared" ref="C45:R45" si="5">C12</f>
        <v>230.022111060556</v>
      </c>
      <c r="D45">
        <f t="shared" si="5"/>
        <v>756.518702771216</v>
      </c>
      <c r="E45">
        <f t="shared" si="5"/>
        <v>158.94751493810799</v>
      </c>
      <c r="F45">
        <f t="shared" si="5"/>
        <v>52.767698569072103</v>
      </c>
      <c r="G45">
        <f t="shared" si="5"/>
        <v>501.317097222575</v>
      </c>
      <c r="H45">
        <f t="shared" si="5"/>
        <v>934.13454034821905</v>
      </c>
      <c r="I45">
        <f t="shared" si="5"/>
        <v>61.465626211462997</v>
      </c>
      <c r="J45">
        <f t="shared" si="5"/>
        <v>89.638987772836401</v>
      </c>
      <c r="K45">
        <f t="shared" si="5"/>
        <v>88.743950762031602</v>
      </c>
      <c r="L45">
        <f t="shared" si="5"/>
        <v>83.9880304569608</v>
      </c>
      <c r="M45">
        <f t="shared" si="5"/>
        <v>588.36506886526604</v>
      </c>
      <c r="N45">
        <f t="shared" si="5"/>
        <v>1074.11079435085</v>
      </c>
      <c r="O45">
        <f t="shared" si="5"/>
        <v>786.95442455080797</v>
      </c>
      <c r="P45">
        <f t="shared" si="5"/>
        <v>152.97050484866301</v>
      </c>
      <c r="Q45">
        <f t="shared" si="5"/>
        <v>237.084023108803</v>
      </c>
      <c r="R45">
        <f t="shared" si="5"/>
        <v>1123.5197744067</v>
      </c>
    </row>
    <row r="46" spans="1:18">
      <c r="A46" t="s">
        <v>847</v>
      </c>
      <c r="B46">
        <f>B21</f>
        <v>408343.48315123998</v>
      </c>
      <c r="C46">
        <f t="shared" ref="C46:R46" si="6">C21</f>
        <v>84445.079103384007</v>
      </c>
      <c r="D46">
        <f t="shared" si="6"/>
        <v>375554.34381349001</v>
      </c>
      <c r="E46">
        <f t="shared" si="6"/>
        <v>84962.601605368007</v>
      </c>
      <c r="F46">
        <f t="shared" si="6"/>
        <v>204898.72308983101</v>
      </c>
      <c r="G46">
        <f t="shared" si="6"/>
        <v>509581.13282683498</v>
      </c>
      <c r="H46">
        <f t="shared" si="6"/>
        <v>217706.09275307701</v>
      </c>
      <c r="I46">
        <f t="shared" si="6"/>
        <v>549488.20714305504</v>
      </c>
      <c r="J46">
        <f t="shared" si="6"/>
        <v>248371.11892515799</v>
      </c>
      <c r="K46">
        <f t="shared" si="6"/>
        <v>124718.635744977</v>
      </c>
      <c r="L46">
        <f t="shared" si="6"/>
        <v>246913.040773858</v>
      </c>
      <c r="M46">
        <f t="shared" si="6"/>
        <v>516051.22843805002</v>
      </c>
      <c r="N46">
        <f t="shared" si="6"/>
        <v>1102124.44644868</v>
      </c>
      <c r="O46">
        <f t="shared" si="6"/>
        <v>306167.704143824</v>
      </c>
      <c r="P46">
        <f t="shared" si="6"/>
        <v>361624.34136420197</v>
      </c>
      <c r="Q46">
        <f t="shared" si="6"/>
        <v>2108420.5796928201</v>
      </c>
      <c r="R46">
        <f t="shared" si="6"/>
        <v>1618852.5604155899</v>
      </c>
    </row>
    <row r="47" spans="1:18">
      <c r="A47" t="s">
        <v>848</v>
      </c>
      <c r="B47">
        <f>B30</f>
        <v>1492.4630746914399</v>
      </c>
      <c r="C47">
        <f t="shared" ref="C47:R47" si="7">C30</f>
        <v>106.238542565439</v>
      </c>
      <c r="D47">
        <f t="shared" si="7"/>
        <v>511.97206235369498</v>
      </c>
      <c r="E47">
        <f t="shared" si="7"/>
        <v>122.888787043336</v>
      </c>
      <c r="F47">
        <f t="shared" si="7"/>
        <v>80.3211912475726</v>
      </c>
      <c r="G47">
        <f t="shared" si="7"/>
        <v>196.54352754149599</v>
      </c>
      <c r="H47">
        <f t="shared" si="7"/>
        <v>151.23655086334699</v>
      </c>
      <c r="I47">
        <f t="shared" si="7"/>
        <v>230.22698838460701</v>
      </c>
      <c r="J47">
        <f t="shared" si="7"/>
        <v>123.247575547963</v>
      </c>
      <c r="K47">
        <f t="shared" si="7"/>
        <v>56.297945797565603</v>
      </c>
      <c r="L47">
        <f t="shared" si="7"/>
        <v>114.31614723753501</v>
      </c>
      <c r="M47">
        <f t="shared" si="7"/>
        <v>663.23321685247799</v>
      </c>
      <c r="N47">
        <f t="shared" si="7"/>
        <v>568.09384030787396</v>
      </c>
      <c r="O47">
        <f t="shared" si="7"/>
        <v>399.84441877598402</v>
      </c>
      <c r="P47">
        <f t="shared" si="7"/>
        <v>110.81128002413401</v>
      </c>
      <c r="Q47">
        <f t="shared" si="7"/>
        <v>890.84827685685104</v>
      </c>
      <c r="R47">
        <f t="shared" si="7"/>
        <v>1095.3310631990801</v>
      </c>
    </row>
    <row r="48" spans="1:18">
      <c r="A48" t="s">
        <v>849</v>
      </c>
      <c r="B48">
        <f>B4</f>
        <v>521.8124861</v>
      </c>
      <c r="C48">
        <f t="shared" ref="C48:R48" si="8">C4</f>
        <v>25.224525199999999</v>
      </c>
      <c r="D48">
        <f t="shared" si="8"/>
        <v>1167.3238664</v>
      </c>
      <c r="E48">
        <f t="shared" si="8"/>
        <v>1214.4768202</v>
      </c>
      <c r="F48">
        <f t="shared" si="8"/>
        <v>76.789738299999996</v>
      </c>
      <c r="G48">
        <f t="shared" si="8"/>
        <v>869.64250700000002</v>
      </c>
      <c r="H48">
        <f t="shared" si="8"/>
        <v>163.15581750000001</v>
      </c>
      <c r="I48">
        <f t="shared" si="8"/>
        <v>158.61500749999999</v>
      </c>
      <c r="J48">
        <f t="shared" si="8"/>
        <v>77.307219200000006</v>
      </c>
      <c r="K48">
        <f t="shared" si="8"/>
        <v>53.898823999999998</v>
      </c>
      <c r="L48">
        <f t="shared" si="8"/>
        <v>375.29236609999998</v>
      </c>
      <c r="M48">
        <f t="shared" si="8"/>
        <v>931.77347810000003</v>
      </c>
      <c r="N48">
        <f t="shared" si="8"/>
        <v>1580.7549707000001</v>
      </c>
      <c r="O48">
        <f t="shared" si="8"/>
        <v>1093.7933267999999</v>
      </c>
      <c r="P48">
        <f t="shared" si="8"/>
        <v>1061.0357418000001</v>
      </c>
      <c r="Q48">
        <f t="shared" si="8"/>
        <v>7258.9690929999997</v>
      </c>
      <c r="R48">
        <f t="shared" si="8"/>
        <v>3058.2120759999998</v>
      </c>
    </row>
    <row r="49" spans="1:18">
      <c r="A49" t="s">
        <v>850</v>
      </c>
      <c r="B49">
        <f>B13</f>
        <v>1344.7885532994601</v>
      </c>
      <c r="C49">
        <f t="shared" ref="C49:R49" si="9">C13</f>
        <v>70.895766673340802</v>
      </c>
      <c r="D49">
        <f t="shared" si="9"/>
        <v>2107.6845426905302</v>
      </c>
      <c r="E49">
        <f t="shared" si="9"/>
        <v>1725.1462336955699</v>
      </c>
      <c r="F49">
        <f t="shared" si="9"/>
        <v>250.52470122103099</v>
      </c>
      <c r="G49">
        <f t="shared" si="9"/>
        <v>845.58059379414999</v>
      </c>
      <c r="H49">
        <f t="shared" si="9"/>
        <v>428.15057006137698</v>
      </c>
      <c r="I49">
        <f t="shared" si="9"/>
        <v>265.64586796504301</v>
      </c>
      <c r="J49">
        <f t="shared" si="9"/>
        <v>516.26912560358596</v>
      </c>
      <c r="K49">
        <f t="shared" si="9"/>
        <v>531.15967760218405</v>
      </c>
      <c r="L49">
        <f t="shared" si="9"/>
        <v>642.89759088562198</v>
      </c>
      <c r="M49">
        <f t="shared" si="9"/>
        <v>1552.11189596585</v>
      </c>
      <c r="N49">
        <f t="shared" si="9"/>
        <v>269.24867017674302</v>
      </c>
      <c r="O49">
        <f t="shared" si="9"/>
        <v>2550.10091002321</v>
      </c>
      <c r="P49">
        <f t="shared" si="9"/>
        <v>1041.90086664209</v>
      </c>
      <c r="Q49">
        <f t="shared" si="9"/>
        <v>3195.7610140922202</v>
      </c>
      <c r="R49">
        <f t="shared" si="9"/>
        <v>3047.33873773086</v>
      </c>
    </row>
    <row r="50" spans="1:18">
      <c r="A50" t="s">
        <v>851</v>
      </c>
      <c r="B50">
        <f>B22</f>
        <v>788748.47155899205</v>
      </c>
      <c r="C50">
        <f t="shared" ref="C50:R50" si="10">C22</f>
        <v>15511.954234377999</v>
      </c>
      <c r="D50">
        <f t="shared" si="10"/>
        <v>1620603.4140107499</v>
      </c>
      <c r="E50">
        <f t="shared" si="10"/>
        <v>2432357.5665110899</v>
      </c>
      <c r="F50">
        <f t="shared" si="10"/>
        <v>300182.93767488003</v>
      </c>
      <c r="G50">
        <f t="shared" si="10"/>
        <v>720852.77991245897</v>
      </c>
      <c r="H50">
        <f t="shared" si="10"/>
        <v>396747.9301001</v>
      </c>
      <c r="I50">
        <f t="shared" si="10"/>
        <v>249857.878390192</v>
      </c>
      <c r="J50">
        <f t="shared" si="10"/>
        <v>27324.603030925999</v>
      </c>
      <c r="K50">
        <f t="shared" si="10"/>
        <v>510159.98597508</v>
      </c>
      <c r="L50">
        <f t="shared" si="10"/>
        <v>500472.846742714</v>
      </c>
      <c r="M50">
        <f t="shared" si="10"/>
        <v>1771716.26713849</v>
      </c>
      <c r="N50">
        <f t="shared" si="10"/>
        <v>2804334.3114440702</v>
      </c>
      <c r="O50">
        <f t="shared" si="10"/>
        <v>1682856.1550563399</v>
      </c>
      <c r="P50">
        <f t="shared" si="10"/>
        <v>588287.67928442801</v>
      </c>
      <c r="Q50">
        <f t="shared" si="10"/>
        <v>2538706.35513575</v>
      </c>
      <c r="R50">
        <f t="shared" si="10"/>
        <v>2537371.5082798498</v>
      </c>
    </row>
    <row r="51" spans="1:18">
      <c r="A51" t="s">
        <v>852</v>
      </c>
      <c r="B51">
        <f>B31</f>
        <v>450.93324960623198</v>
      </c>
      <c r="C51">
        <f t="shared" ref="C51:R51" si="11">C31</f>
        <v>187.20396885516399</v>
      </c>
      <c r="D51">
        <f t="shared" si="11"/>
        <v>1076.6905720464499</v>
      </c>
      <c r="E51">
        <f t="shared" si="11"/>
        <v>332.651687014701</v>
      </c>
      <c r="F51">
        <f t="shared" si="11"/>
        <v>245.898277329617</v>
      </c>
      <c r="G51">
        <f t="shared" si="11"/>
        <v>710.37533680329796</v>
      </c>
      <c r="H51">
        <f t="shared" si="11"/>
        <v>466.78882945098098</v>
      </c>
      <c r="I51">
        <f t="shared" si="11"/>
        <v>873.45046353906196</v>
      </c>
      <c r="J51">
        <f t="shared" si="11"/>
        <v>370.35996857437499</v>
      </c>
      <c r="K51">
        <f t="shared" si="11"/>
        <v>204.36923139346601</v>
      </c>
      <c r="L51">
        <f t="shared" si="11"/>
        <v>182.57722600500401</v>
      </c>
      <c r="M51">
        <f t="shared" si="11"/>
        <v>1522.5263597122701</v>
      </c>
      <c r="N51">
        <f t="shared" si="11"/>
        <v>2490.7223927651098</v>
      </c>
      <c r="O51">
        <f t="shared" si="11"/>
        <v>1490.42748077896</v>
      </c>
      <c r="P51">
        <f t="shared" si="11"/>
        <v>487.326656129208</v>
      </c>
      <c r="Q51">
        <f t="shared" si="11"/>
        <v>3383.9355248491202</v>
      </c>
      <c r="R51">
        <f t="shared" si="11"/>
        <v>3704.1188965838701</v>
      </c>
    </row>
    <row r="52" spans="1:18">
      <c r="A52" t="s">
        <v>853</v>
      </c>
      <c r="B52">
        <f>B5</f>
        <v>11747.2563773</v>
      </c>
      <c r="C52">
        <f t="shared" ref="C52:R52" si="12">C5</f>
        <v>11919.267180299999</v>
      </c>
      <c r="D52">
        <f t="shared" si="12"/>
        <v>13810.4366852</v>
      </c>
      <c r="E52">
        <f t="shared" si="12"/>
        <v>2105.9227913999998</v>
      </c>
      <c r="F52">
        <f t="shared" si="12"/>
        <v>2308.4553526</v>
      </c>
      <c r="G52">
        <f t="shared" si="12"/>
        <v>13346.4071014</v>
      </c>
      <c r="H52">
        <f t="shared" si="12"/>
        <v>2711.7071956</v>
      </c>
      <c r="I52">
        <f t="shared" si="12"/>
        <v>1230.8753962000001</v>
      </c>
      <c r="J52">
        <f t="shared" si="12"/>
        <v>1020.7769587</v>
      </c>
      <c r="K52">
        <f t="shared" si="12"/>
        <v>420.10611640000002</v>
      </c>
      <c r="L52">
        <f t="shared" si="12"/>
        <v>6466.7275706999999</v>
      </c>
      <c r="M52">
        <f t="shared" si="12"/>
        <v>19941.4438519</v>
      </c>
      <c r="N52">
        <f t="shared" si="12"/>
        <v>13457.902820400001</v>
      </c>
      <c r="O52">
        <f t="shared" si="12"/>
        <v>20117.7771287</v>
      </c>
      <c r="P52">
        <f t="shared" si="12"/>
        <v>6830.3442308000003</v>
      </c>
      <c r="Q52">
        <f t="shared" si="12"/>
        <v>25665.066482400001</v>
      </c>
      <c r="R52">
        <f t="shared" si="12"/>
        <v>34209.518968600001</v>
      </c>
    </row>
    <row r="53" spans="1:18">
      <c r="A53" t="s">
        <v>854</v>
      </c>
      <c r="B53">
        <f>B14</f>
        <v>16568.0125141274</v>
      </c>
      <c r="C53">
        <f t="shared" ref="C53:R53" si="13">C14</f>
        <v>20093.2379277904</v>
      </c>
      <c r="D53">
        <f t="shared" si="13"/>
        <v>17048.198102440401</v>
      </c>
      <c r="E53">
        <f t="shared" si="13"/>
        <v>2128.81360822845</v>
      </c>
      <c r="F53">
        <f t="shared" si="13"/>
        <v>2801.6310295135099</v>
      </c>
      <c r="G53">
        <f t="shared" si="13"/>
        <v>9510.7986006457995</v>
      </c>
      <c r="H53">
        <f t="shared" si="13"/>
        <v>2310.3011844572802</v>
      </c>
      <c r="I53">
        <f t="shared" si="13"/>
        <v>586.54670581123298</v>
      </c>
      <c r="J53">
        <f t="shared" si="13"/>
        <v>890.00019297672702</v>
      </c>
      <c r="K53">
        <f t="shared" si="13"/>
        <v>3513.8873222783</v>
      </c>
      <c r="L53">
        <f t="shared" si="13"/>
        <v>2289.0595729153401</v>
      </c>
      <c r="M53">
        <f t="shared" si="13"/>
        <v>19715.339644998799</v>
      </c>
      <c r="N53">
        <f t="shared" si="13"/>
        <v>18219.149954981302</v>
      </c>
      <c r="O53">
        <f t="shared" si="13"/>
        <v>9612.25660131722</v>
      </c>
      <c r="P53">
        <f t="shared" si="13"/>
        <v>4411.23692879396</v>
      </c>
      <c r="Q53">
        <f t="shared" si="13"/>
        <v>17078.974182658199</v>
      </c>
      <c r="R53">
        <f t="shared" si="13"/>
        <v>25899.1823241313</v>
      </c>
    </row>
    <row r="54" spans="1:18">
      <c r="A54" t="s">
        <v>855</v>
      </c>
      <c r="B54">
        <f>B23</f>
        <v>11008205.626390301</v>
      </c>
      <c r="C54">
        <f t="shared" ref="C54:R54" si="14">C23</f>
        <v>17004454.549152099</v>
      </c>
      <c r="D54">
        <f t="shared" si="14"/>
        <v>13012344.2331002</v>
      </c>
      <c r="E54">
        <f t="shared" si="14"/>
        <v>3279799.7801487599</v>
      </c>
      <c r="F54">
        <f t="shared" si="14"/>
        <v>5224028.7682635197</v>
      </c>
      <c r="G54">
        <f t="shared" si="14"/>
        <v>17220515.561741099</v>
      </c>
      <c r="H54">
        <f t="shared" si="14"/>
        <v>3507069.9716829001</v>
      </c>
      <c r="I54">
        <f t="shared" si="14"/>
        <v>3311274.0089388099</v>
      </c>
      <c r="J54">
        <f t="shared" si="14"/>
        <v>2891117.6887911302</v>
      </c>
      <c r="K54">
        <f t="shared" si="14"/>
        <v>215982.34182168401</v>
      </c>
      <c r="L54">
        <f t="shared" si="14"/>
        <v>3338659.2326293001</v>
      </c>
      <c r="M54">
        <f t="shared" si="14"/>
        <v>12388369.1009789</v>
      </c>
      <c r="N54">
        <f t="shared" si="14"/>
        <v>5455011.3227917999</v>
      </c>
      <c r="O54">
        <f t="shared" si="14"/>
        <v>10613062.317001101</v>
      </c>
      <c r="P54">
        <f t="shared" si="14"/>
        <v>3213116.4217200899</v>
      </c>
      <c r="Q54">
        <f t="shared" si="14"/>
        <v>12969183.545724399</v>
      </c>
      <c r="R54">
        <f t="shared" si="14"/>
        <v>16601279.072979501</v>
      </c>
    </row>
    <row r="55" spans="1:18">
      <c r="A55" t="s">
        <v>856</v>
      </c>
      <c r="B55">
        <f>B32</f>
        <v>10445.935237879999</v>
      </c>
      <c r="C55">
        <f t="shared" ref="C55:R55" si="15">C32</f>
        <v>5193.0796258931496</v>
      </c>
      <c r="D55">
        <f t="shared" si="15"/>
        <v>8850.3688236916805</v>
      </c>
      <c r="E55">
        <f t="shared" si="15"/>
        <v>1626.68412758061</v>
      </c>
      <c r="F55">
        <f t="shared" si="15"/>
        <v>3233.2308980033799</v>
      </c>
      <c r="G55">
        <f t="shared" si="15"/>
        <v>7608.4177319793198</v>
      </c>
      <c r="H55">
        <f t="shared" si="15"/>
        <v>6961.4739942347496</v>
      </c>
      <c r="I55">
        <f t="shared" si="15"/>
        <v>7426.2272159295599</v>
      </c>
      <c r="J55">
        <f t="shared" si="15"/>
        <v>4674.8589309034896</v>
      </c>
      <c r="K55">
        <f t="shared" si="15"/>
        <v>1402.2234496751601</v>
      </c>
      <c r="L55">
        <f t="shared" si="15"/>
        <v>832.51105730298605</v>
      </c>
      <c r="M55">
        <f t="shared" si="15"/>
        <v>16194.142789282299</v>
      </c>
      <c r="N55">
        <f t="shared" si="15"/>
        <v>12888.5900549528</v>
      </c>
      <c r="O55">
        <f t="shared" si="15"/>
        <v>6181.8785229247997</v>
      </c>
      <c r="P55">
        <f t="shared" si="15"/>
        <v>3394.0965664083201</v>
      </c>
      <c r="Q55">
        <f t="shared" si="15"/>
        <v>21013.861151423</v>
      </c>
      <c r="R55">
        <f t="shared" si="15"/>
        <v>22803.913125577899</v>
      </c>
    </row>
    <row r="56" spans="1:18">
      <c r="A56" t="s">
        <v>857</v>
      </c>
      <c r="B56">
        <f>B6</f>
        <v>2694.6585834000002</v>
      </c>
      <c r="C56">
        <f t="shared" ref="C56:R56" si="16">C6</f>
        <v>28222.8983615</v>
      </c>
      <c r="D56">
        <f t="shared" si="16"/>
        <v>5053.9100638999998</v>
      </c>
      <c r="E56">
        <f t="shared" si="16"/>
        <v>74.855259799999999</v>
      </c>
      <c r="F56">
        <f t="shared" si="16"/>
        <v>51.3620333</v>
      </c>
      <c r="G56">
        <f t="shared" si="16"/>
        <v>3490.4449795999999</v>
      </c>
      <c r="H56">
        <f t="shared" si="16"/>
        <v>256.71230420000001</v>
      </c>
      <c r="I56">
        <f t="shared" si="16"/>
        <v>461.31127950000001</v>
      </c>
      <c r="J56">
        <f t="shared" si="16"/>
        <v>10.0656894</v>
      </c>
      <c r="K56">
        <f t="shared" si="16"/>
        <v>34.4918896</v>
      </c>
      <c r="L56">
        <f t="shared" si="16"/>
        <v>1776.682319</v>
      </c>
      <c r="M56">
        <f t="shared" si="16"/>
        <v>9895.0728952000009</v>
      </c>
      <c r="N56">
        <f t="shared" si="16"/>
        <v>6823.2625644999998</v>
      </c>
      <c r="O56">
        <f t="shared" si="16"/>
        <v>4441.3848834999999</v>
      </c>
      <c r="P56">
        <f t="shared" si="16"/>
        <v>1235.8873607999999</v>
      </c>
      <c r="Q56">
        <f t="shared" si="16"/>
        <v>3970.452342</v>
      </c>
      <c r="R56">
        <f t="shared" si="16"/>
        <v>7677.9721202999999</v>
      </c>
    </row>
    <row r="57" spans="1:18">
      <c r="A57" t="s">
        <v>858</v>
      </c>
      <c r="B57">
        <f>B15</f>
        <v>15905.5920812524</v>
      </c>
      <c r="C57">
        <f t="shared" ref="C57:R57" si="17">C15</f>
        <v>29293.056179879899</v>
      </c>
      <c r="D57">
        <f t="shared" si="17"/>
        <v>11096.203377805499</v>
      </c>
      <c r="E57">
        <f t="shared" si="17"/>
        <v>91.354103066224695</v>
      </c>
      <c r="F57">
        <f t="shared" si="17"/>
        <v>147.68797525787599</v>
      </c>
      <c r="G57">
        <f t="shared" si="17"/>
        <v>7028.3435951450901</v>
      </c>
      <c r="H57">
        <f t="shared" si="17"/>
        <v>413.31074544946</v>
      </c>
      <c r="I57">
        <f t="shared" si="17"/>
        <v>152.62802930538501</v>
      </c>
      <c r="J57">
        <f t="shared" si="17"/>
        <v>455.54503322018502</v>
      </c>
      <c r="K57">
        <f t="shared" si="17"/>
        <v>48.944047395781197</v>
      </c>
      <c r="L57">
        <f t="shared" si="17"/>
        <v>3830.7146251699101</v>
      </c>
      <c r="M57">
        <f t="shared" si="17"/>
        <v>14564.3281468765</v>
      </c>
      <c r="N57">
        <f t="shared" si="17"/>
        <v>8671.3135466070707</v>
      </c>
      <c r="O57">
        <f t="shared" si="17"/>
        <v>10869.6053667996</v>
      </c>
      <c r="P57">
        <f t="shared" si="17"/>
        <v>3022.1188780858802</v>
      </c>
      <c r="Q57">
        <f t="shared" si="17"/>
        <v>5174.7589506883296</v>
      </c>
      <c r="R57">
        <f t="shared" si="17"/>
        <v>11869.681492813501</v>
      </c>
    </row>
    <row r="58" spans="1:18">
      <c r="A58" t="s">
        <v>859</v>
      </c>
      <c r="B58">
        <f>B24</f>
        <v>3775850.8090708801</v>
      </c>
      <c r="C58">
        <f t="shared" ref="C58:R58" si="18">C24</f>
        <v>2605603.4493273199</v>
      </c>
      <c r="D58">
        <f t="shared" si="18"/>
        <v>3011004.9207081501</v>
      </c>
      <c r="E58">
        <f t="shared" si="18"/>
        <v>651074.92459240102</v>
      </c>
      <c r="F58">
        <f t="shared" si="18"/>
        <v>1511988.1164301401</v>
      </c>
      <c r="G58">
        <f t="shared" si="18"/>
        <v>4669261.9695015196</v>
      </c>
      <c r="H58">
        <f t="shared" si="18"/>
        <v>1703491.0537073701</v>
      </c>
      <c r="I58">
        <f t="shared" si="18"/>
        <v>5068586.9860786302</v>
      </c>
      <c r="J58">
        <f t="shared" si="18"/>
        <v>2001468.62503243</v>
      </c>
      <c r="K58">
        <f t="shared" si="18"/>
        <v>877861.51755423099</v>
      </c>
      <c r="L58">
        <f t="shared" si="18"/>
        <v>3392994.5724436599</v>
      </c>
      <c r="M58">
        <f t="shared" si="18"/>
        <v>8076233.2991930395</v>
      </c>
      <c r="N58">
        <f t="shared" si="18"/>
        <v>11976165.9865983</v>
      </c>
      <c r="O58">
        <f t="shared" si="18"/>
        <v>3407929.80723225</v>
      </c>
      <c r="P58">
        <f t="shared" si="18"/>
        <v>3775707.5492275101</v>
      </c>
      <c r="Q58">
        <f t="shared" si="18"/>
        <v>23473326.290580101</v>
      </c>
      <c r="R58">
        <f t="shared" si="18"/>
        <v>17456607.045131501</v>
      </c>
    </row>
    <row r="59" spans="1:18">
      <c r="A59" t="s">
        <v>860</v>
      </c>
      <c r="B59">
        <f>B33</f>
        <v>4525.64721953356</v>
      </c>
      <c r="C59">
        <f t="shared" ref="C59:R59" si="19">C33</f>
        <v>15265.630909678701</v>
      </c>
      <c r="D59">
        <f t="shared" si="19"/>
        <v>2741.0907920961799</v>
      </c>
      <c r="E59">
        <f t="shared" si="19"/>
        <v>507.93645621390101</v>
      </c>
      <c r="F59">
        <f t="shared" si="19"/>
        <v>498.42132103238299</v>
      </c>
      <c r="G59">
        <f t="shared" si="19"/>
        <v>4343.7215417199004</v>
      </c>
      <c r="H59">
        <f t="shared" si="19"/>
        <v>2310.9973355690599</v>
      </c>
      <c r="I59">
        <f t="shared" si="19"/>
        <v>2767.9758496711302</v>
      </c>
      <c r="J59">
        <f t="shared" si="19"/>
        <v>1044.79447622473</v>
      </c>
      <c r="K59">
        <f t="shared" si="19"/>
        <v>438.82734987472401</v>
      </c>
      <c r="L59">
        <f t="shared" si="19"/>
        <v>1300.2299496763401</v>
      </c>
      <c r="M59">
        <f t="shared" si="19"/>
        <v>11926.6612862322</v>
      </c>
      <c r="N59">
        <f t="shared" si="19"/>
        <v>8905.4833464929106</v>
      </c>
      <c r="O59">
        <f t="shared" si="19"/>
        <v>4675.3050916757102</v>
      </c>
      <c r="P59">
        <f t="shared" si="19"/>
        <v>1455.76966417157</v>
      </c>
      <c r="Q59">
        <f t="shared" si="19"/>
        <v>12378.886727040301</v>
      </c>
      <c r="R59">
        <f t="shared" si="19"/>
        <v>12711.8287316635</v>
      </c>
    </row>
    <row r="60" spans="1:18">
      <c r="A60" t="s">
        <v>861</v>
      </c>
      <c r="B60">
        <f>B7</f>
        <v>54.937417250000003</v>
      </c>
      <c r="C60">
        <f t="shared" ref="C60:R60" si="20">C7</f>
        <v>4605.6807760000002</v>
      </c>
      <c r="D60">
        <f t="shared" si="20"/>
        <v>531.01830404999998</v>
      </c>
      <c r="E60">
        <f t="shared" si="20"/>
        <v>1147.3432591999999</v>
      </c>
      <c r="F60">
        <f t="shared" si="20"/>
        <v>303.94852209999999</v>
      </c>
      <c r="G60">
        <f t="shared" si="20"/>
        <v>6926.1949285000001</v>
      </c>
      <c r="H60">
        <f t="shared" si="20"/>
        <v>3266.5256276</v>
      </c>
      <c r="I60">
        <f t="shared" si="20"/>
        <v>1919.7722391</v>
      </c>
      <c r="J60">
        <f t="shared" si="20"/>
        <v>816.23311860000001</v>
      </c>
      <c r="K60">
        <f t="shared" si="20"/>
        <v>397.86307909999999</v>
      </c>
      <c r="L60">
        <f t="shared" si="20"/>
        <v>875.72052589999998</v>
      </c>
      <c r="M60">
        <f t="shared" si="20"/>
        <v>5643.1884854999998</v>
      </c>
      <c r="N60">
        <f t="shared" si="20"/>
        <v>3496.7494427000001</v>
      </c>
      <c r="O60">
        <f t="shared" si="20"/>
        <v>4838.7313794000002</v>
      </c>
      <c r="P60">
        <f t="shared" si="20"/>
        <v>1265.2749002999999</v>
      </c>
      <c r="Q60">
        <f t="shared" si="20"/>
        <v>16524.862186800001</v>
      </c>
      <c r="R60">
        <f t="shared" si="20"/>
        <v>7272.0698678999997</v>
      </c>
    </row>
    <row r="61" spans="1:18">
      <c r="A61" t="s">
        <v>862</v>
      </c>
      <c r="B61">
        <f>B16</f>
        <v>295.93601376565999</v>
      </c>
      <c r="C61">
        <f t="shared" ref="C61:R61" si="21">C16</f>
        <v>9081.3952009866807</v>
      </c>
      <c r="D61">
        <f t="shared" si="21"/>
        <v>1051.3178572038701</v>
      </c>
      <c r="E61">
        <f t="shared" si="21"/>
        <v>677.71980544598102</v>
      </c>
      <c r="F61">
        <f t="shared" si="21"/>
        <v>458.90162477625603</v>
      </c>
      <c r="G61">
        <f t="shared" si="21"/>
        <v>12418.559884013301</v>
      </c>
      <c r="H61">
        <f t="shared" si="21"/>
        <v>5528.1116360022797</v>
      </c>
      <c r="I61">
        <f t="shared" si="21"/>
        <v>415.27050713656803</v>
      </c>
      <c r="J61">
        <f t="shared" si="21"/>
        <v>1011.70784528461</v>
      </c>
      <c r="K61">
        <f t="shared" si="21"/>
        <v>735.50928740722395</v>
      </c>
      <c r="L61">
        <f t="shared" si="21"/>
        <v>3776.1118344646402</v>
      </c>
      <c r="M61">
        <f t="shared" si="21"/>
        <v>5745.5390631970504</v>
      </c>
      <c r="N61">
        <f t="shared" si="21"/>
        <v>2990.1916849883</v>
      </c>
      <c r="O61">
        <f t="shared" si="21"/>
        <v>2260.9082014804399</v>
      </c>
      <c r="P61">
        <f t="shared" si="21"/>
        <v>1610.76296812395</v>
      </c>
      <c r="Q61">
        <f t="shared" si="21"/>
        <v>6152.6583350707297</v>
      </c>
      <c r="R61">
        <f t="shared" si="21"/>
        <v>8304.6451673928495</v>
      </c>
    </row>
    <row r="62" spans="1:18">
      <c r="A62" t="s">
        <v>863</v>
      </c>
      <c r="B62">
        <f>B25</f>
        <v>356056.59944858699</v>
      </c>
      <c r="C62">
        <f t="shared" ref="C62:R62" si="22">C25</f>
        <v>843309.44426166697</v>
      </c>
      <c r="D62">
        <f t="shared" si="22"/>
        <v>2339962.3022009302</v>
      </c>
      <c r="E62">
        <f t="shared" si="22"/>
        <v>721797.43927542504</v>
      </c>
      <c r="F62">
        <f t="shared" si="22"/>
        <v>1742628.2361143599</v>
      </c>
      <c r="G62">
        <f t="shared" si="22"/>
        <v>5867253.61127056</v>
      </c>
      <c r="H62">
        <f t="shared" si="22"/>
        <v>3294193.3854924301</v>
      </c>
      <c r="I62">
        <f t="shared" si="22"/>
        <v>5033766.83698026</v>
      </c>
      <c r="J62">
        <f t="shared" si="22"/>
        <v>2191607.1906392998</v>
      </c>
      <c r="K62">
        <f t="shared" si="22"/>
        <v>670458.25818900403</v>
      </c>
      <c r="L62">
        <f t="shared" si="22"/>
        <v>1465067.5834236401</v>
      </c>
      <c r="M62">
        <f t="shared" si="22"/>
        <v>6291821.9844231801</v>
      </c>
      <c r="N62">
        <f t="shared" si="22"/>
        <v>6153092.15530713</v>
      </c>
      <c r="O62">
        <f t="shared" si="22"/>
        <v>2370657.8408550001</v>
      </c>
      <c r="P62">
        <f t="shared" si="22"/>
        <v>2245699.9983371301</v>
      </c>
      <c r="Q62">
        <f t="shared" si="22"/>
        <v>12319275.7254436</v>
      </c>
      <c r="R62">
        <f t="shared" si="22"/>
        <v>9220620.0704535097</v>
      </c>
    </row>
    <row r="63" spans="1:18">
      <c r="A63" t="s">
        <v>864</v>
      </c>
      <c r="B63">
        <f>B34</f>
        <v>217.763538207854</v>
      </c>
      <c r="C63">
        <f t="shared" ref="C63:R63" si="23">C34</f>
        <v>3982.0196887904999</v>
      </c>
      <c r="D63">
        <f t="shared" si="23"/>
        <v>2018.2368195409299</v>
      </c>
      <c r="E63">
        <f t="shared" si="23"/>
        <v>680.798608953643</v>
      </c>
      <c r="F63">
        <f t="shared" si="23"/>
        <v>1017.77604296401</v>
      </c>
      <c r="G63">
        <f t="shared" si="23"/>
        <v>7875.3942010126702</v>
      </c>
      <c r="H63">
        <f t="shared" si="23"/>
        <v>2686.9418753383002</v>
      </c>
      <c r="I63">
        <f t="shared" si="23"/>
        <v>3430.2131656135298</v>
      </c>
      <c r="J63">
        <f t="shared" si="23"/>
        <v>1782.7903347609799</v>
      </c>
      <c r="K63">
        <f t="shared" si="23"/>
        <v>687.89941078460004</v>
      </c>
      <c r="L63">
        <f t="shared" si="23"/>
        <v>1046.8966160098601</v>
      </c>
      <c r="M63">
        <f t="shared" si="23"/>
        <v>4040.4994004745599</v>
      </c>
      <c r="N63">
        <f t="shared" si="23"/>
        <v>2622.8150979407401</v>
      </c>
      <c r="O63">
        <f t="shared" si="23"/>
        <v>2227.1825980784902</v>
      </c>
      <c r="P63">
        <f t="shared" si="23"/>
        <v>839.39968808884896</v>
      </c>
      <c r="Q63">
        <f t="shared" si="23"/>
        <v>9574.0707546520407</v>
      </c>
      <c r="R63">
        <f t="shared" si="23"/>
        <v>8324.5978297374495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55F8-93E6-644F-AD5B-8E3FEEC1E958}">
  <dimension ref="A1:BW246"/>
  <sheetViews>
    <sheetView workbookViewId="0">
      <selection activeCell="M37" sqref="M37"/>
    </sheetView>
  </sheetViews>
  <sheetFormatPr baseColWidth="10" defaultRowHeight="16"/>
  <sheetData>
    <row r="1" spans="1:75">
      <c r="A1" s="5" t="s">
        <v>21</v>
      </c>
      <c r="T1" s="5" t="s">
        <v>318</v>
      </c>
      <c r="AM1" s="5" t="s">
        <v>325</v>
      </c>
      <c r="BF1" s="5" t="s">
        <v>332</v>
      </c>
    </row>
    <row r="2" spans="1:75">
      <c r="A2" t="s">
        <v>39</v>
      </c>
      <c r="B2">
        <v>48.460852899999999</v>
      </c>
      <c r="C2">
        <v>5.3986974999999999</v>
      </c>
      <c r="D2">
        <v>251.3692945</v>
      </c>
      <c r="E2">
        <v>78.268873299999996</v>
      </c>
      <c r="F2">
        <v>22.426001500000002</v>
      </c>
      <c r="G2">
        <v>144.38098880000001</v>
      </c>
      <c r="H2">
        <v>26.4315581</v>
      </c>
      <c r="I2">
        <v>163.48970109999999</v>
      </c>
      <c r="J2">
        <v>69.721532699999997</v>
      </c>
      <c r="K2">
        <v>49.027426499999997</v>
      </c>
      <c r="L2">
        <v>63.810042600000003</v>
      </c>
      <c r="M2">
        <v>408.40611289999998</v>
      </c>
      <c r="N2">
        <v>817.76310039999998</v>
      </c>
      <c r="O2">
        <v>170.25681779999999</v>
      </c>
      <c r="P2">
        <v>51.593453099999998</v>
      </c>
      <c r="Q2">
        <v>1288.7292878999999</v>
      </c>
      <c r="R2">
        <v>750.56438000000003</v>
      </c>
      <c r="T2" s="3" t="s">
        <v>55</v>
      </c>
      <c r="U2">
        <v>6960.5956875349902</v>
      </c>
      <c r="V2">
        <v>3266.0514681791201</v>
      </c>
      <c r="W2">
        <v>53818.599082082503</v>
      </c>
      <c r="X2">
        <v>13084.7553513609</v>
      </c>
      <c r="Y2">
        <v>4317.8126380580998</v>
      </c>
      <c r="Z2">
        <v>20600.514434494598</v>
      </c>
      <c r="AA2">
        <v>5655.0760185154704</v>
      </c>
      <c r="AB2">
        <v>30591.127740472501</v>
      </c>
      <c r="AC2">
        <v>71413.418761335299</v>
      </c>
      <c r="AD2">
        <v>13071.412772178701</v>
      </c>
      <c r="AE2">
        <v>20801.188148253099</v>
      </c>
      <c r="AF2">
        <v>206384.53747971301</v>
      </c>
      <c r="AG2">
        <v>198325.091059862</v>
      </c>
      <c r="AH2">
        <v>54508.183081378098</v>
      </c>
      <c r="AI2">
        <v>39660.949925780304</v>
      </c>
      <c r="AJ2">
        <v>90227.574525430493</v>
      </c>
      <c r="AK2">
        <v>518758.90776007198</v>
      </c>
      <c r="AM2" s="3" t="s">
        <v>40</v>
      </c>
      <c r="AN2">
        <v>172969.1547052</v>
      </c>
      <c r="AO2">
        <v>17941.272807900001</v>
      </c>
      <c r="AP2">
        <v>907990.2903462</v>
      </c>
      <c r="AQ2">
        <v>320949.48348539998</v>
      </c>
      <c r="AR2">
        <v>75505.648254300104</v>
      </c>
      <c r="AS2">
        <v>433133.33350030001</v>
      </c>
      <c r="AT2">
        <v>43706.248582100001</v>
      </c>
      <c r="AU2">
        <v>1066752.2054777001</v>
      </c>
      <c r="AV2">
        <v>698374.79580650001</v>
      </c>
      <c r="AW2">
        <v>311028.09654381999</v>
      </c>
      <c r="AX2">
        <v>290424.91311949998</v>
      </c>
      <c r="AY2">
        <v>1447109.3464923</v>
      </c>
      <c r="AZ2">
        <v>3549082.9938994199</v>
      </c>
      <c r="BA2">
        <v>742039.21653610095</v>
      </c>
      <c r="BB2">
        <v>571077.36254364101</v>
      </c>
      <c r="BC2">
        <v>3855908.5525572002</v>
      </c>
      <c r="BD2">
        <v>5576865.5415307097</v>
      </c>
      <c r="BF2" s="7" t="s">
        <v>326</v>
      </c>
      <c r="BG2">
        <v>1007.20958921472</v>
      </c>
      <c r="BH2">
        <v>123.294861385441</v>
      </c>
      <c r="BI2">
        <v>1255.23489574624</v>
      </c>
      <c r="BJ2">
        <v>235.277016144024</v>
      </c>
      <c r="BK2">
        <v>186.08391738524099</v>
      </c>
      <c r="BL2">
        <v>562.42853607622703</v>
      </c>
      <c r="BM2">
        <v>159.585332284733</v>
      </c>
      <c r="BN2">
        <v>1260.7800967067001</v>
      </c>
      <c r="BO2">
        <v>618.91154151507396</v>
      </c>
      <c r="BP2">
        <v>330.81495658925701</v>
      </c>
      <c r="BQ2">
        <v>405.89491651756799</v>
      </c>
      <c r="BR2">
        <v>3369.1390144392699</v>
      </c>
      <c r="BS2">
        <v>2016.20294920227</v>
      </c>
      <c r="BT2">
        <v>947.36435938083196</v>
      </c>
      <c r="BU2">
        <v>438.45871990772901</v>
      </c>
      <c r="BV2">
        <v>3383.04103583694</v>
      </c>
      <c r="BW2">
        <v>5078.5952165645404</v>
      </c>
    </row>
    <row r="3" spans="1:75">
      <c r="A3" t="s">
        <v>40</v>
      </c>
      <c r="B3">
        <v>4139.6381354499999</v>
      </c>
      <c r="C3">
        <v>1943.6673063999999</v>
      </c>
      <c r="D3">
        <v>4823.7877242499999</v>
      </c>
      <c r="E3">
        <v>412.33178149999998</v>
      </c>
      <c r="F3">
        <v>104.51676260000001</v>
      </c>
      <c r="G3">
        <v>445.56973470000003</v>
      </c>
      <c r="H3">
        <v>294.12883720000002</v>
      </c>
      <c r="I3">
        <v>730.34957069999996</v>
      </c>
      <c r="J3">
        <v>202.21727709999999</v>
      </c>
      <c r="K3">
        <v>2.5972107000000002</v>
      </c>
      <c r="L3">
        <v>40.639899300000003</v>
      </c>
      <c r="M3">
        <v>1895.7806711999999</v>
      </c>
      <c r="N3">
        <v>420.19711560000002</v>
      </c>
      <c r="O3">
        <v>5051.5141432</v>
      </c>
      <c r="P3">
        <v>1105.6387735999999</v>
      </c>
      <c r="Q3">
        <v>876.03068099999996</v>
      </c>
      <c r="R3">
        <v>2623.3300809000002</v>
      </c>
      <c r="T3" s="3" t="s">
        <v>206</v>
      </c>
      <c r="U3">
        <v>982.27816056880795</v>
      </c>
      <c r="V3">
        <v>44.125699987627698</v>
      </c>
      <c r="W3">
        <v>11441.139188408901</v>
      </c>
      <c r="X3">
        <v>2440.20127841877</v>
      </c>
      <c r="Y3">
        <v>528.92486207186698</v>
      </c>
      <c r="Z3">
        <v>4013.5067153456798</v>
      </c>
      <c r="AA3">
        <v>312.55087641243699</v>
      </c>
      <c r="AB3">
        <v>4817.5671002250201</v>
      </c>
      <c r="AC3">
        <v>13250.033962290699</v>
      </c>
      <c r="AD3">
        <v>2157.69253346697</v>
      </c>
      <c r="AE3" s="15">
        <v>2717.82858195272</v>
      </c>
      <c r="AF3">
        <v>23112.690526979699</v>
      </c>
      <c r="AG3">
        <v>27241.0762105266</v>
      </c>
      <c r="AH3">
        <v>7154.6483119254699</v>
      </c>
      <c r="AI3">
        <v>8575.1578330993598</v>
      </c>
      <c r="AJ3">
        <v>13426.394903644599</v>
      </c>
      <c r="AK3">
        <v>63783.619950532302</v>
      </c>
      <c r="AM3" s="3" t="s">
        <v>43</v>
      </c>
      <c r="AN3">
        <v>176351.624021</v>
      </c>
      <c r="AO3">
        <v>-5033.0241665000003</v>
      </c>
      <c r="AP3">
        <v>827594.62043110002</v>
      </c>
      <c r="AQ3">
        <v>460477.03004530002</v>
      </c>
      <c r="AR3">
        <v>65895.509674999994</v>
      </c>
      <c r="AS3">
        <v>499235.56190929998</v>
      </c>
      <c r="AT3">
        <v>37825.366859299997</v>
      </c>
      <c r="AU3">
        <v>1705455.128121</v>
      </c>
      <c r="AV3">
        <v>699277.03992490005</v>
      </c>
      <c r="AW3">
        <v>344879.57353530999</v>
      </c>
      <c r="AX3">
        <v>293261.89153139998</v>
      </c>
      <c r="AY3">
        <v>2574278.1972154998</v>
      </c>
      <c r="AZ3">
        <v>3342911.8891612301</v>
      </c>
      <c r="BA3">
        <v>735383.95134180004</v>
      </c>
      <c r="BB3">
        <v>574024.49815265997</v>
      </c>
      <c r="BC3">
        <v>3574656.3473621001</v>
      </c>
      <c r="BD3">
        <v>4715890.4912513504</v>
      </c>
      <c r="BF3" s="3" t="s">
        <v>327</v>
      </c>
      <c r="BG3">
        <v>639.64099675613295</v>
      </c>
      <c r="BH3">
        <v>1044.53340923269</v>
      </c>
      <c r="BI3">
        <v>888.88467352145096</v>
      </c>
      <c r="BJ3">
        <v>334.00999880151699</v>
      </c>
      <c r="BK3">
        <v>207.29245044540099</v>
      </c>
      <c r="BL3">
        <v>314.38897580220402</v>
      </c>
      <c r="BM3">
        <v>480.70506107638499</v>
      </c>
      <c r="BN3">
        <v>562.04308121144902</v>
      </c>
      <c r="BO3">
        <v>330.32745535171</v>
      </c>
      <c r="BP3">
        <v>180.84454034189599</v>
      </c>
      <c r="BQ3">
        <v>161.564553061136</v>
      </c>
      <c r="BR3">
        <v>1515.83880981423</v>
      </c>
      <c r="BS3">
        <v>1478.37943171699</v>
      </c>
      <c r="BT3">
        <v>764.90770243859697</v>
      </c>
      <c r="BU3">
        <v>250.40424043218101</v>
      </c>
      <c r="BV3">
        <v>2300.3675307655199</v>
      </c>
      <c r="BW3">
        <v>3040.8534942491301</v>
      </c>
    </row>
    <row r="4" spans="1:75">
      <c r="A4" t="s">
        <v>41</v>
      </c>
      <c r="B4">
        <v>2292.0672241000002</v>
      </c>
      <c r="C4">
        <v>3109.7365716999998</v>
      </c>
      <c r="D4">
        <v>5996.6213207000001</v>
      </c>
      <c r="E4">
        <v>322.2884249</v>
      </c>
      <c r="F4">
        <v>472.40413539999997</v>
      </c>
      <c r="G4">
        <v>25589.6474471</v>
      </c>
      <c r="H4">
        <v>2784.9274787999998</v>
      </c>
      <c r="I4">
        <v>5228.3154178000004</v>
      </c>
      <c r="J4">
        <v>1352.6167215</v>
      </c>
      <c r="K4">
        <v>190.66081080000001</v>
      </c>
      <c r="L4">
        <v>1109.245596</v>
      </c>
      <c r="M4">
        <v>23460.331199699998</v>
      </c>
      <c r="N4" s="15">
        <v>8.1549677000000003</v>
      </c>
      <c r="O4">
        <v>10018.5049944</v>
      </c>
      <c r="P4">
        <v>3238.4365029999999</v>
      </c>
      <c r="Q4">
        <v>16792.6585686</v>
      </c>
      <c r="R4">
        <v>14691.1654069</v>
      </c>
      <c r="T4" s="3" t="s">
        <v>284</v>
      </c>
      <c r="U4">
        <v>429.24759097818497</v>
      </c>
      <c r="V4">
        <v>11.603163666000899</v>
      </c>
      <c r="W4">
        <v>4166.6231035651099</v>
      </c>
      <c r="X4">
        <v>683.41576946601003</v>
      </c>
      <c r="Y4">
        <v>196.35624341854</v>
      </c>
      <c r="Z4">
        <v>1889.1541203986901</v>
      </c>
      <c r="AA4">
        <v>125.918931336637</v>
      </c>
      <c r="AB4">
        <v>1175.39963904396</v>
      </c>
      <c r="AC4">
        <v>14370.433811798701</v>
      </c>
      <c r="AD4">
        <v>499.779214262962</v>
      </c>
      <c r="AE4" s="15">
        <v>583.708135817222</v>
      </c>
      <c r="AF4">
        <v>4093.2328786980402</v>
      </c>
      <c r="AG4">
        <v>6986.7706793235802</v>
      </c>
      <c r="AH4">
        <v>1565.6115293580899</v>
      </c>
      <c r="AI4">
        <v>2047.9659795761099</v>
      </c>
      <c r="AJ4">
        <v>3680.4087462863999</v>
      </c>
      <c r="AK4">
        <v>20843.336741176001</v>
      </c>
      <c r="AM4" s="3" t="s">
        <v>103</v>
      </c>
      <c r="AN4">
        <v>2230459.5346968998</v>
      </c>
      <c r="AO4">
        <v>432547.773263201</v>
      </c>
      <c r="AP4">
        <v>8136894.0865351995</v>
      </c>
      <c r="AQ4">
        <v>2840764.2363796001</v>
      </c>
      <c r="AR4">
        <v>852340.28045579896</v>
      </c>
      <c r="AS4">
        <v>4208650.6552403001</v>
      </c>
      <c r="AT4">
        <v>1316204.7036651999</v>
      </c>
      <c r="AU4">
        <v>19894602.1384339</v>
      </c>
      <c r="AV4">
        <v>10698061.036592601</v>
      </c>
      <c r="AW4">
        <v>3865768.3461034801</v>
      </c>
      <c r="AX4">
        <v>2085057.6492240999</v>
      </c>
      <c r="AY4">
        <v>22067412.285088599</v>
      </c>
      <c r="AZ4">
        <v>28376399.9419716</v>
      </c>
      <c r="BA4">
        <v>4244475.001433</v>
      </c>
      <c r="BB4">
        <v>5664594.84895455</v>
      </c>
      <c r="BC4">
        <v>43667701.588363498</v>
      </c>
      <c r="BD4">
        <v>64597878.135197401</v>
      </c>
      <c r="BF4" s="3" t="s">
        <v>103</v>
      </c>
      <c r="BG4">
        <v>5373.1506872889404</v>
      </c>
      <c r="BH4">
        <v>20383.112697656299</v>
      </c>
      <c r="BI4">
        <v>6282.6489516238398</v>
      </c>
      <c r="BJ4">
        <v>1531.40570278884</v>
      </c>
      <c r="BK4">
        <v>1252.31937822703</v>
      </c>
      <c r="BL4">
        <v>5570.3124076006798</v>
      </c>
      <c r="BM4">
        <v>1583.2923691261101</v>
      </c>
      <c r="BN4">
        <v>8881.1207550542804</v>
      </c>
      <c r="BO4">
        <v>3587.4504072422001</v>
      </c>
      <c r="BP4">
        <v>1427.1388865215599</v>
      </c>
      <c r="BQ4">
        <v>1568.43023638911</v>
      </c>
      <c r="BR4">
        <v>35234.266719686399</v>
      </c>
      <c r="BS4">
        <v>17363.8936812471</v>
      </c>
      <c r="BT4">
        <v>17305.275454450599</v>
      </c>
      <c r="BU4">
        <v>2183.0060174724999</v>
      </c>
      <c r="BV4">
        <v>24857.491871348899</v>
      </c>
      <c r="BW4">
        <v>47576.5164985253</v>
      </c>
    </row>
    <row r="5" spans="1:75">
      <c r="A5" t="s">
        <v>42</v>
      </c>
      <c r="B5">
        <v>15.1911463</v>
      </c>
      <c r="C5">
        <v>0.19981299999999999</v>
      </c>
      <c r="D5">
        <v>22.526327200000001</v>
      </c>
      <c r="E5">
        <v>6.2260856000000002</v>
      </c>
      <c r="F5">
        <v>1.3090975</v>
      </c>
      <c r="G5">
        <v>8.7846524000000006</v>
      </c>
      <c r="H5">
        <v>2.1086657999999998</v>
      </c>
      <c r="I5">
        <v>16.088937000000001</v>
      </c>
      <c r="J5">
        <v>5.4815284000000002</v>
      </c>
      <c r="K5">
        <v>9.7953945999999998</v>
      </c>
      <c r="L5">
        <v>57.410755899999998</v>
      </c>
      <c r="M5">
        <v>107.0530897</v>
      </c>
      <c r="N5">
        <v>228.43856310000001</v>
      </c>
      <c r="O5">
        <v>66.3295131</v>
      </c>
      <c r="P5">
        <v>41.776217799999998</v>
      </c>
      <c r="Q5">
        <v>175.06578350000001</v>
      </c>
      <c r="R5">
        <v>217.16557510000001</v>
      </c>
      <c r="T5" t="s">
        <v>83</v>
      </c>
      <c r="U5" s="15">
        <v>332935.33931411197</v>
      </c>
      <c r="V5" s="15">
        <v>6870.8945375420099</v>
      </c>
      <c r="W5" s="15">
        <v>650001.18448219902</v>
      </c>
      <c r="X5" s="15">
        <v>206474.333467074</v>
      </c>
      <c r="Y5" s="15">
        <v>8451.2172433415199</v>
      </c>
      <c r="Z5" s="15">
        <v>193172.578757827</v>
      </c>
      <c r="AA5" s="15">
        <v>115188.277725855</v>
      </c>
      <c r="AB5">
        <v>366658.78695023101</v>
      </c>
      <c r="AC5" s="15">
        <v>1236151.6420944899</v>
      </c>
      <c r="AD5" s="15">
        <v>95818.999267578198</v>
      </c>
      <c r="AE5">
        <v>87616.482450782903</v>
      </c>
      <c r="AF5">
        <v>2382962.3457901902</v>
      </c>
      <c r="AG5">
        <v>444765.80928119301</v>
      </c>
      <c r="AH5">
        <v>201676.411092411</v>
      </c>
      <c r="AI5">
        <v>264525.445703506</v>
      </c>
      <c r="AJ5">
        <v>764485.23645687103</v>
      </c>
      <c r="AK5">
        <v>1857177.65803115</v>
      </c>
      <c r="AM5" s="3" t="s">
        <v>44</v>
      </c>
      <c r="AN5">
        <v>32126.039554399998</v>
      </c>
      <c r="AO5">
        <v>5011.2081131000004</v>
      </c>
      <c r="AP5">
        <v>168731.8597113</v>
      </c>
      <c r="AQ5">
        <v>88706.716296900006</v>
      </c>
      <c r="AR5">
        <v>14303.6090351</v>
      </c>
      <c r="AS5">
        <v>86776.9296682001</v>
      </c>
      <c r="AT5">
        <v>11497.832902599999</v>
      </c>
      <c r="AU5">
        <v>331773.8821171</v>
      </c>
      <c r="AV5">
        <v>201365.48332336001</v>
      </c>
      <c r="AW5">
        <v>93093.870597889996</v>
      </c>
      <c r="AX5">
        <v>51496.901276500001</v>
      </c>
      <c r="AY5">
        <v>379836.65691010002</v>
      </c>
      <c r="AZ5">
        <v>637143.28699697996</v>
      </c>
      <c r="BA5">
        <v>111629.6861091</v>
      </c>
      <c r="BB5">
        <v>98611.490886729996</v>
      </c>
      <c r="BC5">
        <v>716158.85240660002</v>
      </c>
      <c r="BD5">
        <v>1254748.5288108999</v>
      </c>
      <c r="BF5" s="3" t="s">
        <v>44</v>
      </c>
      <c r="BG5">
        <v>27.9819641892913</v>
      </c>
      <c r="BH5">
        <v>59.903141308764503</v>
      </c>
      <c r="BI5">
        <v>86.841661926293199</v>
      </c>
      <c r="BJ5">
        <v>37.167248346676899</v>
      </c>
      <c r="BK5">
        <v>23.3588435530617</v>
      </c>
      <c r="BL5">
        <v>40.570390010518402</v>
      </c>
      <c r="BM5">
        <v>48.218717985478399</v>
      </c>
      <c r="BN5">
        <v>89.536538314011196</v>
      </c>
      <c r="BO5">
        <v>57.391740035873298</v>
      </c>
      <c r="BP5">
        <v>27.674808959036898</v>
      </c>
      <c r="BQ5">
        <v>21.5442419874731</v>
      </c>
      <c r="BR5">
        <v>224.48372306712901</v>
      </c>
      <c r="BS5">
        <v>378.29038349088302</v>
      </c>
      <c r="BT5">
        <v>198.86335718325401</v>
      </c>
      <c r="BU5">
        <v>50.745587158289503</v>
      </c>
      <c r="BV5">
        <v>615.36503706711801</v>
      </c>
      <c r="BW5">
        <v>1005.60683233751</v>
      </c>
    </row>
    <row r="6" spans="1:75">
      <c r="A6" t="s">
        <v>43</v>
      </c>
      <c r="B6">
        <v>1059.3384102499999</v>
      </c>
      <c r="C6">
        <v>56.421860199999998</v>
      </c>
      <c r="D6">
        <v>1825.6831232500001</v>
      </c>
      <c r="E6">
        <v>332.30996499999998</v>
      </c>
      <c r="F6">
        <v>63.909378099999998</v>
      </c>
      <c r="G6">
        <v>540.33288679999998</v>
      </c>
      <c r="H6">
        <v>112.23622930000001</v>
      </c>
      <c r="I6">
        <v>431.59838150000002</v>
      </c>
      <c r="J6">
        <v>383.35745509999998</v>
      </c>
      <c r="K6">
        <v>75.036835400000001</v>
      </c>
      <c r="L6">
        <v>280.5690328</v>
      </c>
      <c r="M6">
        <v>1846.4513870999999</v>
      </c>
      <c r="N6">
        <v>342.7363545</v>
      </c>
      <c r="O6">
        <v>1497.1045267</v>
      </c>
      <c r="P6">
        <v>313.66593310000002</v>
      </c>
      <c r="Q6">
        <v>2107.6932513000002</v>
      </c>
      <c r="R6">
        <v>1352.9709471000001</v>
      </c>
      <c r="T6" t="s">
        <v>136</v>
      </c>
      <c r="U6">
        <v>6139.0186650257101</v>
      </c>
      <c r="V6">
        <v>86.032655268174096</v>
      </c>
      <c r="W6">
        <v>15204.007545582301</v>
      </c>
      <c r="X6">
        <v>18092.9079056755</v>
      </c>
      <c r="Y6">
        <v>1694.44615443051</v>
      </c>
      <c r="Z6">
        <v>5379.7607916593597</v>
      </c>
      <c r="AA6">
        <v>7857.5597357344795</v>
      </c>
      <c r="AB6">
        <v>29921.092374969299</v>
      </c>
      <c r="AC6">
        <v>5556.2909442707896</v>
      </c>
      <c r="AD6">
        <v>11225.9552044868</v>
      </c>
      <c r="AE6">
        <v>3781.1416202373798</v>
      </c>
      <c r="AF6">
        <v>33595.100797543302</v>
      </c>
      <c r="AG6">
        <v>70481.337042257204</v>
      </c>
      <c r="AH6">
        <v>16834.367313057101</v>
      </c>
      <c r="AI6">
        <v>5258.7570266723696</v>
      </c>
      <c r="AJ6">
        <v>14628.291308551999</v>
      </c>
      <c r="AK6">
        <v>41975.985132816299</v>
      </c>
      <c r="AM6" s="3" t="s">
        <v>319</v>
      </c>
      <c r="AN6">
        <v>712717.79569579998</v>
      </c>
      <c r="AO6">
        <v>60465.787184499997</v>
      </c>
      <c r="AP6">
        <v>4038914.0733774002</v>
      </c>
      <c r="AQ6">
        <v>1459951.5396684001</v>
      </c>
      <c r="AR6">
        <v>318147.01686949999</v>
      </c>
      <c r="AS6">
        <v>1931922.5216987999</v>
      </c>
      <c r="AT6">
        <v>267543.86703720002</v>
      </c>
      <c r="AU6">
        <v>7104248.2932773996</v>
      </c>
      <c r="AV6">
        <v>4325711.1798484996</v>
      </c>
      <c r="AW6">
        <v>1564133.5639007001</v>
      </c>
      <c r="AX6">
        <v>1189213.4581462999</v>
      </c>
      <c r="AY6">
        <v>10388689.2488374</v>
      </c>
      <c r="AZ6">
        <v>15628857.3925032</v>
      </c>
      <c r="BA6">
        <v>2212691.8726224001</v>
      </c>
      <c r="BB6">
        <v>2568157.8817412001</v>
      </c>
      <c r="BC6">
        <v>17241307.545500498</v>
      </c>
      <c r="BD6">
        <v>41990632.867415197</v>
      </c>
      <c r="BF6" s="3" t="s">
        <v>319</v>
      </c>
      <c r="BG6">
        <v>1433.4919171714901</v>
      </c>
      <c r="BH6">
        <v>37101.1285959327</v>
      </c>
      <c r="BI6">
        <v>2316.27013412517</v>
      </c>
      <c r="BJ6">
        <v>604.94898631953004</v>
      </c>
      <c r="BK6">
        <v>558.628479258114</v>
      </c>
      <c r="BL6">
        <v>1146.8883339537999</v>
      </c>
      <c r="BM6">
        <v>1004.3346961816</v>
      </c>
      <c r="BN6">
        <v>4381.3558189457299</v>
      </c>
      <c r="BO6">
        <v>1802.08666243723</v>
      </c>
      <c r="BP6">
        <v>590.40414959471798</v>
      </c>
      <c r="BQ6">
        <v>574.25882604124797</v>
      </c>
      <c r="BR6">
        <v>15705.2872390178</v>
      </c>
      <c r="BS6">
        <v>6915.4858592950704</v>
      </c>
      <c r="BT6">
        <v>6710.1693585187204</v>
      </c>
      <c r="BU6">
        <v>912.43235832991002</v>
      </c>
      <c r="BV6">
        <v>12518.075864918501</v>
      </c>
      <c r="BW6">
        <v>37869.298145516601</v>
      </c>
    </row>
    <row r="7" spans="1:75">
      <c r="A7" t="s">
        <v>44</v>
      </c>
      <c r="B7">
        <v>41.639496899999997</v>
      </c>
      <c r="C7">
        <v>5.8439307999999999</v>
      </c>
      <c r="D7">
        <v>335.66798060000002</v>
      </c>
      <c r="E7">
        <v>218.34978090000001</v>
      </c>
      <c r="F7">
        <v>17.202969899999999</v>
      </c>
      <c r="G7">
        <v>263.07683489999999</v>
      </c>
      <c r="H7">
        <v>26.625525100000001</v>
      </c>
      <c r="I7">
        <v>212.10421120000001</v>
      </c>
      <c r="J7">
        <v>199.96718870000001</v>
      </c>
      <c r="K7">
        <v>57.900588499999998</v>
      </c>
      <c r="L7">
        <v>61.821316299999999</v>
      </c>
      <c r="M7">
        <v>322.2444155</v>
      </c>
      <c r="N7">
        <v>266.3162241</v>
      </c>
      <c r="O7">
        <v>602.28080539999996</v>
      </c>
      <c r="P7">
        <v>80.284451200000106</v>
      </c>
      <c r="Q7">
        <v>1009.4759184</v>
      </c>
      <c r="R7">
        <v>755.90877560000001</v>
      </c>
      <c r="T7" s="3" t="s">
        <v>153</v>
      </c>
      <c r="U7">
        <v>20532.7947423314</v>
      </c>
      <c r="V7" s="15">
        <v>3301.6104388251001</v>
      </c>
      <c r="W7">
        <v>243427.82165549</v>
      </c>
      <c r="X7">
        <v>51471.288412536502</v>
      </c>
      <c r="Y7">
        <v>3642.9208307270901</v>
      </c>
      <c r="Z7">
        <v>81181.455566910998</v>
      </c>
      <c r="AA7">
        <v>11389.836098559001</v>
      </c>
      <c r="AB7">
        <v>166279.70447534299</v>
      </c>
      <c r="AC7">
        <v>254619.19142073399</v>
      </c>
      <c r="AD7">
        <v>45973.837849140204</v>
      </c>
      <c r="AE7">
        <v>87110.417528694496</v>
      </c>
      <c r="AF7" s="15">
        <v>459115.64200866199</v>
      </c>
      <c r="AG7">
        <v>730607.36098176998</v>
      </c>
      <c r="AH7">
        <v>147574.55876498501</v>
      </c>
      <c r="AI7">
        <v>201342.86854648599</v>
      </c>
      <c r="AJ7">
        <v>314615.02744644298</v>
      </c>
      <c r="AK7">
        <v>1736725.0613561301</v>
      </c>
      <c r="AM7" t="s">
        <v>54</v>
      </c>
      <c r="AN7">
        <v>17033.026024899998</v>
      </c>
      <c r="AO7">
        <v>2684.4385391999999</v>
      </c>
      <c r="AP7">
        <v>76627.718347100003</v>
      </c>
      <c r="AQ7">
        <v>35845.969423199997</v>
      </c>
      <c r="AR7">
        <v>6563.5897156000001</v>
      </c>
      <c r="AS7">
        <v>38695.975134</v>
      </c>
      <c r="AT7">
        <v>5687.2691683000003</v>
      </c>
      <c r="AU7">
        <v>123326.8102121</v>
      </c>
      <c r="AV7">
        <v>80908.464328439994</v>
      </c>
      <c r="AW7">
        <v>45397.736195880003</v>
      </c>
      <c r="AX7">
        <v>22685.016108399999</v>
      </c>
      <c r="AY7">
        <v>153944.3455498</v>
      </c>
      <c r="AZ7">
        <v>264842.67004618002</v>
      </c>
      <c r="BA7">
        <v>62503.542242900003</v>
      </c>
      <c r="BB7">
        <v>44896.992300559999</v>
      </c>
      <c r="BC7">
        <v>283925.38177420001</v>
      </c>
      <c r="BD7">
        <v>458031.19183104602</v>
      </c>
      <c r="BF7" s="3" t="s">
        <v>42</v>
      </c>
      <c r="BG7">
        <v>6.0475304141170998</v>
      </c>
      <c r="BH7">
        <v>0.39967417171672498</v>
      </c>
      <c r="BI7">
        <v>11.444631925364099</v>
      </c>
      <c r="BJ7">
        <v>2.9988954368602099</v>
      </c>
      <c r="BK7">
        <v>2.2042081422178601</v>
      </c>
      <c r="BL7">
        <v>6.17859971482038</v>
      </c>
      <c r="BM7">
        <v>2.4500129328162901</v>
      </c>
      <c r="BN7">
        <v>11.2365404557299</v>
      </c>
      <c r="BO7">
        <v>5.5493521515769597</v>
      </c>
      <c r="BP7">
        <v>2.5062332017359799</v>
      </c>
      <c r="BQ7">
        <v>2.57247388430179</v>
      </c>
      <c r="BR7">
        <v>59.034784932342397</v>
      </c>
      <c r="BS7">
        <v>35.534286883705697</v>
      </c>
      <c r="BT7">
        <v>16.561940122197299</v>
      </c>
      <c r="BU7">
        <v>8.2342632363005208</v>
      </c>
      <c r="BV7">
        <v>83.799651521340394</v>
      </c>
      <c r="BW7">
        <v>96.889569932043997</v>
      </c>
    </row>
    <row r="8" spans="1:75">
      <c r="A8" t="s">
        <v>45</v>
      </c>
      <c r="B8">
        <v>26.8536027</v>
      </c>
      <c r="C8">
        <v>12.843603999999999</v>
      </c>
      <c r="D8">
        <v>53.795576500000003</v>
      </c>
      <c r="E8">
        <v>2.4893668999999998</v>
      </c>
      <c r="F8" s="15">
        <v>0.95236149999999997</v>
      </c>
      <c r="G8">
        <v>15.9159855</v>
      </c>
      <c r="H8">
        <v>2.6680723999999998</v>
      </c>
      <c r="I8">
        <v>9.1749954000000002</v>
      </c>
      <c r="J8">
        <v>7.9495686000000001</v>
      </c>
      <c r="K8">
        <v>1.3141638</v>
      </c>
      <c r="L8">
        <v>8.0926369999999999</v>
      </c>
      <c r="M8">
        <v>77.413869700000006</v>
      </c>
      <c r="N8">
        <v>87.789583800000003</v>
      </c>
      <c r="O8">
        <v>15.605362299999999</v>
      </c>
      <c r="P8" s="15">
        <v>1.4215917</v>
      </c>
      <c r="Q8">
        <v>166.06736770000001</v>
      </c>
      <c r="R8">
        <v>152.52497360000001</v>
      </c>
      <c r="T8" s="3" t="s">
        <v>285</v>
      </c>
      <c r="U8">
        <v>12034.9600364128</v>
      </c>
      <c r="V8">
        <v>4472.5237683266496</v>
      </c>
      <c r="W8">
        <v>59716.972630609896</v>
      </c>
      <c r="X8">
        <v>23802.571583631699</v>
      </c>
      <c r="Y8">
        <v>1192.58803747246</v>
      </c>
      <c r="Z8">
        <v>21947.745629403002</v>
      </c>
      <c r="AA8">
        <v>5704.8039861349798</v>
      </c>
      <c r="AB8">
        <v>44620.117845609799</v>
      </c>
      <c r="AC8">
        <v>98851.577392548395</v>
      </c>
      <c r="AD8">
        <v>6832.1289720982304</v>
      </c>
      <c r="AE8" s="15">
        <v>14752.416452933299</v>
      </c>
      <c r="AF8">
        <v>182091.09814763599</v>
      </c>
      <c r="AG8">
        <v>135396.30677423501</v>
      </c>
      <c r="AH8">
        <v>37157.6431448168</v>
      </c>
      <c r="AI8">
        <v>43795.324351280899</v>
      </c>
      <c r="AJ8">
        <v>163691.77324413101</v>
      </c>
      <c r="AK8">
        <v>407959.29808054201</v>
      </c>
      <c r="AM8" s="3" t="s">
        <v>49</v>
      </c>
      <c r="AN8">
        <v>5147387.5070401998</v>
      </c>
      <c r="AO8">
        <v>27425.980629099999</v>
      </c>
      <c r="AP8">
        <v>46503630.5637872</v>
      </c>
      <c r="AQ8">
        <v>13553538.7717657</v>
      </c>
      <c r="AR8">
        <v>4529801.733941</v>
      </c>
      <c r="AS8">
        <v>16979556.2829509</v>
      </c>
      <c r="AT8">
        <v>2766645.9469566001</v>
      </c>
      <c r="AU8">
        <v>30561259.081406999</v>
      </c>
      <c r="AV8">
        <v>21190503.225942802</v>
      </c>
      <c r="AW8">
        <v>5940056.0715565998</v>
      </c>
      <c r="AX8">
        <v>7134649.5775116002</v>
      </c>
      <c r="AY8">
        <v>44148957.118069299</v>
      </c>
      <c r="AZ8">
        <v>81270748.750283897</v>
      </c>
      <c r="BA8">
        <v>25745147.0674535</v>
      </c>
      <c r="BB8">
        <v>9733771.0825471804</v>
      </c>
      <c r="BC8">
        <v>70250595.563739404</v>
      </c>
      <c r="BD8">
        <v>141125581.44140601</v>
      </c>
      <c r="BF8" s="3" t="s">
        <v>54</v>
      </c>
      <c r="BG8">
        <v>24.239245660375801</v>
      </c>
      <c r="BH8">
        <v>1.8711773440141699</v>
      </c>
      <c r="BI8">
        <v>45.156034011149202</v>
      </c>
      <c r="BJ8">
        <v>11.670435601452001</v>
      </c>
      <c r="BK8">
        <v>8.8326349933856498</v>
      </c>
      <c r="BL8">
        <v>20.495044243930302</v>
      </c>
      <c r="BM8">
        <v>10.2453333821081</v>
      </c>
      <c r="BN8">
        <v>40.724287446309297</v>
      </c>
      <c r="BO8">
        <v>23.7528451205661</v>
      </c>
      <c r="BP8">
        <v>9.4303467424320804</v>
      </c>
      <c r="BQ8">
        <v>9.4818332852367302</v>
      </c>
      <c r="BR8">
        <v>223.43937928886299</v>
      </c>
      <c r="BS8">
        <v>145.62839869070501</v>
      </c>
      <c r="BT8">
        <v>68.0925322836096</v>
      </c>
      <c r="BU8">
        <v>32.414003428943602</v>
      </c>
      <c r="BV8">
        <v>275.285913369897</v>
      </c>
      <c r="BW8">
        <v>412.85745735612898</v>
      </c>
    </row>
    <row r="9" spans="1:75">
      <c r="A9" t="s">
        <v>46</v>
      </c>
      <c r="B9">
        <v>15.383493550000001</v>
      </c>
      <c r="C9">
        <v>14.853081299999999</v>
      </c>
      <c r="D9">
        <v>50.958550649999999</v>
      </c>
      <c r="E9">
        <v>6.4614962</v>
      </c>
      <c r="F9">
        <v>4.3451329000000003</v>
      </c>
      <c r="G9">
        <v>52.3344667</v>
      </c>
      <c r="H9">
        <v>7.6250780000000002</v>
      </c>
      <c r="I9">
        <v>23.1912661</v>
      </c>
      <c r="J9">
        <v>10.751437900000001</v>
      </c>
      <c r="K9">
        <v>7.2034894999999999</v>
      </c>
      <c r="L9">
        <v>7.9752801</v>
      </c>
      <c r="M9">
        <v>36.193845500000002</v>
      </c>
      <c r="N9">
        <v>38.025475999999998</v>
      </c>
      <c r="O9">
        <v>21.131700899999998</v>
      </c>
      <c r="P9">
        <v>11.831693100000001</v>
      </c>
      <c r="Q9">
        <v>93.976221699999996</v>
      </c>
      <c r="R9">
        <v>64.168420699999999</v>
      </c>
      <c r="T9" s="3" t="s">
        <v>184</v>
      </c>
      <c r="U9">
        <v>1264.2112887252699</v>
      </c>
      <c r="V9">
        <v>55.358772777892199</v>
      </c>
      <c r="W9">
        <v>915.20698463288795</v>
      </c>
      <c r="X9">
        <v>615.17695986933802</v>
      </c>
      <c r="Y9">
        <v>28.683267942644299</v>
      </c>
      <c r="Z9">
        <v>276.17545145135898</v>
      </c>
      <c r="AA9">
        <v>69.970500478743901</v>
      </c>
      <c r="AB9">
        <v>314.44596712121</v>
      </c>
      <c r="AC9">
        <v>701.13755805502399</v>
      </c>
      <c r="AD9">
        <v>47.728975790552802</v>
      </c>
      <c r="AE9" s="15">
        <v>824.13942933036105</v>
      </c>
      <c r="AF9">
        <v>1135.8339208662501</v>
      </c>
      <c r="AG9">
        <v>755.64793582633195</v>
      </c>
      <c r="AH9">
        <v>1216.9846991228101</v>
      </c>
      <c r="AI9">
        <v>372.72782877832702</v>
      </c>
      <c r="AJ9">
        <v>325.122016157627</v>
      </c>
      <c r="AK9">
        <v>2476.01630622122</v>
      </c>
      <c r="AM9" s="3" t="s">
        <v>50</v>
      </c>
      <c r="AN9">
        <v>187911.55293500001</v>
      </c>
      <c r="AO9">
        <v>17287.668154200001</v>
      </c>
      <c r="AP9">
        <v>574104.95779270097</v>
      </c>
      <c r="AQ9">
        <v>226234.36579149999</v>
      </c>
      <c r="AR9">
        <v>52949.804267</v>
      </c>
      <c r="AS9">
        <v>372736.396985</v>
      </c>
      <c r="AT9">
        <v>30120.310108900001</v>
      </c>
      <c r="AU9">
        <v>714786.35854409996</v>
      </c>
      <c r="AV9">
        <v>288735.26433869998</v>
      </c>
      <c r="AW9">
        <v>270412.54180438002</v>
      </c>
      <c r="AX9">
        <v>310378.91976429999</v>
      </c>
      <c r="AY9">
        <v>1294049.8427252001</v>
      </c>
      <c r="AZ9">
        <v>1575179.37834134</v>
      </c>
      <c r="BA9">
        <v>467489.44012580003</v>
      </c>
      <c r="BB9">
        <v>374083.36682161101</v>
      </c>
      <c r="BC9">
        <v>2270894.3226268999</v>
      </c>
      <c r="BD9">
        <v>2371680.7858648002</v>
      </c>
      <c r="BF9" s="3" t="s">
        <v>49</v>
      </c>
      <c r="BG9">
        <v>23647.638118299601</v>
      </c>
      <c r="BH9">
        <v>3147.3596757154901</v>
      </c>
      <c r="BI9">
        <v>36144.642730976397</v>
      </c>
      <c r="BJ9">
        <v>6573.2631001341697</v>
      </c>
      <c r="BK9">
        <v>5598.66744848912</v>
      </c>
      <c r="BL9">
        <v>18551.895258630298</v>
      </c>
      <c r="BM9">
        <v>6005.8229884949496</v>
      </c>
      <c r="BN9">
        <v>24198.242620620698</v>
      </c>
      <c r="BO9">
        <v>24735.552344997701</v>
      </c>
      <c r="BP9">
        <v>6261.2500371994101</v>
      </c>
      <c r="BQ9">
        <v>4458.7443241375904</v>
      </c>
      <c r="BR9">
        <v>47054.968425043699</v>
      </c>
      <c r="BS9">
        <v>23346.649156343301</v>
      </c>
      <c r="BT9">
        <v>12148.384384437</v>
      </c>
      <c r="BU9">
        <v>7396.5952297985596</v>
      </c>
      <c r="BV9">
        <v>65941.996708349994</v>
      </c>
      <c r="BW9">
        <v>139018.32114395901</v>
      </c>
    </row>
    <row r="10" spans="1:75">
      <c r="A10" t="s">
        <v>47</v>
      </c>
      <c r="B10">
        <v>0.60621055000000001</v>
      </c>
      <c r="C10">
        <v>3.3163070000000001</v>
      </c>
      <c r="D10">
        <v>23.232639150000001</v>
      </c>
      <c r="E10">
        <v>7.7894687999999999</v>
      </c>
      <c r="F10">
        <v>2.4863165999999999</v>
      </c>
      <c r="G10">
        <v>22.9907456</v>
      </c>
      <c r="H10">
        <v>2.2994775999999999</v>
      </c>
      <c r="I10">
        <v>22.680828999999999</v>
      </c>
      <c r="J10">
        <v>12.902862300000001</v>
      </c>
      <c r="K10">
        <v>5.1240535999999999</v>
      </c>
      <c r="L10">
        <v>5.4557906999999997</v>
      </c>
      <c r="M10">
        <v>79.883099599999994</v>
      </c>
      <c r="N10">
        <v>16.450760800000001</v>
      </c>
      <c r="O10">
        <v>30.424128100000001</v>
      </c>
      <c r="P10">
        <v>19.2809226</v>
      </c>
      <c r="Q10">
        <v>167.385595</v>
      </c>
      <c r="R10">
        <v>224.36659890000001</v>
      </c>
      <c r="T10" t="s">
        <v>110</v>
      </c>
      <c r="U10" s="15">
        <v>7577.2312793075198</v>
      </c>
      <c r="V10" s="15">
        <v>42.460940253466902</v>
      </c>
      <c r="W10" s="15">
        <v>16376.653583109801</v>
      </c>
      <c r="X10" s="15">
        <v>4701.8356537756699</v>
      </c>
      <c r="Y10" s="15">
        <v>180.72831461491401</v>
      </c>
      <c r="Z10" s="15">
        <v>9819.1546922796606</v>
      </c>
      <c r="AA10" s="15">
        <v>4160.8542925963102</v>
      </c>
      <c r="AB10">
        <v>12207.549874730201</v>
      </c>
      <c r="AC10" s="15">
        <v>45848.810098852802</v>
      </c>
      <c r="AD10" s="15">
        <v>6177.7094288765602</v>
      </c>
      <c r="AE10" s="15">
        <v>8720.0019936595509</v>
      </c>
      <c r="AF10" s="15">
        <v>79126.784253538499</v>
      </c>
      <c r="AG10" s="15">
        <v>66253.103016925597</v>
      </c>
      <c r="AH10">
        <v>19675.8376596421</v>
      </c>
      <c r="AI10" s="15">
        <v>9523.2010304229407</v>
      </c>
      <c r="AJ10">
        <v>33477.966832867802</v>
      </c>
      <c r="AK10">
        <v>140774.90999126199</v>
      </c>
      <c r="AM10" s="3" t="s">
        <v>39</v>
      </c>
      <c r="AN10">
        <v>15160.959897299999</v>
      </c>
      <c r="AO10">
        <v>5243.9283808999899</v>
      </c>
      <c r="AP10">
        <v>104900.21494429999</v>
      </c>
      <c r="AQ10">
        <v>103435.6672748</v>
      </c>
      <c r="AR10">
        <v>12137.7048316</v>
      </c>
      <c r="AS10">
        <v>68754.192839800002</v>
      </c>
      <c r="AT10">
        <v>9688.8844649999992</v>
      </c>
      <c r="AU10">
        <v>251733.3184097</v>
      </c>
      <c r="AV10">
        <v>210977.25026316001</v>
      </c>
      <c r="AW10">
        <v>106563.94550852</v>
      </c>
      <c r="AX10">
        <v>49024.137157800003</v>
      </c>
      <c r="AY10">
        <v>315412.8046341</v>
      </c>
      <c r="AZ10">
        <v>596534.49926295003</v>
      </c>
      <c r="BA10">
        <v>116601.7050928</v>
      </c>
      <c r="BB10">
        <v>67793.7239047701</v>
      </c>
      <c r="BC10">
        <v>467818.84412189998</v>
      </c>
      <c r="BD10">
        <v>1040772.80727116</v>
      </c>
      <c r="BF10" s="3" t="s">
        <v>50</v>
      </c>
      <c r="BG10">
        <v>563.149033343719</v>
      </c>
      <c r="BH10">
        <v>465.27852276004199</v>
      </c>
      <c r="BI10">
        <v>608.40993158614003</v>
      </c>
      <c r="BJ10">
        <v>229.426027473196</v>
      </c>
      <c r="BK10">
        <v>74.015781539430407</v>
      </c>
      <c r="BL10">
        <v>289.55381299488801</v>
      </c>
      <c r="BM10">
        <v>96.975447721063006</v>
      </c>
      <c r="BN10">
        <v>518.60929021439301</v>
      </c>
      <c r="BO10">
        <v>239.21523503364401</v>
      </c>
      <c r="BP10">
        <v>119.189991963597</v>
      </c>
      <c r="BQ10">
        <v>149.54411379557399</v>
      </c>
      <c r="BR10">
        <v>1485.0396297560701</v>
      </c>
      <c r="BS10">
        <v>1229.94667397017</v>
      </c>
      <c r="BT10">
        <v>375.62079178992201</v>
      </c>
      <c r="BU10">
        <v>273.686625843255</v>
      </c>
      <c r="BV10">
        <v>1461.8458960482001</v>
      </c>
      <c r="BW10">
        <v>2325.0355395617298</v>
      </c>
    </row>
    <row r="11" spans="1:75">
      <c r="A11" t="s">
        <v>48</v>
      </c>
      <c r="B11">
        <v>5034.9749300000003</v>
      </c>
      <c r="C11">
        <v>30.4439995</v>
      </c>
      <c r="D11">
        <v>7786.5807155000002</v>
      </c>
      <c r="E11">
        <v>7274.1408842000001</v>
      </c>
      <c r="F11">
        <v>1369.7922252000001</v>
      </c>
      <c r="G11">
        <v>72846.194711499993</v>
      </c>
      <c r="H11">
        <v>6438.3318642000004</v>
      </c>
      <c r="I11">
        <v>31263.727299300001</v>
      </c>
      <c r="J11">
        <v>21349.243973299999</v>
      </c>
      <c r="K11">
        <v>2675.0545517</v>
      </c>
      <c r="L11">
        <v>8889.4261796999999</v>
      </c>
      <c r="M11">
        <v>66802.560188899995</v>
      </c>
      <c r="N11">
        <v>33085.013838600004</v>
      </c>
      <c r="O11">
        <v>36395.546283800002</v>
      </c>
      <c r="P11">
        <v>7292.7354130000003</v>
      </c>
      <c r="Q11">
        <v>55106.161603</v>
      </c>
      <c r="R11">
        <v>36715.323206599998</v>
      </c>
      <c r="T11" s="3" t="s">
        <v>286</v>
      </c>
      <c r="U11">
        <v>2151.6383758393699</v>
      </c>
      <c r="V11" s="15">
        <v>37.176873241113597</v>
      </c>
      <c r="W11">
        <v>2199.2529924516998</v>
      </c>
      <c r="X11">
        <v>3356.5158664993901</v>
      </c>
      <c r="Y11" s="15">
        <v>222.95258399285399</v>
      </c>
      <c r="Z11">
        <v>1658.8075881078801</v>
      </c>
      <c r="AA11">
        <v>315.763564931811</v>
      </c>
      <c r="AB11">
        <v>2487.3981610257201</v>
      </c>
      <c r="AC11">
        <v>1456.83176712506</v>
      </c>
      <c r="AD11">
        <v>1163.8901123404501</v>
      </c>
      <c r="AE11" s="15">
        <v>448.16864710673701</v>
      </c>
      <c r="AF11">
        <v>9715.6182656325509</v>
      </c>
      <c r="AG11">
        <v>8535.1882916688992</v>
      </c>
      <c r="AH11">
        <v>2448.8408737149598</v>
      </c>
      <c r="AI11">
        <v>1165.94093990326</v>
      </c>
      <c r="AJ11">
        <v>2560.13752306067</v>
      </c>
      <c r="AK11">
        <v>9495.1184967735808</v>
      </c>
      <c r="AM11" s="3" t="s">
        <v>55</v>
      </c>
      <c r="AN11">
        <v>13130988.1880036</v>
      </c>
      <c r="AO11">
        <v>6758403.8852308001</v>
      </c>
      <c r="AP11">
        <v>44304233.271998197</v>
      </c>
      <c r="AQ11">
        <v>4772587.8754516002</v>
      </c>
      <c r="AR11">
        <v>5404005.3853922999</v>
      </c>
      <c r="AS11">
        <v>19989453.276276302</v>
      </c>
      <c r="AT11">
        <v>4722357.3755655997</v>
      </c>
      <c r="AU11">
        <v>26532725.423306499</v>
      </c>
      <c r="AV11">
        <v>35109608.658727497</v>
      </c>
      <c r="AW11">
        <v>11562452.162426701</v>
      </c>
      <c r="AX11">
        <v>11516908.1668572</v>
      </c>
      <c r="AY11">
        <v>235826390.96648699</v>
      </c>
      <c r="AZ11">
        <v>106261793.49416199</v>
      </c>
      <c r="BA11">
        <v>37461168.330405697</v>
      </c>
      <c r="BB11">
        <v>29132528.7869271</v>
      </c>
      <c r="BC11">
        <v>328700637.96083999</v>
      </c>
      <c r="BD11">
        <v>401597380.85961199</v>
      </c>
      <c r="BF11" t="s">
        <v>39</v>
      </c>
      <c r="BG11">
        <v>22.0859127632968</v>
      </c>
      <c r="BH11">
        <v>7.9100955544466904</v>
      </c>
      <c r="BI11">
        <v>78.698537383334994</v>
      </c>
      <c r="BJ11">
        <v>22.210297405762699</v>
      </c>
      <c r="BK11">
        <v>24.2411930873524</v>
      </c>
      <c r="BL11">
        <v>171.85701689973899</v>
      </c>
      <c r="BM11">
        <v>36.405091389061397</v>
      </c>
      <c r="BN11">
        <v>116.04266030832299</v>
      </c>
      <c r="BO11">
        <v>67.164906713157706</v>
      </c>
      <c r="BP11">
        <v>21.94227226456</v>
      </c>
      <c r="BQ11">
        <v>17.9632236649717</v>
      </c>
      <c r="BR11">
        <v>460.58816420047401</v>
      </c>
      <c r="BS11">
        <v>324.90081539524101</v>
      </c>
      <c r="BT11">
        <v>154.13558405503801</v>
      </c>
      <c r="BU11">
        <v>63.175631443410602</v>
      </c>
      <c r="BV11">
        <v>670.98619515381699</v>
      </c>
      <c r="BW11">
        <v>1075.4790191132299</v>
      </c>
    </row>
    <row r="12" spans="1:75">
      <c r="A12" t="s">
        <v>49</v>
      </c>
      <c r="B12">
        <v>12847.866474799999</v>
      </c>
      <c r="C12">
        <v>12994.953332499999</v>
      </c>
      <c r="D12">
        <v>74194.256861200003</v>
      </c>
      <c r="E12">
        <v>5762.7831976999996</v>
      </c>
      <c r="F12">
        <v>4486.1552431999999</v>
      </c>
      <c r="G12">
        <v>22346.017237200002</v>
      </c>
      <c r="H12">
        <v>2381.2131849000002</v>
      </c>
      <c r="I12" s="15">
        <v>21091.416881000001</v>
      </c>
      <c r="J12">
        <v>29909.953262499999</v>
      </c>
      <c r="K12">
        <v>2596.5519014000001</v>
      </c>
      <c r="L12">
        <v>5865.7011232000004</v>
      </c>
      <c r="M12">
        <v>53275.932064200002</v>
      </c>
      <c r="N12">
        <v>3608.1411306999998</v>
      </c>
      <c r="O12">
        <v>45960.0416377</v>
      </c>
      <c r="P12">
        <v>140320.3521206</v>
      </c>
      <c r="Q12">
        <v>112474.85991679999</v>
      </c>
      <c r="R12">
        <v>45520.500549299999</v>
      </c>
      <c r="T12" s="3" t="s">
        <v>287</v>
      </c>
      <c r="U12" s="15">
        <v>35.1051886604644</v>
      </c>
      <c r="V12" s="15">
        <v>3.1428703839204299E-2</v>
      </c>
      <c r="W12" s="15">
        <v>129.89485503002101</v>
      </c>
      <c r="X12">
        <v>381.966128575401</v>
      </c>
      <c r="Y12" s="15">
        <v>290.213296521161</v>
      </c>
      <c r="Z12">
        <v>570.33445700640004</v>
      </c>
      <c r="AA12">
        <v>257.15220361654798</v>
      </c>
      <c r="AB12">
        <v>555.93151467467897</v>
      </c>
      <c r="AC12">
        <v>883.67060278190297</v>
      </c>
      <c r="AD12">
        <v>526.84973561461095</v>
      </c>
      <c r="AE12" s="15">
        <v>337.75919296208201</v>
      </c>
      <c r="AF12" s="15">
        <v>1646.31426636015</v>
      </c>
      <c r="AG12">
        <v>769.25993060002304</v>
      </c>
      <c r="AH12">
        <v>672.65663495014905</v>
      </c>
      <c r="AI12">
        <v>1245.5082896586</v>
      </c>
      <c r="AJ12">
        <v>1315.2156156488099</v>
      </c>
      <c r="AK12">
        <v>5138.30427218559</v>
      </c>
      <c r="AM12" s="3" t="s">
        <v>56</v>
      </c>
      <c r="AN12">
        <v>4741702.1584938997</v>
      </c>
      <c r="AO12">
        <v>105240.36052649999</v>
      </c>
      <c r="AP12">
        <v>17606722.910356399</v>
      </c>
      <c r="AQ12">
        <v>11184331.7612767</v>
      </c>
      <c r="AR12">
        <v>5488381.0921099</v>
      </c>
      <c r="AS12">
        <v>10775628.5279675</v>
      </c>
      <c r="AT12">
        <v>5400942.3387660095</v>
      </c>
      <c r="AU12">
        <v>27433873.5068423</v>
      </c>
      <c r="AV12">
        <v>15766953.478577901</v>
      </c>
      <c r="AW12">
        <v>11102312.853236301</v>
      </c>
      <c r="AX12">
        <v>5450746.1263485998</v>
      </c>
      <c r="AY12">
        <v>49124125.684607998</v>
      </c>
      <c r="AZ12">
        <v>84979464.018901706</v>
      </c>
      <c r="BA12">
        <v>17741221.712349799</v>
      </c>
      <c r="BB12">
        <v>6427634.4105302198</v>
      </c>
      <c r="BC12">
        <v>55987618.403144501</v>
      </c>
      <c r="BD12">
        <v>110348374.264744</v>
      </c>
      <c r="BF12" s="3" t="s">
        <v>55</v>
      </c>
      <c r="BG12">
        <v>33988.406016588902</v>
      </c>
      <c r="BH12">
        <v>52578.100615250303</v>
      </c>
      <c r="BI12">
        <v>61243.2748746246</v>
      </c>
      <c r="BJ12">
        <v>5087.05385675245</v>
      </c>
      <c r="BK12">
        <v>16279.1362487843</v>
      </c>
      <c r="BL12">
        <v>46945.980800028097</v>
      </c>
      <c r="BM12">
        <v>40015.753383278403</v>
      </c>
      <c r="BN12">
        <v>35537.682436029601</v>
      </c>
      <c r="BO12">
        <v>26234.035332747499</v>
      </c>
      <c r="BP12">
        <v>7966.3044873588196</v>
      </c>
      <c r="BQ12">
        <v>5516.7064065363202</v>
      </c>
      <c r="BR12">
        <v>172062.87215957101</v>
      </c>
      <c r="BS12">
        <v>59203.674409341402</v>
      </c>
      <c r="BT12">
        <v>44614.405537605897</v>
      </c>
      <c r="BU12">
        <v>13124.950247655501</v>
      </c>
      <c r="BV12">
        <v>253635.32482246499</v>
      </c>
      <c r="BW12">
        <v>380257.32214193698</v>
      </c>
    </row>
    <row r="13" spans="1:75">
      <c r="A13" t="s">
        <v>50</v>
      </c>
      <c r="B13">
        <v>688.47703850000005</v>
      </c>
      <c r="C13">
        <v>539.69667579999998</v>
      </c>
      <c r="D13">
        <v>1183.5247889</v>
      </c>
      <c r="E13">
        <v>334.64215480000001</v>
      </c>
      <c r="F13">
        <v>75.223737799999995</v>
      </c>
      <c r="G13">
        <v>699.12700159999997</v>
      </c>
      <c r="H13">
        <v>129.66930310000001</v>
      </c>
      <c r="I13">
        <v>315.44745219999999</v>
      </c>
      <c r="J13">
        <v>126.95605380000001</v>
      </c>
      <c r="K13">
        <v>89.599285800000004</v>
      </c>
      <c r="L13">
        <v>249.0884178</v>
      </c>
      <c r="M13">
        <v>1376.3434835</v>
      </c>
      <c r="N13">
        <v>383.70661849999999</v>
      </c>
      <c r="O13">
        <v>1432.3468342000001</v>
      </c>
      <c r="P13">
        <v>73.146049700000106</v>
      </c>
      <c r="Q13">
        <v>1745.0383717</v>
      </c>
      <c r="R13">
        <v>1360.5825164</v>
      </c>
      <c r="T13" s="3" t="s">
        <v>157</v>
      </c>
      <c r="U13" s="15">
        <v>1807.2496860571</v>
      </c>
      <c r="V13" s="15">
        <v>0.12879227383829001</v>
      </c>
      <c r="W13" s="15">
        <v>3903.8487403627</v>
      </c>
      <c r="X13" s="15">
        <v>722.42582798760702</v>
      </c>
      <c r="Y13" s="15">
        <v>87.600576422225402</v>
      </c>
      <c r="Z13" s="15">
        <v>847.59080355885396</v>
      </c>
      <c r="AA13" s="15">
        <v>122.177415854602</v>
      </c>
      <c r="AB13">
        <v>698.28114901939898</v>
      </c>
      <c r="AC13" s="15">
        <v>1883.7148135524701</v>
      </c>
      <c r="AD13" s="15">
        <v>236.92789263092001</v>
      </c>
      <c r="AE13" s="15">
        <v>377.34517219065998</v>
      </c>
      <c r="AF13" s="15">
        <v>1736.39737422554</v>
      </c>
      <c r="AG13">
        <v>1060.31873109343</v>
      </c>
      <c r="AH13">
        <v>634.44408020260801</v>
      </c>
      <c r="AI13" s="15">
        <v>110.941209420562</v>
      </c>
      <c r="AJ13" s="15">
        <v>250.99347214546</v>
      </c>
      <c r="AK13">
        <v>3134.9300324063702</v>
      </c>
      <c r="AM13" s="3" t="s">
        <v>57</v>
      </c>
      <c r="AN13">
        <v>364381.21473830001</v>
      </c>
      <c r="AO13">
        <v>-24421.2430752</v>
      </c>
      <c r="AP13">
        <v>2089694.3078536</v>
      </c>
      <c r="AQ13">
        <v>540517.63417720003</v>
      </c>
      <c r="AR13">
        <v>176086.11566899999</v>
      </c>
      <c r="AS13">
        <v>1088860.4213312999</v>
      </c>
      <c r="AT13">
        <v>113382.5530761</v>
      </c>
      <c r="AU13">
        <v>4075420.4423316</v>
      </c>
      <c r="AV13">
        <v>1738994.8906026999</v>
      </c>
      <c r="AW13">
        <v>678041.52916302998</v>
      </c>
      <c r="AX13">
        <v>795872.34821199998</v>
      </c>
      <c r="AY13">
        <v>6628525.8239203002</v>
      </c>
      <c r="AZ13">
        <v>8685885.1123582497</v>
      </c>
      <c r="BA13">
        <v>1453099.5669871999</v>
      </c>
      <c r="BB13">
        <v>1608149.6881192499</v>
      </c>
      <c r="BC13">
        <v>10506836.5184364</v>
      </c>
      <c r="BD13">
        <v>16396232.111776199</v>
      </c>
      <c r="BF13" s="3" t="s">
        <v>56</v>
      </c>
      <c r="BG13">
        <v>3549.9273079956802</v>
      </c>
      <c r="BH13">
        <v>1001.91335526075</v>
      </c>
      <c r="BI13">
        <v>19980.630243985499</v>
      </c>
      <c r="BJ13">
        <v>3869.0396822781199</v>
      </c>
      <c r="BK13">
        <v>12259.747650365</v>
      </c>
      <c r="BL13">
        <v>15557.510261914</v>
      </c>
      <c r="BM13">
        <v>16890.894528618399</v>
      </c>
      <c r="BN13">
        <v>44890.925316028901</v>
      </c>
      <c r="BO13">
        <v>19467.180582876099</v>
      </c>
      <c r="BP13">
        <v>9036.0213770904793</v>
      </c>
      <c r="BQ13">
        <v>4834.8129755995396</v>
      </c>
      <c r="BR13">
        <v>33177.754884204798</v>
      </c>
      <c r="BS13">
        <v>40265.574847464297</v>
      </c>
      <c r="BT13">
        <v>18518.143533433999</v>
      </c>
      <c r="BU13">
        <v>4603.1574945368802</v>
      </c>
      <c r="BV13">
        <v>71530.143726901399</v>
      </c>
      <c r="BW13">
        <v>105282.396017844</v>
      </c>
    </row>
    <row r="14" spans="1:75">
      <c r="A14" t="s">
        <v>51</v>
      </c>
      <c r="B14">
        <v>44.550908149999998</v>
      </c>
      <c r="C14">
        <v>16.593354099999999</v>
      </c>
      <c r="D14">
        <v>128.98207925</v>
      </c>
      <c r="E14">
        <v>9.2841985000000005</v>
      </c>
      <c r="F14">
        <v>17.428450600000001</v>
      </c>
      <c r="G14">
        <v>202.8225099</v>
      </c>
      <c r="H14">
        <v>37.012363899999997</v>
      </c>
      <c r="I14">
        <v>55.775575400000001</v>
      </c>
      <c r="J14">
        <v>20.4582868</v>
      </c>
      <c r="K14">
        <v>5.9060325999999996</v>
      </c>
      <c r="L14">
        <v>15.832619299999999</v>
      </c>
      <c r="M14">
        <v>110.6074273</v>
      </c>
      <c r="N14">
        <v>30.399332600000001</v>
      </c>
      <c r="O14">
        <v>90.005983099999995</v>
      </c>
      <c r="P14">
        <v>14.262191899999999</v>
      </c>
      <c r="Q14">
        <v>156.4234659</v>
      </c>
      <c r="R14">
        <v>331.23067459999999</v>
      </c>
      <c r="T14" s="3" t="s">
        <v>142</v>
      </c>
      <c r="U14" s="15">
        <v>28177.871923762799</v>
      </c>
      <c r="V14" s="15">
        <v>660.91093690288096</v>
      </c>
      <c r="W14" s="15">
        <v>91161.736741497603</v>
      </c>
      <c r="X14" s="15">
        <v>18558.863210563501</v>
      </c>
      <c r="Y14" s="15">
        <v>3258.7275022970698</v>
      </c>
      <c r="Z14" s="15">
        <v>42320.1133289594</v>
      </c>
      <c r="AA14" s="15">
        <v>1923.07874386755</v>
      </c>
      <c r="AB14">
        <v>22878.077253975</v>
      </c>
      <c r="AC14" s="15">
        <v>47836.619872169598</v>
      </c>
      <c r="AD14" s="15">
        <v>8323.4984491355699</v>
      </c>
      <c r="AE14">
        <v>8251.2312427819998</v>
      </c>
      <c r="AF14" s="15">
        <v>224141.409901373</v>
      </c>
      <c r="AG14" s="15">
        <v>76337.941291966097</v>
      </c>
      <c r="AH14">
        <v>28722.165485391401</v>
      </c>
      <c r="AI14" s="15">
        <v>11055.488581657401</v>
      </c>
      <c r="AJ14">
        <v>21007.2841301058</v>
      </c>
      <c r="AK14">
        <v>226393.97263253399</v>
      </c>
      <c r="AM14" t="s">
        <v>65</v>
      </c>
      <c r="AN14">
        <v>93068.108227300007</v>
      </c>
      <c r="AO14">
        <v>13336.616966600001</v>
      </c>
      <c r="AP14">
        <v>340495.52625140001</v>
      </c>
      <c r="AQ14">
        <v>170037.04883389999</v>
      </c>
      <c r="AR14">
        <v>35321.044111499999</v>
      </c>
      <c r="AS14">
        <v>233914.82860380001</v>
      </c>
      <c r="AT14">
        <v>33520.202533999996</v>
      </c>
      <c r="AU14">
        <v>756634.84617839998</v>
      </c>
      <c r="AV14">
        <v>479934.15124401997</v>
      </c>
      <c r="AW14">
        <v>266647.62624059001</v>
      </c>
      <c r="AX14">
        <v>150385.8516807</v>
      </c>
      <c r="AY14">
        <v>1005060.7133237</v>
      </c>
      <c r="AZ14">
        <v>1696938.45537823</v>
      </c>
      <c r="BA14">
        <v>400250.19704569998</v>
      </c>
      <c r="BB14">
        <v>301286.61951256997</v>
      </c>
      <c r="BC14">
        <v>2187346.5721197999</v>
      </c>
      <c r="BD14">
        <v>2843228.37200933</v>
      </c>
      <c r="BF14" s="3" t="s">
        <v>57</v>
      </c>
      <c r="BG14">
        <v>2148.2764741862102</v>
      </c>
      <c r="BH14">
        <v>12272.6774148245</v>
      </c>
      <c r="BI14">
        <v>2268.0421712950201</v>
      </c>
      <c r="BJ14">
        <v>483.88365975036299</v>
      </c>
      <c r="BK14">
        <v>297.49332576749299</v>
      </c>
      <c r="BL14">
        <v>2380.89102308681</v>
      </c>
      <c r="BM14">
        <v>665.26293606138597</v>
      </c>
      <c r="BN14">
        <v>2714.8436644172698</v>
      </c>
      <c r="BO14">
        <v>1032.7117738985501</v>
      </c>
      <c r="BP14">
        <v>375.47180453832499</v>
      </c>
      <c r="BQ14">
        <v>729.84866467823804</v>
      </c>
      <c r="BR14">
        <v>10343.6889322027</v>
      </c>
      <c r="BS14">
        <v>5484.47754995173</v>
      </c>
      <c r="BT14">
        <v>2357.5769479112701</v>
      </c>
      <c r="BU14">
        <v>848.97037771577698</v>
      </c>
      <c r="BV14">
        <v>8508.7723992227002</v>
      </c>
      <c r="BW14">
        <v>12094.052613592599</v>
      </c>
    </row>
    <row r="15" spans="1:75">
      <c r="A15" t="s">
        <v>52</v>
      </c>
      <c r="B15">
        <v>1.0378204</v>
      </c>
      <c r="C15">
        <v>1.6004901</v>
      </c>
      <c r="D15">
        <v>3.1636977000000002</v>
      </c>
      <c r="E15">
        <v>0.3151931</v>
      </c>
      <c r="F15">
        <v>0.29223919999999998</v>
      </c>
      <c r="G15">
        <v>5.8178638999999999</v>
      </c>
      <c r="H15">
        <v>1.814581</v>
      </c>
      <c r="I15">
        <v>5.8193678999999996</v>
      </c>
      <c r="J15">
        <v>3.5989428000000001</v>
      </c>
      <c r="K15">
        <v>0.22631209999999999</v>
      </c>
      <c r="L15">
        <v>1.9402431</v>
      </c>
      <c r="M15">
        <v>11.8238459</v>
      </c>
      <c r="N15">
        <v>4.0520113999999996</v>
      </c>
      <c r="O15">
        <v>11.5135369</v>
      </c>
      <c r="P15">
        <v>1.7044359</v>
      </c>
      <c r="Q15">
        <v>20.2279664</v>
      </c>
      <c r="R15">
        <v>23.343857199999999</v>
      </c>
      <c r="T15" t="s">
        <v>162</v>
      </c>
      <c r="U15">
        <v>2136.6002375449202</v>
      </c>
      <c r="V15" s="15">
        <v>0.46619062531198102</v>
      </c>
      <c r="W15">
        <v>5449.2639273819996</v>
      </c>
      <c r="X15">
        <v>202.87517639214599</v>
      </c>
      <c r="Y15">
        <v>51.062690302904301</v>
      </c>
      <c r="Z15">
        <v>617.50739800772396</v>
      </c>
      <c r="AA15">
        <v>52.231062189148297</v>
      </c>
      <c r="AB15">
        <v>341.53605579398601</v>
      </c>
      <c r="AC15">
        <v>802.60480139404501</v>
      </c>
      <c r="AD15">
        <v>65.304435549303903</v>
      </c>
      <c r="AE15" s="15">
        <v>102.28297315264</v>
      </c>
      <c r="AF15">
        <v>1491.5536368749999</v>
      </c>
      <c r="AG15">
        <v>559.83080350485204</v>
      </c>
      <c r="AH15">
        <v>437.01422782557898</v>
      </c>
      <c r="AI15">
        <v>96.516285695135593</v>
      </c>
      <c r="AJ15">
        <v>534.13503793116104</v>
      </c>
      <c r="AK15">
        <v>2075.6617369891601</v>
      </c>
      <c r="AM15" s="3" t="s">
        <v>64</v>
      </c>
      <c r="AN15">
        <v>158586.79412370001</v>
      </c>
      <c r="AO15">
        <v>16428.9237632</v>
      </c>
      <c r="AP15">
        <v>1126229.5477596</v>
      </c>
      <c r="AQ15">
        <v>643366.83280089998</v>
      </c>
      <c r="AR15">
        <v>87827.735742799996</v>
      </c>
      <c r="AS15">
        <v>583622.74521189998</v>
      </c>
      <c r="AT15">
        <v>66579.144084300002</v>
      </c>
      <c r="AU15">
        <v>2091943.5296177</v>
      </c>
      <c r="AV15">
        <v>1051339.697291</v>
      </c>
      <c r="AW15">
        <v>525942.81249369006</v>
      </c>
      <c r="AX15">
        <v>358994.8497667</v>
      </c>
      <c r="AY15">
        <v>2401963.8849267</v>
      </c>
      <c r="AZ15">
        <v>3999160.7708665598</v>
      </c>
      <c r="BA15">
        <v>695079.4503726</v>
      </c>
      <c r="BB15">
        <v>700799.08205206005</v>
      </c>
      <c r="BC15">
        <v>5247068.0030087996</v>
      </c>
      <c r="BD15">
        <v>8643214.6087939609</v>
      </c>
      <c r="BF15" t="s">
        <v>65</v>
      </c>
      <c r="BG15">
        <v>111.791691041327</v>
      </c>
      <c r="BH15">
        <v>21.171294354968399</v>
      </c>
      <c r="BI15">
        <v>288.31251525338502</v>
      </c>
      <c r="BJ15">
        <v>75.737310834964802</v>
      </c>
      <c r="BK15">
        <v>61.039971477337097</v>
      </c>
      <c r="BL15">
        <v>376.48644888511802</v>
      </c>
      <c r="BM15">
        <v>96.073339599113197</v>
      </c>
      <c r="BN15">
        <v>300.50285603922498</v>
      </c>
      <c r="BO15">
        <v>197.66233476908499</v>
      </c>
      <c r="BP15">
        <v>66.556174216248706</v>
      </c>
      <c r="BQ15">
        <v>60.489426378783399</v>
      </c>
      <c r="BR15">
        <v>1454.7157862041699</v>
      </c>
      <c r="BS15">
        <v>833.53396435922298</v>
      </c>
      <c r="BT15">
        <v>416.71698351690299</v>
      </c>
      <c r="BU15">
        <v>202.44507402307201</v>
      </c>
      <c r="BV15">
        <v>1822.62186273674</v>
      </c>
      <c r="BW15">
        <v>2719.6732494110402</v>
      </c>
    </row>
    <row r="16" spans="1:75">
      <c r="A16" t="s">
        <v>53</v>
      </c>
      <c r="B16">
        <v>1.2366708</v>
      </c>
      <c r="C16">
        <v>1.2479826000000001</v>
      </c>
      <c r="D16">
        <v>7.8067748999999997</v>
      </c>
      <c r="E16">
        <v>0.84651359999999998</v>
      </c>
      <c r="F16">
        <v>2.2221308999999998</v>
      </c>
      <c r="G16">
        <v>4.8375171999999997</v>
      </c>
      <c r="H16">
        <v>0.42523759999999999</v>
      </c>
      <c r="I16">
        <v>9.3469973</v>
      </c>
      <c r="J16">
        <v>8.4384946999999997</v>
      </c>
      <c r="K16">
        <v>0.84901579999999999</v>
      </c>
      <c r="L16">
        <v>1.3262510000000001</v>
      </c>
      <c r="M16">
        <v>7.0511603000000003</v>
      </c>
      <c r="N16">
        <v>5.0552694999999996</v>
      </c>
      <c r="O16">
        <v>1.6745425</v>
      </c>
      <c r="P16">
        <v>3.0576850000000002</v>
      </c>
      <c r="Q16">
        <v>35.866326399999998</v>
      </c>
      <c r="R16">
        <v>36.588132299999998</v>
      </c>
      <c r="T16" s="3" t="s">
        <v>193</v>
      </c>
      <c r="U16" s="15">
        <v>7045.7572350420496</v>
      </c>
      <c r="V16" s="15">
        <v>3.1546674123102498</v>
      </c>
      <c r="W16" s="15">
        <v>18536.5925173748</v>
      </c>
      <c r="X16" s="15">
        <v>6232.1469762093802</v>
      </c>
      <c r="Y16" s="15">
        <v>1261.0529369532601</v>
      </c>
      <c r="Z16" s="15">
        <v>16223.3656388492</v>
      </c>
      <c r="AA16" s="15">
        <v>1436.65821340313</v>
      </c>
      <c r="AB16">
        <v>22930.716740158601</v>
      </c>
      <c r="AC16" s="15">
        <v>40736.997610872997</v>
      </c>
      <c r="AD16" s="15">
        <v>4095.58226616099</v>
      </c>
      <c r="AE16" s="15">
        <v>4276.6106158888297</v>
      </c>
      <c r="AF16" s="15">
        <v>27214.906739108901</v>
      </c>
      <c r="AG16">
        <v>44384.3333029114</v>
      </c>
      <c r="AH16">
        <v>7129.98355889902</v>
      </c>
      <c r="AI16" s="15">
        <v>9067.5924480208305</v>
      </c>
      <c r="AJ16">
        <v>15226.474744408601</v>
      </c>
      <c r="AK16">
        <v>63946.477563113302</v>
      </c>
      <c r="AM16" s="3" t="s">
        <v>62</v>
      </c>
      <c r="AN16">
        <v>1040013.0018632</v>
      </c>
      <c r="AO16">
        <v>12689.3477533</v>
      </c>
      <c r="AP16">
        <v>6375243.8902548896</v>
      </c>
      <c r="AQ16">
        <v>2467642.7964269002</v>
      </c>
      <c r="AR16">
        <v>578187.11504459998</v>
      </c>
      <c r="AS16">
        <v>3807054.2449322999</v>
      </c>
      <c r="AT16">
        <v>369755.59494500002</v>
      </c>
      <c r="AU16">
        <v>11764127.9523293</v>
      </c>
      <c r="AV16">
        <v>5925635.5943612996</v>
      </c>
      <c r="AW16">
        <v>2074030.6451030001</v>
      </c>
      <c r="AX16">
        <v>2316684.4126559999</v>
      </c>
      <c r="AY16">
        <v>16679191.5093369</v>
      </c>
      <c r="AZ16">
        <v>26224150.785510499</v>
      </c>
      <c r="BA16">
        <v>4439282.4576126998</v>
      </c>
      <c r="BB16">
        <v>4842447.3740523197</v>
      </c>
      <c r="BC16">
        <v>32824759.185270101</v>
      </c>
      <c r="BD16">
        <v>37955342.038595498</v>
      </c>
      <c r="BF16" s="3" t="s">
        <v>64</v>
      </c>
      <c r="BG16">
        <v>188.62797735571201</v>
      </c>
      <c r="BH16">
        <v>165.121920344145</v>
      </c>
      <c r="BI16">
        <v>1712.05169983628</v>
      </c>
      <c r="BJ16">
        <v>676.57085018038094</v>
      </c>
      <c r="BK16">
        <v>865.75115614995002</v>
      </c>
      <c r="BL16">
        <v>6399.29318430279</v>
      </c>
      <c r="BM16">
        <v>1554.7824381385601</v>
      </c>
      <c r="BN16">
        <v>3360.87688216987</v>
      </c>
      <c r="BO16">
        <v>1740.1508418216299</v>
      </c>
      <c r="BP16">
        <v>636.94446375117104</v>
      </c>
      <c r="BQ16">
        <v>204.311490963523</v>
      </c>
      <c r="BR16">
        <v>3374.6895275295701</v>
      </c>
      <c r="BS16">
        <v>1065.7571201093399</v>
      </c>
      <c r="BT16">
        <v>588.63904037731095</v>
      </c>
      <c r="BU16">
        <v>278.81977197609302</v>
      </c>
      <c r="BV16">
        <v>3776.3213529007098</v>
      </c>
      <c r="BW16">
        <v>7872.8599001811399</v>
      </c>
    </row>
    <row r="17" spans="1:75">
      <c r="A17" t="s">
        <v>54</v>
      </c>
      <c r="B17">
        <v>25.71880075</v>
      </c>
      <c r="C17">
        <v>2.0296759999999998</v>
      </c>
      <c r="D17">
        <v>96.748370750000007</v>
      </c>
      <c r="E17">
        <v>21.884190799999999</v>
      </c>
      <c r="F17">
        <v>11.3004034</v>
      </c>
      <c r="G17">
        <v>51.252097499999998</v>
      </c>
      <c r="H17">
        <v>4.7407415000000004</v>
      </c>
      <c r="I17">
        <v>38.330415299999999</v>
      </c>
      <c r="J17">
        <v>12.5170595</v>
      </c>
      <c r="K17">
        <v>13.044905399999999</v>
      </c>
      <c r="L17">
        <v>48.689997200000001</v>
      </c>
      <c r="M17">
        <v>178.08653760000001</v>
      </c>
      <c r="N17">
        <v>271.35000009999999</v>
      </c>
      <c r="O17">
        <v>109.7794332</v>
      </c>
      <c r="P17">
        <v>36.223098</v>
      </c>
      <c r="Q17">
        <v>286.2789793</v>
      </c>
      <c r="R17">
        <v>271.50397459999999</v>
      </c>
      <c r="T17" s="3" t="s">
        <v>212</v>
      </c>
      <c r="U17">
        <v>12380.1805140462</v>
      </c>
      <c r="V17" s="15">
        <v>70.870411619507607</v>
      </c>
      <c r="W17">
        <v>55934.338492563897</v>
      </c>
      <c r="X17">
        <v>7094.0236023421203</v>
      </c>
      <c r="Y17">
        <v>672.14628182036699</v>
      </c>
      <c r="Z17">
        <v>10920.410110339601</v>
      </c>
      <c r="AA17">
        <v>251.33958165723999</v>
      </c>
      <c r="AB17">
        <v>9071.3039952088202</v>
      </c>
      <c r="AC17">
        <v>21540.725732844301</v>
      </c>
      <c r="AD17">
        <v>3904.64180893917</v>
      </c>
      <c r="AE17" s="15">
        <v>4095.2781634943399</v>
      </c>
      <c r="AF17">
        <v>29397.866273017698</v>
      </c>
      <c r="AG17">
        <v>32988.507435980398</v>
      </c>
      <c r="AH17">
        <v>18530.527216387101</v>
      </c>
      <c r="AI17">
        <v>10493.5592528209</v>
      </c>
      <c r="AJ17">
        <v>19021.1708365706</v>
      </c>
      <c r="AK17">
        <v>69505.223486792893</v>
      </c>
      <c r="AM17" s="3" t="s">
        <v>73</v>
      </c>
      <c r="AN17">
        <v>52680.873278599996</v>
      </c>
      <c r="AO17">
        <v>4920.4754964999902</v>
      </c>
      <c r="AP17">
        <v>251612.68366010001</v>
      </c>
      <c r="AQ17">
        <v>132997.52062689999</v>
      </c>
      <c r="AR17">
        <v>21290.5173359</v>
      </c>
      <c r="AS17">
        <v>146119.60031139999</v>
      </c>
      <c r="AT17">
        <v>16329.223588999999</v>
      </c>
      <c r="AU17">
        <v>464086.61473530001</v>
      </c>
      <c r="AV17">
        <v>250614.23615415001</v>
      </c>
      <c r="AW17">
        <v>145286.40646276</v>
      </c>
      <c r="AX17">
        <v>74668.0923148</v>
      </c>
      <c r="AY17">
        <v>510124.22591600002</v>
      </c>
      <c r="AZ17">
        <v>887263.83749890001</v>
      </c>
      <c r="BA17">
        <v>204388.12025519999</v>
      </c>
      <c r="BB17">
        <v>146315.58647911999</v>
      </c>
      <c r="BC17">
        <v>1055427.6544069999</v>
      </c>
      <c r="BD17">
        <v>1751636.4028977701</v>
      </c>
      <c r="BF17" s="3" t="s">
        <v>62</v>
      </c>
      <c r="BG17">
        <v>10408.006622646701</v>
      </c>
      <c r="BH17">
        <v>709.24055059111095</v>
      </c>
      <c r="BI17">
        <v>11912.462209282499</v>
      </c>
      <c r="BJ17">
        <v>5224.2039299585003</v>
      </c>
      <c r="BK17">
        <v>1471.65758226252</v>
      </c>
      <c r="BL17">
        <v>6053.4173216259596</v>
      </c>
      <c r="BM17">
        <v>1574.9122054649499</v>
      </c>
      <c r="BN17">
        <v>11893.6154342636</v>
      </c>
      <c r="BO17">
        <v>4647.7619300347296</v>
      </c>
      <c r="BP17">
        <v>1742.76141176749</v>
      </c>
      <c r="BQ17">
        <v>2106.57108903789</v>
      </c>
      <c r="BR17">
        <v>24634.505114901702</v>
      </c>
      <c r="BS17">
        <v>16320.3431747625</v>
      </c>
      <c r="BT17">
        <v>5863.0749584346404</v>
      </c>
      <c r="BU17">
        <v>2686.4981080460002</v>
      </c>
      <c r="BV17">
        <v>26725.1980737251</v>
      </c>
      <c r="BW17">
        <v>30373.774850751299</v>
      </c>
    </row>
    <row r="18" spans="1:75">
      <c r="A18" t="s">
        <v>55</v>
      </c>
      <c r="B18">
        <v>20528.493178299999</v>
      </c>
      <c r="C18">
        <v>3188.4635334</v>
      </c>
      <c r="D18">
        <v>34223.156499700002</v>
      </c>
      <c r="E18">
        <v>8863.5241165999905</v>
      </c>
      <c r="F18">
        <v>4974.6097312000002</v>
      </c>
      <c r="G18">
        <v>26230.542179399999</v>
      </c>
      <c r="H18">
        <v>25140.3115435</v>
      </c>
      <c r="I18">
        <v>43876.4469646</v>
      </c>
      <c r="J18">
        <v>34338.655416900001</v>
      </c>
      <c r="K18">
        <v>7215.9465886999997</v>
      </c>
      <c r="L18">
        <v>25069.0711772</v>
      </c>
      <c r="M18">
        <v>200191.68315200001</v>
      </c>
      <c r="N18">
        <v>63973.382422499999</v>
      </c>
      <c r="O18">
        <v>172935.139738</v>
      </c>
      <c r="P18">
        <v>23097.424281899999</v>
      </c>
      <c r="Q18">
        <v>313438.43539880001</v>
      </c>
      <c r="R18">
        <v>380374.39876349998</v>
      </c>
      <c r="T18" s="3" t="s">
        <v>232</v>
      </c>
      <c r="U18">
        <v>1497.4890733969801</v>
      </c>
      <c r="V18" s="15">
        <v>23.930603721768801</v>
      </c>
      <c r="W18">
        <v>6203.9165904370502</v>
      </c>
      <c r="X18">
        <v>3053.2508695965998</v>
      </c>
      <c r="Y18">
        <v>648.71378204326197</v>
      </c>
      <c r="Z18">
        <v>4558.3683263024204</v>
      </c>
      <c r="AA18">
        <v>1268.07212531085</v>
      </c>
      <c r="AB18">
        <v>16921.3237694175</v>
      </c>
      <c r="AC18">
        <v>36991.226874042201</v>
      </c>
      <c r="AD18">
        <v>5225.9061445826701</v>
      </c>
      <c r="AE18" s="15">
        <v>2717.2727287080702</v>
      </c>
      <c r="AF18">
        <v>32983.7209120814</v>
      </c>
      <c r="AG18">
        <v>31296.9549706828</v>
      </c>
      <c r="AH18">
        <v>9522.3849312848706</v>
      </c>
      <c r="AI18">
        <v>14076.6742530267</v>
      </c>
      <c r="AJ18">
        <v>28541.039857567401</v>
      </c>
      <c r="AK18">
        <v>74606.133061340995</v>
      </c>
      <c r="AM18" s="3" t="s">
        <v>68</v>
      </c>
      <c r="AN18">
        <v>8004.2750506000002</v>
      </c>
      <c r="AO18">
        <v>4346.6717034000003</v>
      </c>
      <c r="AP18">
        <v>12465.807098699999</v>
      </c>
      <c r="AQ18">
        <v>18303.984894000001</v>
      </c>
      <c r="AR18">
        <v>3930.1744125</v>
      </c>
      <c r="AS18">
        <v>17644.662102999999</v>
      </c>
      <c r="AT18">
        <v>5495.1732530999998</v>
      </c>
      <c r="AU18">
        <v>20523.931371800001</v>
      </c>
      <c r="AV18">
        <v>7029.4516881</v>
      </c>
      <c r="AW18">
        <v>13472.686558699999</v>
      </c>
      <c r="AX18">
        <v>2406.4001217</v>
      </c>
      <c r="AY18">
        <v>4159.0638413999995</v>
      </c>
      <c r="AZ18">
        <v>16884.239445020001</v>
      </c>
      <c r="BA18">
        <v>8975.7248846000002</v>
      </c>
      <c r="BB18">
        <v>3969.3107630300001</v>
      </c>
      <c r="BC18">
        <v>12290.080504899999</v>
      </c>
      <c r="BD18">
        <v>27683.687182923</v>
      </c>
      <c r="BF18" s="3" t="s">
        <v>73</v>
      </c>
      <c r="BG18">
        <v>75.450067343913304</v>
      </c>
      <c r="BH18">
        <v>6.1687522911058998</v>
      </c>
      <c r="BI18">
        <v>200.21519489202501</v>
      </c>
      <c r="BJ18">
        <v>50.056772303137102</v>
      </c>
      <c r="BK18">
        <v>49.277636789901898</v>
      </c>
      <c r="BL18">
        <v>121.097028741228</v>
      </c>
      <c r="BM18">
        <v>42.518664286163599</v>
      </c>
      <c r="BN18">
        <v>160.11366846251099</v>
      </c>
      <c r="BO18">
        <v>100.016300266754</v>
      </c>
      <c r="BP18">
        <v>40.454723973882103</v>
      </c>
      <c r="BQ18">
        <v>34.925173129971597</v>
      </c>
      <c r="BR18">
        <v>395.61048922131403</v>
      </c>
      <c r="BS18">
        <v>470.33299411413202</v>
      </c>
      <c r="BT18">
        <v>256.75927284088402</v>
      </c>
      <c r="BU18">
        <v>153.658475545469</v>
      </c>
      <c r="BV18">
        <v>995.44484544694399</v>
      </c>
      <c r="BW18">
        <v>1398.3047301187901</v>
      </c>
    </row>
    <row r="19" spans="1:75">
      <c r="A19" t="s">
        <v>56</v>
      </c>
      <c r="B19">
        <v>2737.4313834</v>
      </c>
      <c r="C19">
        <v>3817.2501392999998</v>
      </c>
      <c r="D19">
        <v>12405.5310137</v>
      </c>
      <c r="E19">
        <v>6186.7874693000003</v>
      </c>
      <c r="F19" s="15">
        <v>1973.426281</v>
      </c>
      <c r="G19">
        <v>8292.8130669999991</v>
      </c>
      <c r="H19">
        <v>2840.5138992000002</v>
      </c>
      <c r="I19">
        <v>17241.3978269</v>
      </c>
      <c r="J19">
        <v>12499.263935499999</v>
      </c>
      <c r="K19">
        <v>5890.1879667000003</v>
      </c>
      <c r="L19">
        <v>1045.4905354</v>
      </c>
      <c r="M19">
        <v>31093.6798069</v>
      </c>
      <c r="N19">
        <v>74130.464195799999</v>
      </c>
      <c r="O19">
        <v>14691.5165648</v>
      </c>
      <c r="P19">
        <v>12485.1177061</v>
      </c>
      <c r="Q19">
        <v>69101.380497599996</v>
      </c>
      <c r="R19">
        <v>99414.5437389</v>
      </c>
      <c r="T19" s="3" t="s">
        <v>254</v>
      </c>
      <c r="U19">
        <v>13845.493915489</v>
      </c>
      <c r="V19" s="15">
        <v>6.6780523959302202E-2</v>
      </c>
      <c r="W19">
        <v>29970.886933156798</v>
      </c>
      <c r="X19">
        <v>10436.628441741799</v>
      </c>
      <c r="Y19">
        <v>3426.1695708704901</v>
      </c>
      <c r="Z19">
        <v>15486.8701354563</v>
      </c>
      <c r="AA19">
        <v>3108.8526322921798</v>
      </c>
      <c r="AB19">
        <v>29672.586950495101</v>
      </c>
      <c r="AC19">
        <v>39836.240049626897</v>
      </c>
      <c r="AD19">
        <v>9158.5416717529406</v>
      </c>
      <c r="AE19" s="15">
        <v>7250.6838784683696</v>
      </c>
      <c r="AF19">
        <v>32191.923061814199</v>
      </c>
      <c r="AG19" s="15">
        <v>53647.446017940303</v>
      </c>
      <c r="AH19">
        <v>20529.207365014801</v>
      </c>
      <c r="AI19">
        <v>3778.14270070975</v>
      </c>
      <c r="AJ19" s="15">
        <v>21524.400705581</v>
      </c>
      <c r="AK19" s="15">
        <v>82745.901328958804</v>
      </c>
      <c r="AM19" s="3" t="s">
        <v>59</v>
      </c>
      <c r="AN19">
        <v>3378460.2686419999</v>
      </c>
      <c r="AO19">
        <v>-242225.2555534</v>
      </c>
      <c r="AP19">
        <v>21283665.0501693</v>
      </c>
      <c r="AQ19">
        <v>7599318.1273114001</v>
      </c>
      <c r="AR19">
        <v>3627993.1027692999</v>
      </c>
      <c r="AS19">
        <v>7841953.7079696897</v>
      </c>
      <c r="AT19">
        <v>2858764.6012145001</v>
      </c>
      <c r="AU19">
        <v>27682713.448674001</v>
      </c>
      <c r="AV19">
        <v>22141513.670772601</v>
      </c>
      <c r="AW19">
        <v>5874909.8754931502</v>
      </c>
      <c r="AX19">
        <v>7056015.3900482999</v>
      </c>
      <c r="AY19">
        <v>45368075.540638298</v>
      </c>
      <c r="AZ19">
        <v>67100743.945631698</v>
      </c>
      <c r="BA19">
        <v>12770366.1807887</v>
      </c>
      <c r="BB19">
        <v>5682464.0135443499</v>
      </c>
      <c r="BC19">
        <v>76417771.159832105</v>
      </c>
      <c r="BD19">
        <v>157303765.83713001</v>
      </c>
      <c r="BF19" s="3" t="s">
        <v>68</v>
      </c>
      <c r="BG19">
        <v>1940.7429637257101</v>
      </c>
      <c r="BH19">
        <v>3033.700563328</v>
      </c>
      <c r="BI19">
        <v>5168.0614836841796</v>
      </c>
      <c r="BJ19">
        <v>2044.66768449712</v>
      </c>
      <c r="BK19">
        <v>1458.8261947496501</v>
      </c>
      <c r="BL19">
        <v>6746.8846946352296</v>
      </c>
      <c r="BM19">
        <v>4508.5248443829396</v>
      </c>
      <c r="BN19">
        <v>7101.3834571431398</v>
      </c>
      <c r="BO19">
        <v>3886.1439419372</v>
      </c>
      <c r="BP19">
        <v>1687.9238616713501</v>
      </c>
      <c r="BQ19">
        <v>553.17073742454795</v>
      </c>
      <c r="BR19">
        <v>7158.0255267315197</v>
      </c>
      <c r="BS19">
        <v>4993.2831698625896</v>
      </c>
      <c r="BT19">
        <v>5046.5427883198199</v>
      </c>
      <c r="BU19">
        <v>840.93876745296404</v>
      </c>
      <c r="BV19">
        <v>7922.8856989040196</v>
      </c>
      <c r="BW19">
        <v>14324.493957111399</v>
      </c>
    </row>
    <row r="20" spans="1:75">
      <c r="A20" t="s">
        <v>57</v>
      </c>
      <c r="B20">
        <v>1200.0733654000001</v>
      </c>
      <c r="C20">
        <v>8460.7059912999994</v>
      </c>
      <c r="D20">
        <v>4051.6298305</v>
      </c>
      <c r="E20">
        <v>53.691080599999999</v>
      </c>
      <c r="F20">
        <v>293.20484470000002</v>
      </c>
      <c r="G20">
        <v>1898.7186151000001</v>
      </c>
      <c r="H20">
        <v>109.6206454</v>
      </c>
      <c r="I20">
        <v>2068.1857098999999</v>
      </c>
      <c r="J20">
        <v>506.35683540000002</v>
      </c>
      <c r="K20">
        <v>127.32620060000001</v>
      </c>
      <c r="L20">
        <v>1447.1079984999999</v>
      </c>
      <c r="M20">
        <v>12466.764762000001</v>
      </c>
      <c r="N20">
        <v>5616.7286006000004</v>
      </c>
      <c r="O20">
        <v>3025.3916103000001</v>
      </c>
      <c r="P20">
        <v>935.41470830000003</v>
      </c>
      <c r="Q20">
        <v>1534.5076419</v>
      </c>
      <c r="R20">
        <v>7301.8481795999896</v>
      </c>
      <c r="T20" t="s">
        <v>276</v>
      </c>
      <c r="U20">
        <v>21635.994979294399</v>
      </c>
      <c r="V20" s="15">
        <v>262.61563500622998</v>
      </c>
      <c r="W20">
        <v>34303.8667368717</v>
      </c>
      <c r="X20">
        <v>8638.9518475068598</v>
      </c>
      <c r="Y20">
        <v>1190.0705725913899</v>
      </c>
      <c r="Z20">
        <v>11468.7038189657</v>
      </c>
      <c r="AA20">
        <v>3456.2548767263702</v>
      </c>
      <c r="AB20">
        <v>7528.9033546568799</v>
      </c>
      <c r="AC20">
        <v>16229.945394627701</v>
      </c>
      <c r="AD20">
        <v>832.77667103707802</v>
      </c>
      <c r="AE20">
        <v>3466.5445046282198</v>
      </c>
      <c r="AF20">
        <v>28596.403117460901</v>
      </c>
      <c r="AG20">
        <v>18321.5775013577</v>
      </c>
      <c r="AH20">
        <v>5475.0967092394403</v>
      </c>
      <c r="AI20">
        <v>3547.00880599022</v>
      </c>
      <c r="AJ20">
        <v>3363.8118457815099</v>
      </c>
      <c r="AK20">
        <v>32670.888906830201</v>
      </c>
      <c r="AM20" s="3" t="s">
        <v>69</v>
      </c>
      <c r="AN20">
        <v>17480.925035100001</v>
      </c>
      <c r="AO20">
        <v>3952.1419771000001</v>
      </c>
      <c r="AP20">
        <v>69379.883918799998</v>
      </c>
      <c r="AQ20">
        <v>40327.3837088</v>
      </c>
      <c r="AR20">
        <v>7899.2997125000102</v>
      </c>
      <c r="AS20">
        <v>55259.688403799999</v>
      </c>
      <c r="AT20">
        <v>7732.6619522999999</v>
      </c>
      <c r="AU20">
        <v>161852.3432</v>
      </c>
      <c r="AV20">
        <v>104444.7129405</v>
      </c>
      <c r="AW20">
        <v>52966.655558359998</v>
      </c>
      <c r="AX20">
        <v>27557.226416900001</v>
      </c>
      <c r="AY20">
        <v>177861.90249149999</v>
      </c>
      <c r="AZ20">
        <v>320762.57446054003</v>
      </c>
      <c r="BA20">
        <v>80306.635019099995</v>
      </c>
      <c r="BB20">
        <v>55728.735188370003</v>
      </c>
      <c r="BC20">
        <v>375852.72136299999</v>
      </c>
      <c r="BD20">
        <v>514934.03539598</v>
      </c>
      <c r="BF20" s="3" t="s">
        <v>59</v>
      </c>
      <c r="BG20">
        <v>5470.3039051966498</v>
      </c>
      <c r="BH20">
        <v>1161.76331019128</v>
      </c>
      <c r="BI20">
        <v>46241.6758664152</v>
      </c>
      <c r="BJ20">
        <v>8498.5701903277895</v>
      </c>
      <c r="BK20">
        <v>12696.7620604535</v>
      </c>
      <c r="BL20">
        <v>31274.6737764555</v>
      </c>
      <c r="BM20">
        <v>40140.795820339801</v>
      </c>
      <c r="BN20">
        <v>37075.5836147441</v>
      </c>
      <c r="BO20">
        <v>21874.879335854501</v>
      </c>
      <c r="BP20">
        <v>8695.5653609316905</v>
      </c>
      <c r="BQ20">
        <v>6634.6126040323697</v>
      </c>
      <c r="BR20">
        <v>48198.706852303301</v>
      </c>
      <c r="BS20">
        <v>32131.150358258801</v>
      </c>
      <c r="BT20">
        <v>46934.281048778597</v>
      </c>
      <c r="BU20">
        <v>11996.5255832487</v>
      </c>
      <c r="BV20">
        <v>118852.01327491899</v>
      </c>
      <c r="BW20">
        <v>152068.198778575</v>
      </c>
    </row>
    <row r="21" spans="1:75">
      <c r="A21" t="s">
        <v>58</v>
      </c>
      <c r="B21">
        <v>769.35399129999996</v>
      </c>
      <c r="C21">
        <v>3.0320911000000002</v>
      </c>
      <c r="D21">
        <v>494.60029279999998</v>
      </c>
      <c r="E21">
        <v>142.1241416</v>
      </c>
      <c r="F21">
        <v>45.969149299999998</v>
      </c>
      <c r="G21">
        <v>157.742267</v>
      </c>
      <c r="H21">
        <v>13.4534603</v>
      </c>
      <c r="I21">
        <v>168.77144089999999</v>
      </c>
      <c r="J21">
        <v>82.750035100000005</v>
      </c>
      <c r="K21">
        <v>19.984348900000001</v>
      </c>
      <c r="L21">
        <v>4.7826012000000002</v>
      </c>
      <c r="M21">
        <v>156.55026910000001</v>
      </c>
      <c r="N21">
        <v>341.67190540000001</v>
      </c>
      <c r="O21">
        <v>196.3320564</v>
      </c>
      <c r="P21">
        <v>28.569155200000001</v>
      </c>
      <c r="Q21">
        <v>111.6703318</v>
      </c>
      <c r="R21">
        <v>696.4840385</v>
      </c>
      <c r="T21" s="3" t="s">
        <v>288</v>
      </c>
      <c r="U21">
        <v>5188.6579836414803</v>
      </c>
      <c r="V21" s="15">
        <v>0.45153813626001998</v>
      </c>
      <c r="W21">
        <v>8195.4060806057296</v>
      </c>
      <c r="X21">
        <v>1327.16327618627</v>
      </c>
      <c r="Y21" s="15">
        <v>189.22536241576901</v>
      </c>
      <c r="Z21">
        <v>1439.47854281583</v>
      </c>
      <c r="AA21">
        <v>233.81296802351099</v>
      </c>
      <c r="AB21">
        <v>2372.6910019337001</v>
      </c>
      <c r="AC21">
        <v>5609.9748590455702</v>
      </c>
      <c r="AD21">
        <v>662.43813098967098</v>
      </c>
      <c r="AE21">
        <v>1311.91578876944</v>
      </c>
      <c r="AF21">
        <v>13335.227651711901</v>
      </c>
      <c r="AG21">
        <v>3338.9522408708099</v>
      </c>
      <c r="AH21">
        <v>1377.80635718485</v>
      </c>
      <c r="AI21">
        <v>227.05709021910999</v>
      </c>
      <c r="AJ21">
        <v>1187.10808011021</v>
      </c>
      <c r="AK21">
        <v>16564.097575115</v>
      </c>
      <c r="AM21" s="3" t="s">
        <v>320</v>
      </c>
      <c r="AN21">
        <v>86554.047582799903</v>
      </c>
      <c r="AO21">
        <v>10860.004191800001</v>
      </c>
      <c r="AP21">
        <v>452406.02908880002</v>
      </c>
      <c r="AQ21">
        <v>155645.71739850001</v>
      </c>
      <c r="AR21">
        <v>37772.5033215</v>
      </c>
      <c r="AS21">
        <v>225291.8201441</v>
      </c>
      <c r="AT21">
        <v>26337.034153500001</v>
      </c>
      <c r="AU21">
        <v>681353.35821089905</v>
      </c>
      <c r="AV21">
        <v>398334.74253639998</v>
      </c>
      <c r="AW21">
        <v>152093.73678419</v>
      </c>
      <c r="AX21">
        <v>143857.90854</v>
      </c>
      <c r="AY21">
        <v>826170.13753229904</v>
      </c>
      <c r="AZ21">
        <v>1696012.5411849499</v>
      </c>
      <c r="BA21">
        <v>331468.68811079999</v>
      </c>
      <c r="BB21">
        <v>273634.47644454002</v>
      </c>
      <c r="BC21">
        <v>1879409.2843543</v>
      </c>
      <c r="BD21">
        <v>2695077.1904260698</v>
      </c>
      <c r="BF21" s="3" t="s">
        <v>69</v>
      </c>
      <c r="BG21">
        <v>138.57739955509899</v>
      </c>
      <c r="BH21">
        <v>2.4617187350714298</v>
      </c>
      <c r="BI21">
        <v>124.199014196909</v>
      </c>
      <c r="BJ21">
        <v>27.4320024332781</v>
      </c>
      <c r="BK21">
        <v>35.545485703634597</v>
      </c>
      <c r="BL21">
        <v>86.0074031476519</v>
      </c>
      <c r="BM21">
        <v>31.122250249339601</v>
      </c>
      <c r="BN21">
        <v>115.868541219554</v>
      </c>
      <c r="BO21">
        <v>79.342869891401193</v>
      </c>
      <c r="BP21">
        <v>25.297914516300601</v>
      </c>
      <c r="BQ21">
        <v>12.6587310411989</v>
      </c>
      <c r="BR21">
        <v>189.28296872363401</v>
      </c>
      <c r="BS21">
        <v>143.07902715937601</v>
      </c>
      <c r="BT21">
        <v>88.101517054171595</v>
      </c>
      <c r="BU21">
        <v>41.702040906049199</v>
      </c>
      <c r="BV21">
        <v>403.55235706590503</v>
      </c>
      <c r="BW21">
        <v>466.26432618679399</v>
      </c>
    </row>
    <row r="22" spans="1:75">
      <c r="A22" t="s">
        <v>59</v>
      </c>
      <c r="B22">
        <v>3033.8189747500001</v>
      </c>
      <c r="C22">
        <v>120.8157982</v>
      </c>
      <c r="D22">
        <v>9949.0083714499997</v>
      </c>
      <c r="E22">
        <v>6201.5485466999999</v>
      </c>
      <c r="F22" s="15">
        <v>906.69984790000001</v>
      </c>
      <c r="G22">
        <v>18486.2532197</v>
      </c>
      <c r="H22">
        <v>3037.6158565000001</v>
      </c>
      <c r="I22">
        <v>15860.1477292</v>
      </c>
      <c r="J22" s="15">
        <v>13585.4206266</v>
      </c>
      <c r="K22">
        <v>2865.4383118000001</v>
      </c>
      <c r="L22">
        <v>5209.3730476999999</v>
      </c>
      <c r="M22">
        <v>37657.147662500101</v>
      </c>
      <c r="N22">
        <v>67489.079387100006</v>
      </c>
      <c r="O22">
        <v>8912.7158168999995</v>
      </c>
      <c r="P22">
        <v>7451.6600219000002</v>
      </c>
      <c r="Q22">
        <v>68167.292580499998</v>
      </c>
      <c r="R22">
        <v>128626.6234065</v>
      </c>
      <c r="T22" s="3" t="s">
        <v>62</v>
      </c>
      <c r="U22" s="15">
        <v>22528.301667673801</v>
      </c>
      <c r="V22" s="15">
        <v>279.63341223334697</v>
      </c>
      <c r="W22">
        <v>43743.516851908098</v>
      </c>
      <c r="X22">
        <v>8513.6208690819003</v>
      </c>
      <c r="Y22" s="15">
        <v>64.384820205834501</v>
      </c>
      <c r="Z22">
        <v>8885.73192184238</v>
      </c>
      <c r="AA22" s="15">
        <v>350.959497264032</v>
      </c>
      <c r="AB22">
        <v>3742.35334338148</v>
      </c>
      <c r="AC22">
        <v>6550.8584351525697</v>
      </c>
      <c r="AD22">
        <v>1516.11693906244</v>
      </c>
      <c r="AE22" s="15">
        <v>3801.2133364992401</v>
      </c>
      <c r="AF22">
        <v>391.42211909440198</v>
      </c>
      <c r="AG22">
        <v>40480.264817612202</v>
      </c>
      <c r="AH22">
        <v>17129.636532920002</v>
      </c>
      <c r="AI22">
        <v>170.097871387433</v>
      </c>
      <c r="AJ22">
        <v>384.63853644203903</v>
      </c>
      <c r="AK22">
        <v>25479.006541811901</v>
      </c>
      <c r="AM22" s="3" t="s">
        <v>70</v>
      </c>
      <c r="AN22">
        <v>50433.392429200001</v>
      </c>
      <c r="AO22">
        <v>8462.2867158999998</v>
      </c>
      <c r="AP22">
        <v>183124.61095269999</v>
      </c>
      <c r="AQ22">
        <v>102836.674285</v>
      </c>
      <c r="AR22">
        <v>22298.420997000001</v>
      </c>
      <c r="AS22">
        <v>113625.9112437</v>
      </c>
      <c r="AT22">
        <v>15950.0855741</v>
      </c>
      <c r="AU22">
        <v>343248.12811260001</v>
      </c>
      <c r="AV22">
        <v>279802.15222863998</v>
      </c>
      <c r="AW22">
        <v>116871.58183498999</v>
      </c>
      <c r="AX22">
        <v>106900.29543290001</v>
      </c>
      <c r="AY22">
        <v>627708.35571369994</v>
      </c>
      <c r="AZ22">
        <v>1177404.9684361501</v>
      </c>
      <c r="BA22">
        <v>237486.76788</v>
      </c>
      <c r="BB22">
        <v>204157.78819053</v>
      </c>
      <c r="BC22">
        <v>1514269.4113505001</v>
      </c>
      <c r="BD22">
        <v>2086828.1372781501</v>
      </c>
      <c r="BF22" s="3" t="s">
        <v>320</v>
      </c>
      <c r="BG22">
        <v>1429.7989809678199</v>
      </c>
      <c r="BH22">
        <v>17.722016754538199</v>
      </c>
      <c r="BI22">
        <v>628.64095761260103</v>
      </c>
      <c r="BJ22">
        <v>196.95621985929199</v>
      </c>
      <c r="BK22">
        <v>109.243621579579</v>
      </c>
      <c r="BL22">
        <v>244.778956318506</v>
      </c>
      <c r="BM22">
        <v>275.76560740477998</v>
      </c>
      <c r="BN22">
        <v>574.52839475246901</v>
      </c>
      <c r="BO22">
        <v>307.91348417987098</v>
      </c>
      <c r="BP22">
        <v>97.022948694388603</v>
      </c>
      <c r="BQ22">
        <v>100.450163124429</v>
      </c>
      <c r="BR22">
        <v>1017.69993602863</v>
      </c>
      <c r="BS22">
        <v>848.08935046687998</v>
      </c>
      <c r="BT22">
        <v>710.07106887969405</v>
      </c>
      <c r="BU22">
        <v>146.182168587391</v>
      </c>
      <c r="BV22">
        <v>1238.9104866348</v>
      </c>
      <c r="BW22">
        <v>2278.8581483103599</v>
      </c>
    </row>
    <row r="23" spans="1:75">
      <c r="A23" t="s">
        <v>60</v>
      </c>
      <c r="B23">
        <v>3471.4587385499999</v>
      </c>
      <c r="C23">
        <v>86.895913800000002</v>
      </c>
      <c r="D23">
        <v>1471.5363722500001</v>
      </c>
      <c r="E23">
        <v>147.97908430000001</v>
      </c>
      <c r="F23">
        <v>29.319040999999999</v>
      </c>
      <c r="G23">
        <v>380.94392169999998</v>
      </c>
      <c r="H23">
        <v>117.2320795</v>
      </c>
      <c r="I23">
        <v>293.57263119999999</v>
      </c>
      <c r="J23">
        <v>252.13904869999999</v>
      </c>
      <c r="K23" s="15">
        <v>20.1690966</v>
      </c>
      <c r="L23">
        <v>150.57033960000001</v>
      </c>
      <c r="M23">
        <v>793.41688269999997</v>
      </c>
      <c r="N23">
        <v>1262.7385016000001</v>
      </c>
      <c r="O23">
        <v>1585.1403379000001</v>
      </c>
      <c r="P23">
        <v>416.7627038</v>
      </c>
      <c r="Q23">
        <v>660.88286719999996</v>
      </c>
      <c r="R23">
        <v>2271.2899456</v>
      </c>
      <c r="T23" s="3" t="s">
        <v>143</v>
      </c>
      <c r="U23">
        <v>155614.67976217499</v>
      </c>
      <c r="V23" s="15">
        <v>835.476136331563</v>
      </c>
      <c r="W23">
        <v>187477.92225520199</v>
      </c>
      <c r="X23">
        <v>79086.007159977205</v>
      </c>
      <c r="Y23" s="15">
        <v>5955.8550286350201</v>
      </c>
      <c r="Z23">
        <v>94363.063759431199</v>
      </c>
      <c r="AA23">
        <v>41688.027001462498</v>
      </c>
      <c r="AB23">
        <v>58210.738006591797</v>
      </c>
      <c r="AC23">
        <v>127849.968002319</v>
      </c>
      <c r="AD23">
        <v>48430.657714843801</v>
      </c>
      <c r="AE23" s="15">
        <v>66425.564842611493</v>
      </c>
      <c r="AF23">
        <v>365606.82856631302</v>
      </c>
      <c r="AG23">
        <v>206886.12868613799</v>
      </c>
      <c r="AH23">
        <v>148993.02697344401</v>
      </c>
      <c r="AI23">
        <v>34519.904357910098</v>
      </c>
      <c r="AJ23">
        <v>80870.089287499606</v>
      </c>
      <c r="AK23">
        <v>358005.10411876498</v>
      </c>
      <c r="AM23" s="3" t="s">
        <v>75</v>
      </c>
      <c r="AN23">
        <v>25938.417372200001</v>
      </c>
      <c r="AO23">
        <v>4054.1640026999999</v>
      </c>
      <c r="AP23">
        <v>76493.1446574</v>
      </c>
      <c r="AQ23">
        <v>23560.4738617</v>
      </c>
      <c r="AR23">
        <v>8660.4393423000092</v>
      </c>
      <c r="AS23">
        <v>36702.959271699998</v>
      </c>
      <c r="AT23">
        <v>5751.9206438000001</v>
      </c>
      <c r="AU23">
        <v>194697.23314970001</v>
      </c>
      <c r="AV23">
        <v>81325.741506499995</v>
      </c>
      <c r="AW23">
        <v>31175.118447100002</v>
      </c>
      <c r="AX23">
        <v>30573.139260600001</v>
      </c>
      <c r="AY23">
        <v>378790.53900489898</v>
      </c>
      <c r="AZ23">
        <v>287677.89717228001</v>
      </c>
      <c r="BA23">
        <v>90652.261941200006</v>
      </c>
      <c r="BB23">
        <v>66584.827497060003</v>
      </c>
      <c r="BC23">
        <v>268831.69265400001</v>
      </c>
      <c r="BD23">
        <v>634536.89890314196</v>
      </c>
      <c r="BF23" s="3" t="s">
        <v>70</v>
      </c>
      <c r="BG23">
        <v>40.432078474264202</v>
      </c>
      <c r="BH23">
        <v>3.11653664458228</v>
      </c>
      <c r="BI23">
        <v>67.682002081481698</v>
      </c>
      <c r="BJ23">
        <v>24.964316884268499</v>
      </c>
      <c r="BK23">
        <v>16.953727961440901</v>
      </c>
      <c r="BL23">
        <v>41.842909784267597</v>
      </c>
      <c r="BM23">
        <v>10.933881221408299</v>
      </c>
      <c r="BN23">
        <v>94.972690974749796</v>
      </c>
      <c r="BO23">
        <v>33.436338723606802</v>
      </c>
      <c r="BP23">
        <v>15.9649994646322</v>
      </c>
      <c r="BQ23">
        <v>26.582900440497301</v>
      </c>
      <c r="BR23">
        <v>450.75671483455602</v>
      </c>
      <c r="BS23">
        <v>541.94903878965397</v>
      </c>
      <c r="BT23">
        <v>243.20541710847601</v>
      </c>
      <c r="BU23">
        <v>158.77016939606901</v>
      </c>
      <c r="BV23">
        <v>1626.5960434414401</v>
      </c>
      <c r="BW23">
        <v>2017.40003701517</v>
      </c>
    </row>
    <row r="24" spans="1:75">
      <c r="A24" t="s">
        <v>61</v>
      </c>
      <c r="B24">
        <v>2818.0345341500001</v>
      </c>
      <c r="C24">
        <v>91.278682000000003</v>
      </c>
      <c r="D24">
        <v>1575.7359265499999</v>
      </c>
      <c r="E24">
        <v>110.19249739999999</v>
      </c>
      <c r="F24">
        <v>43.4913454</v>
      </c>
      <c r="G24">
        <v>1155.1119452999999</v>
      </c>
      <c r="H24">
        <v>123.0689986</v>
      </c>
      <c r="I24">
        <v>487.91004779999997</v>
      </c>
      <c r="J24">
        <v>293.98225689999998</v>
      </c>
      <c r="K24">
        <v>33.881305500000003</v>
      </c>
      <c r="L24">
        <v>14.9573327</v>
      </c>
      <c r="M24">
        <v>425.59043309999998</v>
      </c>
      <c r="N24">
        <v>1154.5797115</v>
      </c>
      <c r="O24">
        <v>342.52633259999999</v>
      </c>
      <c r="P24">
        <v>364.98760199999998</v>
      </c>
      <c r="Q24">
        <v>1749.8967961000001</v>
      </c>
      <c r="R24">
        <v>2103.6403602999999</v>
      </c>
      <c r="T24" s="3" t="s">
        <v>204</v>
      </c>
      <c r="U24">
        <v>4948.2569286608596</v>
      </c>
      <c r="V24" s="15">
        <v>116.959294706949</v>
      </c>
      <c r="W24">
        <v>1618.25453973505</v>
      </c>
      <c r="X24">
        <v>1874.9945679375001</v>
      </c>
      <c r="Y24">
        <v>160.063575054994</v>
      </c>
      <c r="Z24">
        <v>993.00558024748602</v>
      </c>
      <c r="AA24">
        <v>1130.2161655738</v>
      </c>
      <c r="AB24">
        <v>713.23004085779598</v>
      </c>
      <c r="AC24">
        <v>1052.54803550976</v>
      </c>
      <c r="AD24">
        <v>209.7985752859</v>
      </c>
      <c r="AE24">
        <v>451.992547944357</v>
      </c>
      <c r="AF24">
        <v>3447.5259461634</v>
      </c>
      <c r="AG24">
        <v>1084.1819936499001</v>
      </c>
      <c r="AH24">
        <v>1575.42571814603</v>
      </c>
      <c r="AI24">
        <v>662.98214898627396</v>
      </c>
      <c r="AJ24">
        <v>809.96958214656695</v>
      </c>
      <c r="AK24">
        <v>5337.6489250350796</v>
      </c>
      <c r="AM24" t="s">
        <v>71</v>
      </c>
      <c r="AN24">
        <v>1046661.5516637</v>
      </c>
      <c r="AO24">
        <v>107587.2418429</v>
      </c>
      <c r="AP24">
        <v>3870818.5581838</v>
      </c>
      <c r="AQ24">
        <v>787493.82431539905</v>
      </c>
      <c r="AR24">
        <v>318906.20805209997</v>
      </c>
      <c r="AS24">
        <v>1268506.9273293</v>
      </c>
      <c r="AT24">
        <v>407289.33140139998</v>
      </c>
      <c r="AU24">
        <v>1712269.0563310001</v>
      </c>
      <c r="AV24">
        <v>183215.57616580001</v>
      </c>
      <c r="AW24">
        <v>205013.97417689001</v>
      </c>
      <c r="AX24">
        <v>582777.13558779994</v>
      </c>
      <c r="AY24">
        <v>2114590.4460992999</v>
      </c>
      <c r="AZ24">
        <v>3522025.6611262299</v>
      </c>
      <c r="BA24">
        <v>2386886.3899714001</v>
      </c>
      <c r="BB24">
        <v>774875.48583546001</v>
      </c>
      <c r="BC24">
        <v>1535863.1648095001</v>
      </c>
      <c r="BD24">
        <v>5763260.8475990202</v>
      </c>
      <c r="BF24" s="3" t="s">
        <v>75</v>
      </c>
      <c r="BG24">
        <v>90.950587299437103</v>
      </c>
      <c r="BH24">
        <v>61.117308776879902</v>
      </c>
      <c r="BI24">
        <v>58.965174966846703</v>
      </c>
      <c r="BJ24">
        <v>12.870943814054099</v>
      </c>
      <c r="BK24">
        <v>20.386343112186999</v>
      </c>
      <c r="BL24">
        <v>181.25023862433699</v>
      </c>
      <c r="BM24">
        <v>51.274159793122699</v>
      </c>
      <c r="BN24">
        <v>146.174199485912</v>
      </c>
      <c r="BO24">
        <v>149.019357876058</v>
      </c>
      <c r="BP24">
        <v>9.5137406963927305</v>
      </c>
      <c r="BQ24">
        <v>46.409237301210297</v>
      </c>
      <c r="BR24">
        <v>567.54771979707903</v>
      </c>
      <c r="BS24">
        <v>129.04474605954999</v>
      </c>
      <c r="BT24">
        <v>88.944999060501701</v>
      </c>
      <c r="BU24">
        <v>29.783842801159899</v>
      </c>
      <c r="BV24">
        <v>433.95287513302901</v>
      </c>
      <c r="BW24">
        <v>639.43569166167094</v>
      </c>
    </row>
    <row r="25" spans="1:75">
      <c r="A25" t="s">
        <v>62</v>
      </c>
      <c r="B25">
        <v>22862.623148899998</v>
      </c>
      <c r="C25">
        <v>309.24420429999998</v>
      </c>
      <c r="D25">
        <v>53425.018045899997</v>
      </c>
      <c r="E25">
        <v>2651.5346832999999</v>
      </c>
      <c r="F25" s="15">
        <v>3425.4353500000002</v>
      </c>
      <c r="G25" s="15">
        <v>2985.7501548</v>
      </c>
      <c r="H25">
        <v>6109.2934361999996</v>
      </c>
      <c r="I25" s="15">
        <v>7050.2508998000003</v>
      </c>
      <c r="J25">
        <v>2194.6973680000001</v>
      </c>
      <c r="K25">
        <v>522.74017549999996</v>
      </c>
      <c r="L25">
        <v>1069.3412968</v>
      </c>
      <c r="M25">
        <v>33537.703485999999</v>
      </c>
      <c r="N25">
        <v>2569.4305278000002</v>
      </c>
      <c r="O25">
        <v>15061.6429372</v>
      </c>
      <c r="P25">
        <v>133.11327879999999</v>
      </c>
      <c r="Q25">
        <v>26512.235089999998</v>
      </c>
      <c r="R25">
        <v>14730.218952699999</v>
      </c>
      <c r="T25" s="3" t="s">
        <v>208</v>
      </c>
      <c r="U25" s="15">
        <v>26934.759883143899</v>
      </c>
      <c r="V25" s="15">
        <v>256.92850200239502</v>
      </c>
      <c r="W25" s="15">
        <v>34083.9666265251</v>
      </c>
      <c r="X25" s="15">
        <v>19845.675949754001</v>
      </c>
      <c r="Y25" s="15">
        <v>2385.6974029357698</v>
      </c>
      <c r="Z25">
        <v>11750.854266171</v>
      </c>
      <c r="AA25" s="15">
        <v>4972.4780278118196</v>
      </c>
      <c r="AB25">
        <v>4082.7005202534201</v>
      </c>
      <c r="AC25">
        <v>8706.4348043055797</v>
      </c>
      <c r="AD25" s="15">
        <v>3126.6074290576698</v>
      </c>
      <c r="AE25" s="15">
        <v>11160.0847548854</v>
      </c>
      <c r="AF25" s="15">
        <v>13623.157443286</v>
      </c>
      <c r="AG25" s="15">
        <v>38086.100783660702</v>
      </c>
      <c r="AH25">
        <v>33501.097444557301</v>
      </c>
      <c r="AI25" s="15">
        <v>3413.98595942253</v>
      </c>
      <c r="AJ25" s="15">
        <v>5697.16772740547</v>
      </c>
      <c r="AK25">
        <v>47108.415013864003</v>
      </c>
      <c r="AM25" s="3" t="s">
        <v>66</v>
      </c>
      <c r="AN25">
        <v>214045.98037909999</v>
      </c>
      <c r="AO25">
        <v>28071.4786289</v>
      </c>
      <c r="AP25">
        <v>1049698.5734466999</v>
      </c>
      <c r="AQ25">
        <v>526938.68690179999</v>
      </c>
      <c r="AR25">
        <v>84026.481589699993</v>
      </c>
      <c r="AS25">
        <v>581101.35907060094</v>
      </c>
      <c r="AT25">
        <v>71800.452997500004</v>
      </c>
      <c r="AU25">
        <v>1948770.1676857001</v>
      </c>
      <c r="AV25">
        <v>972115.01970884996</v>
      </c>
      <c r="AW25">
        <v>529891.47633367998</v>
      </c>
      <c r="AX25">
        <v>340266.02356639999</v>
      </c>
      <c r="AY25">
        <v>2085742.9543622001</v>
      </c>
      <c r="AZ25">
        <v>3710767.0740558598</v>
      </c>
      <c r="BA25">
        <v>697007.54409109999</v>
      </c>
      <c r="BB25">
        <v>590057.72084128996</v>
      </c>
      <c r="BC25">
        <v>4157684.2904992001</v>
      </c>
      <c r="BD25">
        <v>7157749.32389245</v>
      </c>
      <c r="BF25" t="s">
        <v>71</v>
      </c>
      <c r="BG25">
        <v>2407.31275450046</v>
      </c>
      <c r="BH25">
        <v>3008.3661013913402</v>
      </c>
      <c r="BI25">
        <v>2454.8266783343201</v>
      </c>
      <c r="BJ25">
        <v>580.21760783440402</v>
      </c>
      <c r="BK25">
        <v>494.84782444299401</v>
      </c>
      <c r="BL25">
        <v>1575.87378831502</v>
      </c>
      <c r="BM25">
        <v>786.90771926987497</v>
      </c>
      <c r="BN25">
        <v>1845.47205808483</v>
      </c>
      <c r="BO25">
        <v>1269.69670621502</v>
      </c>
      <c r="BP25">
        <v>564.13514363371803</v>
      </c>
      <c r="BQ25">
        <v>298.71875533023803</v>
      </c>
      <c r="BR25">
        <v>3400.7907606706499</v>
      </c>
      <c r="BS25">
        <v>1543.0443222113399</v>
      </c>
      <c r="BT25">
        <v>862.23407371377004</v>
      </c>
      <c r="BU25">
        <v>550.70260370282494</v>
      </c>
      <c r="BV25">
        <v>4284.7176484107204</v>
      </c>
      <c r="BW25">
        <v>8058.2367154532203</v>
      </c>
    </row>
    <row r="26" spans="1:75">
      <c r="A26" t="s">
        <v>63</v>
      </c>
      <c r="B26">
        <v>1534.1414414000001</v>
      </c>
      <c r="C26">
        <v>9.7195522000000008</v>
      </c>
      <c r="D26">
        <v>3413.5613689000002</v>
      </c>
      <c r="E26">
        <v>722.57128450000005</v>
      </c>
      <c r="F26">
        <v>232.46323670000001</v>
      </c>
      <c r="G26">
        <v>2570.8933379</v>
      </c>
      <c r="H26">
        <v>483.77754199999998</v>
      </c>
      <c r="I26">
        <v>2906.7703084999998</v>
      </c>
      <c r="J26">
        <v>1610.4395555999999</v>
      </c>
      <c r="K26">
        <v>476.20749050000001</v>
      </c>
      <c r="L26">
        <v>1573.6186877</v>
      </c>
      <c r="M26">
        <v>6503.7428714999996</v>
      </c>
      <c r="N26">
        <v>6397.9016562999996</v>
      </c>
      <c r="O26">
        <v>2342.6170056999999</v>
      </c>
      <c r="P26">
        <v>1573.4311796</v>
      </c>
      <c r="Q26">
        <v>6582.3211694000001</v>
      </c>
      <c r="R26">
        <v>11380.8514942</v>
      </c>
      <c r="T26" s="3" t="s">
        <v>167</v>
      </c>
      <c r="U26" s="15">
        <v>4524.2696677465501</v>
      </c>
      <c r="V26">
        <v>3.1448797110072002</v>
      </c>
      <c r="W26">
        <v>10197.6152728587</v>
      </c>
      <c r="X26">
        <v>2836.6552360362298</v>
      </c>
      <c r="Y26">
        <v>356.960574315028</v>
      </c>
      <c r="Z26">
        <v>2973.1088569926101</v>
      </c>
      <c r="AA26">
        <v>706.86623205781905</v>
      </c>
      <c r="AB26">
        <v>1037.7949704843099</v>
      </c>
      <c r="AC26">
        <v>5616.8091293704101</v>
      </c>
      <c r="AD26">
        <v>1481.39836867902</v>
      </c>
      <c r="AE26">
        <v>908.98276113778604</v>
      </c>
      <c r="AF26">
        <v>7960.8432901055503</v>
      </c>
      <c r="AG26">
        <v>7834.6100433168604</v>
      </c>
      <c r="AH26">
        <v>10935.115448655501</v>
      </c>
      <c r="AI26">
        <v>589.52835680497901</v>
      </c>
      <c r="AJ26">
        <v>6446.6092044183897</v>
      </c>
      <c r="AK26">
        <v>21244.458561832598</v>
      </c>
      <c r="AM26" s="3" t="s">
        <v>76</v>
      </c>
      <c r="AN26">
        <v>184774.8297265</v>
      </c>
      <c r="AO26">
        <v>59668.455356799997</v>
      </c>
      <c r="AP26">
        <v>678838.16954050004</v>
      </c>
      <c r="AQ26">
        <v>595477.12830900005</v>
      </c>
      <c r="AR26">
        <v>73970.499727799994</v>
      </c>
      <c r="AS26">
        <v>517483.34344209998</v>
      </c>
      <c r="AT26">
        <v>115770.6043483</v>
      </c>
      <c r="AU26">
        <v>2237440.4590162002</v>
      </c>
      <c r="AV26">
        <v>1240582.00954599</v>
      </c>
      <c r="AW26">
        <v>492177.28321774001</v>
      </c>
      <c r="AX26">
        <v>206804.25106099999</v>
      </c>
      <c r="AY26">
        <v>2535259.5831954</v>
      </c>
      <c r="AZ26">
        <v>2554482.67274113</v>
      </c>
      <c r="BA26">
        <v>501560.58932269999</v>
      </c>
      <c r="BB26">
        <v>466382.06867558003</v>
      </c>
      <c r="BC26">
        <v>3086406.4446903998</v>
      </c>
      <c r="BD26">
        <v>5543788.4648563098</v>
      </c>
      <c r="BF26" s="3" t="s">
        <v>66</v>
      </c>
      <c r="BG26">
        <v>606.78837172197802</v>
      </c>
      <c r="BH26">
        <v>778.36309209277397</v>
      </c>
      <c r="BI26">
        <v>1418.0633918855699</v>
      </c>
      <c r="BJ26">
        <v>675.32396610165301</v>
      </c>
      <c r="BK26">
        <v>475.79097558893898</v>
      </c>
      <c r="BL26">
        <v>756.79130589962006</v>
      </c>
      <c r="BM26">
        <v>1106.4207810190501</v>
      </c>
      <c r="BN26">
        <v>1307.5733379547801</v>
      </c>
      <c r="BO26">
        <v>720.50739174466696</v>
      </c>
      <c r="BP26">
        <v>382.21041333207</v>
      </c>
      <c r="BQ26">
        <v>254.43789218451101</v>
      </c>
      <c r="BR26">
        <v>893.033951730951</v>
      </c>
      <c r="BS26">
        <v>1568.9549357963999</v>
      </c>
      <c r="BT26">
        <v>958.59622971639101</v>
      </c>
      <c r="BU26">
        <v>324.40075013096799</v>
      </c>
      <c r="BV26">
        <v>2855.3061734896601</v>
      </c>
      <c r="BW26">
        <v>5586.7363587154896</v>
      </c>
    </row>
    <row r="27" spans="1:75">
      <c r="A27" t="s">
        <v>64</v>
      </c>
      <c r="B27">
        <v>340.32687364999998</v>
      </c>
      <c r="C27">
        <v>3954.7768721000002</v>
      </c>
      <c r="D27">
        <v>1101.38625155</v>
      </c>
      <c r="E27">
        <v>985.89881279999997</v>
      </c>
      <c r="F27">
        <v>172.78864540000001</v>
      </c>
      <c r="G27">
        <v>3250.2853148999998</v>
      </c>
      <c r="H27">
        <v>342.23044060000001</v>
      </c>
      <c r="I27">
        <v>1539.8555643</v>
      </c>
      <c r="J27">
        <v>1229.1297539</v>
      </c>
      <c r="K27">
        <v>416.2858104</v>
      </c>
      <c r="L27">
        <v>360.05375750000002</v>
      </c>
      <c r="M27">
        <v>3636.2819214000001</v>
      </c>
      <c r="N27">
        <v>1111.1446946999999</v>
      </c>
      <c r="O27">
        <v>2807.0680951999998</v>
      </c>
      <c r="P27">
        <v>107.6853053</v>
      </c>
      <c r="Q27">
        <v>2548.0958248000002</v>
      </c>
      <c r="R27">
        <v>5126.5875108</v>
      </c>
      <c r="T27" s="3" t="s">
        <v>289</v>
      </c>
      <c r="U27" s="15">
        <v>5256.2561180924104</v>
      </c>
      <c r="V27" s="15">
        <v>627.98120876592805</v>
      </c>
      <c r="W27">
        <v>3386.9543424753201</v>
      </c>
      <c r="X27">
        <v>752.66839228748904</v>
      </c>
      <c r="Y27" s="15">
        <v>296.58277373640698</v>
      </c>
      <c r="Z27">
        <v>1090.4395878846101</v>
      </c>
      <c r="AA27">
        <v>608.43224090472802</v>
      </c>
      <c r="AB27">
        <v>847.90884614591903</v>
      </c>
      <c r="AC27">
        <v>1197.4690066734499</v>
      </c>
      <c r="AD27">
        <v>223.43110499469401</v>
      </c>
      <c r="AE27" s="15">
        <v>225.93293891032201</v>
      </c>
      <c r="AF27">
        <v>3068.9541789933601</v>
      </c>
      <c r="AG27">
        <v>1569.5014308812099</v>
      </c>
      <c r="AH27">
        <v>1738.6905551031</v>
      </c>
      <c r="AI27">
        <v>747.87575471401203</v>
      </c>
      <c r="AJ27">
        <v>1064.0535518198301</v>
      </c>
      <c r="AK27">
        <v>7390.2320701990302</v>
      </c>
      <c r="AM27" s="3" t="s">
        <v>72</v>
      </c>
      <c r="AN27">
        <v>48373004.983515903</v>
      </c>
      <c r="AO27">
        <v>1250410.1277197001</v>
      </c>
      <c r="AP27">
        <v>182121603.531322</v>
      </c>
      <c r="AQ27">
        <v>58118498.957493998</v>
      </c>
      <c r="AR27">
        <v>16941737.538661301</v>
      </c>
      <c r="AS27">
        <v>110768689.135819</v>
      </c>
      <c r="AT27">
        <v>14968512.6681107</v>
      </c>
      <c r="AU27">
        <v>175343972.33851501</v>
      </c>
      <c r="AV27">
        <v>91274159.340810701</v>
      </c>
      <c r="AW27">
        <v>30767266.225001398</v>
      </c>
      <c r="AX27">
        <v>47011360.933929399</v>
      </c>
      <c r="AY27">
        <v>182113316.11160901</v>
      </c>
      <c r="AZ27">
        <v>91037378.417618707</v>
      </c>
      <c r="BA27">
        <v>65965197.389694497</v>
      </c>
      <c r="BB27">
        <v>40989441.852931</v>
      </c>
      <c r="BC27">
        <v>311195341.58978599</v>
      </c>
      <c r="BD27">
        <v>694382884.18880105</v>
      </c>
      <c r="BF27" s="3" t="s">
        <v>76</v>
      </c>
      <c r="BG27">
        <v>378.90803557437698</v>
      </c>
      <c r="BH27">
        <v>343.43373892917299</v>
      </c>
      <c r="BI27">
        <v>718.75703084254098</v>
      </c>
      <c r="BJ27">
        <v>218.335401439067</v>
      </c>
      <c r="BK27">
        <v>168.51310238518801</v>
      </c>
      <c r="BL27">
        <v>445.63181643957603</v>
      </c>
      <c r="BM27">
        <v>280.09940849565601</v>
      </c>
      <c r="BN27">
        <v>801.72016708310196</v>
      </c>
      <c r="BO27">
        <v>413.40735059872799</v>
      </c>
      <c r="BP27">
        <v>157.06948220580199</v>
      </c>
      <c r="BQ27">
        <v>136.564659560037</v>
      </c>
      <c r="BR27">
        <v>1991.29450814288</v>
      </c>
      <c r="BS27">
        <v>1312.7811059256401</v>
      </c>
      <c r="BT27">
        <v>980.03163774873997</v>
      </c>
      <c r="BU27">
        <v>183.76833664955799</v>
      </c>
      <c r="BV27">
        <v>2405.8936714966198</v>
      </c>
      <c r="BW27">
        <v>4228.6721552496601</v>
      </c>
    </row>
    <row r="28" spans="1:75">
      <c r="A28" t="s">
        <v>65</v>
      </c>
      <c r="B28">
        <v>97.595912600000005</v>
      </c>
      <c r="C28">
        <v>10.1862794</v>
      </c>
      <c r="D28">
        <v>417.12013589999998</v>
      </c>
      <c r="E28">
        <v>91.094952699999993</v>
      </c>
      <c r="F28">
        <v>56.079469500000002</v>
      </c>
      <c r="G28">
        <v>392.41918620000001</v>
      </c>
      <c r="H28">
        <v>41.339225499999998</v>
      </c>
      <c r="I28">
        <v>328.08054149999998</v>
      </c>
      <c r="J28">
        <v>194.3545714</v>
      </c>
      <c r="K28">
        <v>103.3569097</v>
      </c>
      <c r="L28">
        <v>419.96769549999999</v>
      </c>
      <c r="M28">
        <v>1430.1319037999999</v>
      </c>
      <c r="N28">
        <v>2641.1760582000002</v>
      </c>
      <c r="O28">
        <v>971.39202120000004</v>
      </c>
      <c r="P28">
        <v>338.76252249999999</v>
      </c>
      <c r="Q28">
        <v>4552.1892015000003</v>
      </c>
      <c r="R28">
        <v>1414.3161961000001</v>
      </c>
      <c r="T28" s="3" t="s">
        <v>79</v>
      </c>
      <c r="U28" s="15">
        <v>11599.3849921167</v>
      </c>
      <c r="V28" s="15">
        <v>7143.8966759434297</v>
      </c>
      <c r="W28" s="15">
        <v>66474.954923113299</v>
      </c>
      <c r="X28" s="15">
        <v>21627.347557708599</v>
      </c>
      <c r="Y28" s="15">
        <v>3944.7688368497902</v>
      </c>
      <c r="Z28">
        <v>38355.029053041202</v>
      </c>
      <c r="AA28" s="15">
        <v>3708.8726985400999</v>
      </c>
      <c r="AB28">
        <v>43897.597345292597</v>
      </c>
      <c r="AC28">
        <v>105351.20213306</v>
      </c>
      <c r="AD28" s="15">
        <v>21616.2697343826</v>
      </c>
      <c r="AE28" s="15">
        <v>27259.7376442922</v>
      </c>
      <c r="AF28" s="15">
        <v>245312.96701145</v>
      </c>
      <c r="AG28" s="15">
        <v>219859.195887782</v>
      </c>
      <c r="AH28">
        <v>46381.025445000399</v>
      </c>
      <c r="AI28" s="15">
        <v>62102.3345111608</v>
      </c>
      <c r="AJ28" s="15">
        <v>159146.25628982999</v>
      </c>
      <c r="AK28">
        <v>660146.15810035402</v>
      </c>
      <c r="AM28" s="3" t="s">
        <v>274</v>
      </c>
      <c r="AN28">
        <v>6740.4032870000001</v>
      </c>
      <c r="AO28">
        <v>785.20895729999995</v>
      </c>
      <c r="AP28">
        <v>38030.847584000003</v>
      </c>
      <c r="AQ28">
        <v>18389.248959500001</v>
      </c>
      <c r="AR28">
        <v>3682.1067724999998</v>
      </c>
      <c r="AS28">
        <v>23453.387484399998</v>
      </c>
      <c r="AT28">
        <v>2769.2895042</v>
      </c>
      <c r="AU28">
        <v>100984.7427327</v>
      </c>
      <c r="AV28">
        <v>62940.589228500001</v>
      </c>
      <c r="AW28">
        <v>21940.576904689999</v>
      </c>
      <c r="AX28">
        <v>12607.219665099999</v>
      </c>
      <c r="AY28">
        <v>93762.785075499996</v>
      </c>
      <c r="AZ28">
        <v>149486.17056013999</v>
      </c>
      <c r="BA28">
        <v>37533.298143400003</v>
      </c>
      <c r="BB28">
        <v>27024.418448389999</v>
      </c>
      <c r="BC28">
        <v>174662.0742449</v>
      </c>
      <c r="BD28">
        <v>254401.90833245101</v>
      </c>
      <c r="BF28" s="3" t="s">
        <v>72</v>
      </c>
      <c r="BG28">
        <v>66355.119601890794</v>
      </c>
      <c r="BH28">
        <v>63279.218926280802</v>
      </c>
      <c r="BI28">
        <v>136124.569324271</v>
      </c>
      <c r="BJ28">
        <v>41945.500266199102</v>
      </c>
      <c r="BK28">
        <v>23217.612019654902</v>
      </c>
      <c r="BL28">
        <v>103701.034833846</v>
      </c>
      <c r="BM28">
        <v>29517.5342650493</v>
      </c>
      <c r="BN28">
        <v>109586.53291194</v>
      </c>
      <c r="BO28">
        <v>99803.983729579297</v>
      </c>
      <c r="BP28">
        <v>22780.710669009099</v>
      </c>
      <c r="BQ28">
        <v>441.73884760122399</v>
      </c>
      <c r="BR28">
        <v>138589.66023732201</v>
      </c>
      <c r="BS28">
        <v>68277.220843685296</v>
      </c>
      <c r="BT28">
        <v>75416.543389591403</v>
      </c>
      <c r="BU28">
        <v>1394.9336990037</v>
      </c>
      <c r="BV28">
        <v>306820.62229820201</v>
      </c>
      <c r="BW28">
        <v>539716.473851908</v>
      </c>
    </row>
    <row r="29" spans="1:75">
      <c r="A29" t="s">
        <v>66</v>
      </c>
      <c r="B29">
        <v>434.43721720000002</v>
      </c>
      <c r="C29">
        <v>45.899932700000001</v>
      </c>
      <c r="D29">
        <v>754.82112700000005</v>
      </c>
      <c r="E29" s="15">
        <v>224.45869519999999</v>
      </c>
      <c r="F29">
        <v>48.757434199999999</v>
      </c>
      <c r="G29">
        <v>734.78887359999999</v>
      </c>
      <c r="H29" s="15">
        <v>92.486889500000004</v>
      </c>
      <c r="I29" s="15">
        <v>446.63188960000002</v>
      </c>
      <c r="J29">
        <v>463.89202899999998</v>
      </c>
      <c r="K29">
        <v>38.816480800000001</v>
      </c>
      <c r="L29">
        <v>660.46100009999998</v>
      </c>
      <c r="M29">
        <v>965.27663659999996</v>
      </c>
      <c r="N29">
        <v>128.5194663</v>
      </c>
      <c r="O29">
        <v>54.725163199999997</v>
      </c>
      <c r="P29">
        <v>295.01665329999997</v>
      </c>
      <c r="Q29">
        <v>2015.4747586000001</v>
      </c>
      <c r="R29">
        <v>3014.2679048999998</v>
      </c>
      <c r="T29" s="3" t="s">
        <v>290</v>
      </c>
      <c r="U29">
        <v>76039.297900041405</v>
      </c>
      <c r="V29">
        <v>1759.6408183639901</v>
      </c>
      <c r="W29">
        <v>603017.65457592602</v>
      </c>
      <c r="X29">
        <v>292439.81778542302</v>
      </c>
      <c r="Y29">
        <v>163240.98539168999</v>
      </c>
      <c r="Z29">
        <v>464684.23988208699</v>
      </c>
      <c r="AA29">
        <v>38022.000279649903</v>
      </c>
      <c r="AB29">
        <v>505238.47027540201</v>
      </c>
      <c r="AC29">
        <v>1238654.3764235999</v>
      </c>
      <c r="AD29">
        <v>173174.62513399101</v>
      </c>
      <c r="AE29">
        <v>369778.241666177</v>
      </c>
      <c r="AF29">
        <v>1567055.0841423201</v>
      </c>
      <c r="AG29">
        <v>2186648.2259361902</v>
      </c>
      <c r="AH29">
        <v>224862.473125624</v>
      </c>
      <c r="AI29">
        <v>340098.28717422503</v>
      </c>
      <c r="AJ29">
        <v>1653458.4064088999</v>
      </c>
      <c r="AK29">
        <v>7780540.4047270296</v>
      </c>
      <c r="AM29" s="3" t="s">
        <v>60</v>
      </c>
      <c r="AN29">
        <v>68012.143061099996</v>
      </c>
      <c r="AO29">
        <v>16458.217869299999</v>
      </c>
      <c r="AP29">
        <v>471005.07826779998</v>
      </c>
      <c r="AQ29">
        <v>296952.24872600002</v>
      </c>
      <c r="AR29">
        <v>34599.289499899998</v>
      </c>
      <c r="AS29">
        <v>270546.77144669998</v>
      </c>
      <c r="AT29">
        <v>36399.365276899996</v>
      </c>
      <c r="AU29">
        <v>1062513.6639069</v>
      </c>
      <c r="AV29">
        <v>555674.21437569999</v>
      </c>
      <c r="AW29">
        <v>220310.85906834001</v>
      </c>
      <c r="AX29">
        <v>117784.298828</v>
      </c>
      <c r="AY29">
        <v>1176351.7961505</v>
      </c>
      <c r="AZ29">
        <v>1554185.52406896</v>
      </c>
      <c r="BA29">
        <v>253212.9573756</v>
      </c>
      <c r="BB29">
        <v>286825.42772262997</v>
      </c>
      <c r="BC29">
        <v>2082216.5268566001</v>
      </c>
      <c r="BD29">
        <v>4838575.3532138504</v>
      </c>
      <c r="BF29" s="3" t="s">
        <v>274</v>
      </c>
      <c r="BG29">
        <v>8.0476000386053599</v>
      </c>
      <c r="BH29">
        <v>1.2983784085055099</v>
      </c>
      <c r="BI29">
        <v>16.275753985532699</v>
      </c>
      <c r="BJ29">
        <v>4.8299452070827202</v>
      </c>
      <c r="BK29">
        <v>4.6995379264110397</v>
      </c>
      <c r="BL29">
        <v>12.1208201592035</v>
      </c>
      <c r="BM29">
        <v>6.9326798444771196</v>
      </c>
      <c r="BN29">
        <v>35.030395656418897</v>
      </c>
      <c r="BO29">
        <v>17.095233108824601</v>
      </c>
      <c r="BP29">
        <v>6.0962512917001996</v>
      </c>
      <c r="BQ29">
        <v>3.4051522362931799</v>
      </c>
      <c r="BR29">
        <v>156.44460482352801</v>
      </c>
      <c r="BS29">
        <v>150.87657459992801</v>
      </c>
      <c r="BT29">
        <v>91.432690829744004</v>
      </c>
      <c r="BU29">
        <v>53.357557498203697</v>
      </c>
      <c r="BV29">
        <v>333.66689929688903</v>
      </c>
      <c r="BW29">
        <v>256.97314766346</v>
      </c>
    </row>
    <row r="30" spans="1:75">
      <c r="A30" t="s">
        <v>67</v>
      </c>
      <c r="B30">
        <v>3.09866295</v>
      </c>
      <c r="C30">
        <v>4.5067848000000001</v>
      </c>
      <c r="D30">
        <v>33.407610849999998</v>
      </c>
      <c r="E30">
        <v>14.3407097</v>
      </c>
      <c r="F30">
        <v>5.4492811999999997</v>
      </c>
      <c r="G30">
        <v>19.764361699999998</v>
      </c>
      <c r="H30">
        <v>2.6709592999999998</v>
      </c>
      <c r="I30">
        <v>32.312952600000003</v>
      </c>
      <c r="J30">
        <v>22.5551946</v>
      </c>
      <c r="K30">
        <v>12.0923155</v>
      </c>
      <c r="L30">
        <v>4.8755438</v>
      </c>
      <c r="M30">
        <v>26.001374599999998</v>
      </c>
      <c r="N30">
        <v>19.008664499999998</v>
      </c>
      <c r="O30">
        <v>6.4011912000000004</v>
      </c>
      <c r="P30">
        <v>11.5847087</v>
      </c>
      <c r="Q30">
        <v>134.4344461</v>
      </c>
      <c r="R30">
        <v>136.52796570000001</v>
      </c>
      <c r="T30" s="3" t="s">
        <v>178</v>
      </c>
      <c r="U30">
        <v>18477.002271714999</v>
      </c>
      <c r="V30">
        <v>8914.9233376727498</v>
      </c>
      <c r="W30">
        <v>135702.86769386</v>
      </c>
      <c r="X30">
        <v>20162.091285499799</v>
      </c>
      <c r="Y30">
        <v>3077.4703250232501</v>
      </c>
      <c r="Z30">
        <v>57731.396260613197</v>
      </c>
      <c r="AA30">
        <v>6061.7329995986902</v>
      </c>
      <c r="AB30">
        <v>50714.405907735199</v>
      </c>
      <c r="AC30">
        <v>95598.967782184496</v>
      </c>
      <c r="AD30">
        <v>13994.314099401199</v>
      </c>
      <c r="AE30">
        <v>11884.849822439999</v>
      </c>
      <c r="AF30">
        <v>138440.16516121899</v>
      </c>
      <c r="AG30">
        <v>135043.336385392</v>
      </c>
      <c r="AH30">
        <v>95584.573706922005</v>
      </c>
      <c r="AI30">
        <v>31718.018083721399</v>
      </c>
      <c r="AJ30">
        <v>37771.332045911702</v>
      </c>
      <c r="AK30">
        <v>411058.54062254803</v>
      </c>
      <c r="AM30" s="3" t="s">
        <v>63</v>
      </c>
      <c r="AN30">
        <v>413131.26112029998</v>
      </c>
      <c r="AO30">
        <v>58801.208466700002</v>
      </c>
      <c r="AP30">
        <v>2349332.9550758</v>
      </c>
      <c r="AQ30">
        <v>2279114.6183626</v>
      </c>
      <c r="AR30">
        <v>204513.50742169999</v>
      </c>
      <c r="AS30">
        <v>1804276.5472921</v>
      </c>
      <c r="AT30">
        <v>185855.396305</v>
      </c>
      <c r="AU30">
        <v>5124008.9573406</v>
      </c>
      <c r="AV30">
        <v>2897801.0484873499</v>
      </c>
      <c r="AW30">
        <v>1432976.37535941</v>
      </c>
      <c r="AX30">
        <v>647647.94478639995</v>
      </c>
      <c r="AY30">
        <v>3688083.2551966002</v>
      </c>
      <c r="AZ30">
        <v>8208017.61041776</v>
      </c>
      <c r="BA30">
        <v>1650734.9458756</v>
      </c>
      <c r="BB30">
        <v>1177661.1684198</v>
      </c>
      <c r="BC30">
        <v>9054644.3165354896</v>
      </c>
      <c r="BD30">
        <v>16653714.7043049</v>
      </c>
      <c r="BF30" s="3" t="s">
        <v>60</v>
      </c>
      <c r="BG30">
        <v>96.426231274772206</v>
      </c>
      <c r="BH30">
        <v>3441.2325600573699</v>
      </c>
      <c r="BI30">
        <v>311.34147061271</v>
      </c>
      <c r="BJ30">
        <v>94.227622339544894</v>
      </c>
      <c r="BK30">
        <v>96.572394941536103</v>
      </c>
      <c r="BL30">
        <v>1105.89929861109</v>
      </c>
      <c r="BM30">
        <v>270.32931648591102</v>
      </c>
      <c r="BN30">
        <v>1048.62531362805</v>
      </c>
      <c r="BO30">
        <v>375.40406848577902</v>
      </c>
      <c r="BP30">
        <v>128.05464010676599</v>
      </c>
      <c r="BQ30">
        <v>39.793168962828197</v>
      </c>
      <c r="BR30">
        <v>2124.2688033243799</v>
      </c>
      <c r="BS30">
        <v>986.19514693392603</v>
      </c>
      <c r="BT30">
        <v>450.98865472891401</v>
      </c>
      <c r="BU30">
        <v>130.79445398656199</v>
      </c>
      <c r="BV30">
        <v>1739.9974305636999</v>
      </c>
      <c r="BW30">
        <v>3359.23109140203</v>
      </c>
    </row>
    <row r="31" spans="1:75">
      <c r="A31" t="s">
        <v>68</v>
      </c>
      <c r="B31">
        <v>2377.60216485</v>
      </c>
      <c r="C31">
        <v>783.89293339999995</v>
      </c>
      <c r="D31">
        <v>2590.7256472499998</v>
      </c>
      <c r="E31">
        <v>2065.9032885000001</v>
      </c>
      <c r="F31">
        <v>341.41866040000002</v>
      </c>
      <c r="G31">
        <v>3188.1426316000002</v>
      </c>
      <c r="H31">
        <v>730.42979070000001</v>
      </c>
      <c r="I31">
        <v>4346.8537093000004</v>
      </c>
      <c r="J31">
        <v>1286.6131104999999</v>
      </c>
      <c r="K31">
        <v>553.66589639999995</v>
      </c>
      <c r="L31">
        <v>3248.3139566</v>
      </c>
      <c r="M31">
        <v>7299.6423736999996</v>
      </c>
      <c r="N31">
        <v>2021.2181055000001</v>
      </c>
      <c r="O31">
        <v>5893.0428777999996</v>
      </c>
      <c r="P31">
        <v>1271.1367619</v>
      </c>
      <c r="Q31">
        <v>10020.9563555</v>
      </c>
      <c r="R31">
        <v>6359.8006566000004</v>
      </c>
      <c r="T31" s="3" t="s">
        <v>291</v>
      </c>
      <c r="U31">
        <v>34.063175329200902</v>
      </c>
      <c r="V31" s="15">
        <v>6.3594792990384104</v>
      </c>
      <c r="W31">
        <v>394.15578801873102</v>
      </c>
      <c r="X31">
        <v>94.457424064021296</v>
      </c>
      <c r="Y31">
        <v>50.823005731619197</v>
      </c>
      <c r="Z31">
        <v>176.06138993959601</v>
      </c>
      <c r="AA31">
        <v>17.4253001915982</v>
      </c>
      <c r="AB31">
        <v>153.10434937500401</v>
      </c>
      <c r="AC31">
        <v>402.74465705500899</v>
      </c>
      <c r="AD31">
        <v>91.640530730597803</v>
      </c>
      <c r="AE31">
        <v>157.92651953074301</v>
      </c>
      <c r="AF31">
        <v>555.929180818639</v>
      </c>
      <c r="AG31">
        <v>783.44062864380305</v>
      </c>
      <c r="AH31">
        <v>276.55712754920802</v>
      </c>
      <c r="AI31">
        <v>165.78704139962801</v>
      </c>
      <c r="AJ31">
        <v>641.77437687761903</v>
      </c>
      <c r="AK31">
        <v>4223.5918116685098</v>
      </c>
      <c r="AM31" s="3" t="s">
        <v>61</v>
      </c>
      <c r="AN31">
        <v>103275.11796069999</v>
      </c>
      <c r="AO31">
        <v>12610.7216568</v>
      </c>
      <c r="AP31">
        <v>490068.3425266</v>
      </c>
      <c r="AQ31">
        <v>152730.808682</v>
      </c>
      <c r="AR31">
        <v>49321.760741799997</v>
      </c>
      <c r="AS31">
        <v>284034.31763910002</v>
      </c>
      <c r="AT31">
        <v>33491.591762700002</v>
      </c>
      <c r="AU31">
        <v>953961.37324330001</v>
      </c>
      <c r="AV31">
        <v>576535.63607600005</v>
      </c>
      <c r="AW31">
        <v>202980.9719835</v>
      </c>
      <c r="AX31">
        <v>172063.4464139</v>
      </c>
      <c r="AY31">
        <v>806015.58484230004</v>
      </c>
      <c r="AZ31">
        <v>1770568.9641708001</v>
      </c>
      <c r="BA31">
        <v>394909.56410800002</v>
      </c>
      <c r="BB31">
        <v>297401.52319527999</v>
      </c>
      <c r="BC31">
        <v>2230048.2206241</v>
      </c>
      <c r="BD31">
        <v>3173713.38028247</v>
      </c>
      <c r="BF31" s="3" t="s">
        <v>63</v>
      </c>
      <c r="BG31">
        <v>2974.6505175740599</v>
      </c>
      <c r="BH31">
        <v>973.17963381944799</v>
      </c>
      <c r="BI31">
        <v>4775.3941047337503</v>
      </c>
      <c r="BJ31">
        <v>2437.2993091672001</v>
      </c>
      <c r="BK31">
        <v>971.48218597536004</v>
      </c>
      <c r="BL31">
        <v>5466.5390298249804</v>
      </c>
      <c r="BM31">
        <v>4182.083185595</v>
      </c>
      <c r="BN31">
        <v>4276.8072999719598</v>
      </c>
      <c r="BO31">
        <v>737.92855594280502</v>
      </c>
      <c r="BP31">
        <v>1071.8827441503599</v>
      </c>
      <c r="BQ31">
        <v>1152.66164115263</v>
      </c>
      <c r="BR31">
        <v>6960.1814168540504</v>
      </c>
      <c r="BS31">
        <v>4485.5282852969603</v>
      </c>
      <c r="BT31">
        <v>3828.3007701667598</v>
      </c>
      <c r="BU31">
        <v>1554.12691502232</v>
      </c>
      <c r="BV31">
        <v>7966.3018516705697</v>
      </c>
      <c r="BW31">
        <v>12043.3237203237</v>
      </c>
    </row>
    <row r="32" spans="1:75">
      <c r="A32" t="s">
        <v>69</v>
      </c>
      <c r="B32">
        <v>230.68597320000001</v>
      </c>
      <c r="C32">
        <v>3.9798075000000002</v>
      </c>
      <c r="D32">
        <v>293.33658129999998</v>
      </c>
      <c r="E32">
        <v>86.5142259</v>
      </c>
      <c r="F32">
        <v>22.177718299999999</v>
      </c>
      <c r="G32">
        <v>132.16153019999999</v>
      </c>
      <c r="H32">
        <v>39.783384300000002</v>
      </c>
      <c r="I32">
        <v>127.32814569999999</v>
      </c>
      <c r="J32">
        <v>43.740788000000002</v>
      </c>
      <c r="K32">
        <v>19.521541800000001</v>
      </c>
      <c r="L32">
        <v>83.327426900000006</v>
      </c>
      <c r="M32">
        <v>80.277572800000002</v>
      </c>
      <c r="N32">
        <v>390.886529</v>
      </c>
      <c r="O32">
        <v>112.8159402</v>
      </c>
      <c r="P32">
        <v>44.251864099999999</v>
      </c>
      <c r="Q32">
        <v>268.00424670000001</v>
      </c>
      <c r="R32">
        <v>261.975638</v>
      </c>
      <c r="T32" s="3" t="s">
        <v>49</v>
      </c>
      <c r="U32" s="15">
        <v>5060.9264620554504</v>
      </c>
      <c r="V32" s="15">
        <v>1430.9759847828</v>
      </c>
      <c r="W32" s="15">
        <v>45713.703258289097</v>
      </c>
      <c r="X32" s="15">
        <v>11608.3433417464</v>
      </c>
      <c r="Y32" s="15">
        <v>5728.7928174787003</v>
      </c>
      <c r="Z32" s="15">
        <v>22200.551814575199</v>
      </c>
      <c r="AA32" s="15">
        <v>3330.53292724435</v>
      </c>
      <c r="AB32" s="15">
        <v>8865.8264928534609</v>
      </c>
      <c r="AC32" s="15">
        <v>20004.123684346701</v>
      </c>
      <c r="AD32" s="15">
        <v>5283.1829956397396</v>
      </c>
      <c r="AE32" s="15">
        <v>12841.2710696142</v>
      </c>
      <c r="AF32" s="15">
        <v>39185.276611806497</v>
      </c>
      <c r="AG32" s="15">
        <v>75687.673759236699</v>
      </c>
      <c r="AH32">
        <v>15504.302831871701</v>
      </c>
      <c r="AI32" s="15">
        <v>17972.199271887501</v>
      </c>
      <c r="AJ32" s="15">
        <v>40171.0288218145</v>
      </c>
      <c r="AK32" s="15">
        <v>193032.53524218599</v>
      </c>
      <c r="AM32" s="3" t="s">
        <v>58</v>
      </c>
      <c r="AN32">
        <v>37317.542385799999</v>
      </c>
      <c r="AO32">
        <v>5053.2688242000004</v>
      </c>
      <c r="AP32">
        <v>151470.34810120001</v>
      </c>
      <c r="AQ32">
        <v>28459.8669132</v>
      </c>
      <c r="AR32">
        <v>13482.9881133</v>
      </c>
      <c r="AS32">
        <v>64705.663205500001</v>
      </c>
      <c r="AT32">
        <v>9563.57020560001</v>
      </c>
      <c r="AU32">
        <v>166543.6362254</v>
      </c>
      <c r="AV32">
        <v>98929.210669399894</v>
      </c>
      <c r="AW32">
        <v>42117.573466399997</v>
      </c>
      <c r="AX32">
        <v>43113.172056000003</v>
      </c>
      <c r="AY32">
        <v>272799.44987249997</v>
      </c>
      <c r="AZ32">
        <v>524334.53424667998</v>
      </c>
      <c r="BA32">
        <v>86836.474235799993</v>
      </c>
      <c r="BB32">
        <v>80228.367431599894</v>
      </c>
      <c r="BC32">
        <v>570449.19450880005</v>
      </c>
      <c r="BD32">
        <v>859310.32247194694</v>
      </c>
      <c r="BF32" s="3" t="s">
        <v>61</v>
      </c>
      <c r="BG32">
        <v>1292.76947460674</v>
      </c>
      <c r="BH32">
        <v>60.0012988313687</v>
      </c>
      <c r="BI32">
        <v>671.30432922656405</v>
      </c>
      <c r="BJ32">
        <v>155.78885556546501</v>
      </c>
      <c r="BK32">
        <v>84.758466298471703</v>
      </c>
      <c r="BL32">
        <v>224.30309359636999</v>
      </c>
      <c r="BM32">
        <v>121.30194934403499</v>
      </c>
      <c r="BN32">
        <v>512.28636960347706</v>
      </c>
      <c r="BO32">
        <v>267.89219169039097</v>
      </c>
      <c r="BP32">
        <v>103.914297155952</v>
      </c>
      <c r="BQ32">
        <v>138.181757012411</v>
      </c>
      <c r="BR32">
        <v>1328.8420345658899</v>
      </c>
      <c r="BS32">
        <v>944.00339960155202</v>
      </c>
      <c r="BT32">
        <v>663.20048079025401</v>
      </c>
      <c r="BU32">
        <v>120.647446859684</v>
      </c>
      <c r="BV32">
        <v>1538.9357458775901</v>
      </c>
      <c r="BW32">
        <v>3552.1615170684099</v>
      </c>
    </row>
    <row r="33" spans="1:75">
      <c r="A33" t="s">
        <v>70</v>
      </c>
      <c r="B33">
        <v>84.364092999999997</v>
      </c>
      <c r="C33">
        <v>213.50530359999999</v>
      </c>
      <c r="D33">
        <v>72.017551900000001</v>
      </c>
      <c r="E33">
        <v>17.620260200000001</v>
      </c>
      <c r="F33">
        <v>33.746937299999999</v>
      </c>
      <c r="G33">
        <v>114.14680079999999</v>
      </c>
      <c r="H33">
        <v>1.071434</v>
      </c>
      <c r="I33">
        <v>88.447279899999998</v>
      </c>
      <c r="J33">
        <v>29.072983000000001</v>
      </c>
      <c r="K33">
        <v>31.1979367</v>
      </c>
      <c r="L33">
        <v>132.4915589</v>
      </c>
      <c r="M33">
        <v>0.91939959999999898</v>
      </c>
      <c r="N33">
        <v>1151.8961263000001</v>
      </c>
      <c r="O33">
        <v>11.001295799999999</v>
      </c>
      <c r="P33">
        <v>315.70943820000002</v>
      </c>
      <c r="Q33">
        <v>6583.7561071</v>
      </c>
      <c r="R33">
        <v>2029.080966</v>
      </c>
      <c r="T33" t="s">
        <v>71</v>
      </c>
      <c r="U33">
        <v>1718.21020709001</v>
      </c>
      <c r="V33">
        <v>9.1948680791178392E-3</v>
      </c>
      <c r="W33">
        <v>4156.8640932562903</v>
      </c>
      <c r="X33">
        <v>591.12112408447001</v>
      </c>
      <c r="Y33">
        <v>353.01896162223397</v>
      </c>
      <c r="Z33">
        <v>2074.4254637289901</v>
      </c>
      <c r="AA33">
        <v>107.368648341004</v>
      </c>
      <c r="AB33">
        <v>1013.1853179737</v>
      </c>
      <c r="AC33">
        <v>2290.1261165334699</v>
      </c>
      <c r="AD33">
        <v>299.30722592319103</v>
      </c>
      <c r="AE33" s="15">
        <v>440.15507883825597</v>
      </c>
      <c r="AF33">
        <v>2592.6931068715999</v>
      </c>
      <c r="AG33">
        <v>1493.57858768241</v>
      </c>
      <c r="AH33">
        <v>1418.2031785158199</v>
      </c>
      <c r="AI33">
        <v>540.73407816592601</v>
      </c>
      <c r="AJ33">
        <v>1215.84349367151</v>
      </c>
      <c r="AK33">
        <v>8578.3418635835897</v>
      </c>
      <c r="AM33" s="3" t="s">
        <v>157</v>
      </c>
      <c r="AN33">
        <v>129883.8078795</v>
      </c>
      <c r="AO33">
        <v>8248.1458339000001</v>
      </c>
      <c r="AP33">
        <v>856373.66075180005</v>
      </c>
      <c r="AQ33">
        <v>424546.25858770002</v>
      </c>
      <c r="AR33">
        <v>70642.514586100006</v>
      </c>
      <c r="AS33">
        <v>500696.59202380001</v>
      </c>
      <c r="AT33">
        <v>50452.223318299999</v>
      </c>
      <c r="AU33">
        <v>1457127.4406761001</v>
      </c>
      <c r="AV33">
        <v>759400.73538590001</v>
      </c>
      <c r="AW33">
        <v>359259.57686783001</v>
      </c>
      <c r="AX33">
        <v>247872.27067629999</v>
      </c>
      <c r="AY33">
        <v>1146593.880475</v>
      </c>
      <c r="AZ33">
        <v>3068688.1741574099</v>
      </c>
      <c r="BA33">
        <v>616160.71659790003</v>
      </c>
      <c r="BB33">
        <v>458819.34927963</v>
      </c>
      <c r="BC33">
        <v>3331450.0951335002</v>
      </c>
      <c r="BD33">
        <v>3910276.44855962</v>
      </c>
      <c r="BF33" s="3" t="s">
        <v>58</v>
      </c>
      <c r="BG33">
        <v>222.21514609318399</v>
      </c>
      <c r="BH33">
        <v>4.6353634682553899</v>
      </c>
      <c r="BI33">
        <v>235.261910468054</v>
      </c>
      <c r="BJ33">
        <v>48.525458811692999</v>
      </c>
      <c r="BK33">
        <v>27.213248672629199</v>
      </c>
      <c r="BL33">
        <v>72.524875495930004</v>
      </c>
      <c r="BM33">
        <v>25.642197546406599</v>
      </c>
      <c r="BN33">
        <v>97.828020311443893</v>
      </c>
      <c r="BO33">
        <v>60.731650059244203</v>
      </c>
      <c r="BP33">
        <v>26.3507605292201</v>
      </c>
      <c r="BQ33">
        <v>43.349216764566499</v>
      </c>
      <c r="BR33">
        <v>192.62510299043899</v>
      </c>
      <c r="BS33">
        <v>201.75340119137499</v>
      </c>
      <c r="BT33">
        <v>112.074718975493</v>
      </c>
      <c r="BU33">
        <v>34.677728353073299</v>
      </c>
      <c r="BV33">
        <v>379.88909625365301</v>
      </c>
      <c r="BW33">
        <v>737.45291953215201</v>
      </c>
    </row>
    <row r="34" spans="1:75">
      <c r="A34" t="s">
        <v>71</v>
      </c>
      <c r="B34">
        <v>1716.1042775000001</v>
      </c>
      <c r="C34">
        <v>2041.6861768000001</v>
      </c>
      <c r="D34">
        <v>10613.286550299999</v>
      </c>
      <c r="E34">
        <v>213.47777679999999</v>
      </c>
      <c r="F34">
        <v>906.46645379999995</v>
      </c>
      <c r="G34">
        <v>4485.587039</v>
      </c>
      <c r="H34">
        <v>726.12872030000005</v>
      </c>
      <c r="I34">
        <v>1246.1793276000001</v>
      </c>
      <c r="J34">
        <v>24.101338200000001</v>
      </c>
      <c r="K34">
        <v>21.8842085</v>
      </c>
      <c r="L34">
        <v>886.62456810000003</v>
      </c>
      <c r="M34">
        <v>2894.0950287000001</v>
      </c>
      <c r="N34">
        <v>3341.2601608999998</v>
      </c>
      <c r="O34">
        <v>3524.0057639000001</v>
      </c>
      <c r="P34">
        <v>1863.2236209</v>
      </c>
      <c r="Q34">
        <v>2667.7104798999999</v>
      </c>
      <c r="R34">
        <v>890.27032780000002</v>
      </c>
      <c r="T34" s="3" t="s">
        <v>72</v>
      </c>
      <c r="U34" s="15">
        <v>35520.289528403802</v>
      </c>
      <c r="V34" s="15">
        <v>571.484188392482</v>
      </c>
      <c r="W34" s="15">
        <v>169236.92699614499</v>
      </c>
      <c r="X34" s="15">
        <v>57428.700425008297</v>
      </c>
      <c r="Y34" s="15">
        <v>6438.2356882070799</v>
      </c>
      <c r="Z34">
        <v>86135.970681067003</v>
      </c>
      <c r="AA34" s="15">
        <v>19128.344507669499</v>
      </c>
      <c r="AB34">
        <v>90629.016628384605</v>
      </c>
      <c r="AC34">
        <v>153795.950047702</v>
      </c>
      <c r="AD34" s="15">
        <v>35803.227488756202</v>
      </c>
      <c r="AE34" s="15">
        <v>41139.701461938603</v>
      </c>
      <c r="AF34">
        <v>204171.26045311699</v>
      </c>
      <c r="AG34">
        <v>251429.71528382</v>
      </c>
      <c r="AH34">
        <v>110437.546188707</v>
      </c>
      <c r="AI34">
        <v>71262.962783336698</v>
      </c>
      <c r="AJ34">
        <v>156533.02598310399</v>
      </c>
      <c r="AK34">
        <v>817010.83038300904</v>
      </c>
      <c r="AM34" s="3" t="s">
        <v>85</v>
      </c>
      <c r="AN34">
        <v>231662.7956945</v>
      </c>
      <c r="AO34">
        <v>28473.0235249</v>
      </c>
      <c r="AP34">
        <v>1421195.7368890001</v>
      </c>
      <c r="AQ34">
        <v>429268.98157300003</v>
      </c>
      <c r="AR34">
        <v>105958.73160499999</v>
      </c>
      <c r="AS34">
        <v>771848.34963280102</v>
      </c>
      <c r="AT34">
        <v>89735.749665500101</v>
      </c>
      <c r="AU34">
        <v>2293864.1682596998</v>
      </c>
      <c r="AV34">
        <v>1308655.8010076</v>
      </c>
      <c r="AW34">
        <v>463842.18284840003</v>
      </c>
      <c r="AX34">
        <v>482118.18457440002</v>
      </c>
      <c r="AY34">
        <v>3001919.8579624998</v>
      </c>
      <c r="AZ34">
        <v>5585397.2631105604</v>
      </c>
      <c r="BA34">
        <v>958138.48257589899</v>
      </c>
      <c r="BB34">
        <v>914371.76354701002</v>
      </c>
      <c r="BC34">
        <v>6578839.4569599004</v>
      </c>
      <c r="BD34">
        <v>9641472.14224259</v>
      </c>
      <c r="BF34" t="s">
        <v>91</v>
      </c>
      <c r="BG34">
        <v>47.725460570780903</v>
      </c>
      <c r="BH34">
        <v>2.5976411513622</v>
      </c>
      <c r="BI34">
        <v>74.161948531927393</v>
      </c>
      <c r="BJ34">
        <v>21.8732800444287</v>
      </c>
      <c r="BK34">
        <v>10.9277838747684</v>
      </c>
      <c r="BL34">
        <v>22.6599700618074</v>
      </c>
      <c r="BM34">
        <v>16.134043658643598</v>
      </c>
      <c r="BN34">
        <v>70.441747715714897</v>
      </c>
      <c r="BO34">
        <v>31.2215496194578</v>
      </c>
      <c r="BP34">
        <v>13.7626044031446</v>
      </c>
      <c r="BQ34">
        <v>13.9875688148701</v>
      </c>
      <c r="BR34">
        <v>304.83377955486901</v>
      </c>
      <c r="BS34">
        <v>236.926608157479</v>
      </c>
      <c r="BT34">
        <v>187.834460730301</v>
      </c>
      <c r="BU34">
        <v>41.250333540343597</v>
      </c>
      <c r="BV34">
        <v>342.42888309860899</v>
      </c>
      <c r="BW34">
        <v>519.80959579446301</v>
      </c>
    </row>
    <row r="35" spans="1:75">
      <c r="A35" t="s">
        <v>72</v>
      </c>
      <c r="B35">
        <v>36934.249911849998</v>
      </c>
      <c r="C35">
        <v>21898.7717314</v>
      </c>
      <c r="D35">
        <v>75908.596113549997</v>
      </c>
      <c r="E35">
        <v>25850.553876400001</v>
      </c>
      <c r="F35">
        <v>5064.2514736000003</v>
      </c>
      <c r="G35">
        <v>76684.432137900003</v>
      </c>
      <c r="H35">
        <v>13183.2973501</v>
      </c>
      <c r="I35">
        <v>77958.896250000005</v>
      </c>
      <c r="J35">
        <v>31742.724696900001</v>
      </c>
      <c r="K35">
        <v>19975.7917629</v>
      </c>
      <c r="L35">
        <v>44823.817169499998</v>
      </c>
      <c r="M35">
        <v>111618.2154993</v>
      </c>
      <c r="N35">
        <v>185745.87377189999</v>
      </c>
      <c r="O35">
        <v>69280.118063100002</v>
      </c>
      <c r="P35">
        <v>87334.705605299998</v>
      </c>
      <c r="Q35">
        <v>424858.51048699999</v>
      </c>
      <c r="R35">
        <v>517406.05234340002</v>
      </c>
      <c r="T35" s="3" t="s">
        <v>82</v>
      </c>
      <c r="U35">
        <v>2107.6640209481102</v>
      </c>
      <c r="V35" s="15">
        <v>170.91195732837301</v>
      </c>
      <c r="W35">
        <v>19716.375911007901</v>
      </c>
      <c r="X35">
        <v>8323.4524610671906</v>
      </c>
      <c r="Y35">
        <v>1661.98464596689</v>
      </c>
      <c r="Z35">
        <v>8976.0270227278306</v>
      </c>
      <c r="AA35">
        <v>1623.96025809503</v>
      </c>
      <c r="AB35">
        <v>6797.3439836874604</v>
      </c>
      <c r="AC35">
        <v>13294.2724946495</v>
      </c>
      <c r="AD35">
        <v>962.11859121546104</v>
      </c>
      <c r="AE35">
        <v>3440.3013064351699</v>
      </c>
      <c r="AF35">
        <v>36458.346715341999</v>
      </c>
      <c r="AG35">
        <v>31859.847776565301</v>
      </c>
      <c r="AH35">
        <v>11670.357563547601</v>
      </c>
      <c r="AI35">
        <v>3807.94535519183</v>
      </c>
      <c r="AJ35">
        <v>17355.260833802498</v>
      </c>
      <c r="AK35">
        <v>71083.385060462097</v>
      </c>
      <c r="AM35" s="3" t="s">
        <v>79</v>
      </c>
      <c r="AN35">
        <v>17945300.367634501</v>
      </c>
      <c r="AO35">
        <v>9155079.3257517908</v>
      </c>
      <c r="AP35">
        <v>70886569.959830597</v>
      </c>
      <c r="AQ35">
        <v>21416411.828049701</v>
      </c>
      <c r="AR35">
        <v>13415429.279798901</v>
      </c>
      <c r="AS35">
        <v>48039074.524962701</v>
      </c>
      <c r="AT35">
        <v>9829751.7480996009</v>
      </c>
      <c r="AU35">
        <v>95902604.360818803</v>
      </c>
      <c r="AV35">
        <v>63448727.440194003</v>
      </c>
      <c r="AW35">
        <v>41565368.848592304</v>
      </c>
      <c r="AX35">
        <v>20035181.557300098</v>
      </c>
      <c r="AY35">
        <v>232795860.94727799</v>
      </c>
      <c r="AZ35">
        <v>350546522.49119699</v>
      </c>
      <c r="BA35">
        <v>30648283.781045798</v>
      </c>
      <c r="BB35">
        <v>32280665.304350801</v>
      </c>
      <c r="BC35">
        <v>387736401.26599503</v>
      </c>
      <c r="BD35">
        <v>461370946.97343302</v>
      </c>
      <c r="BF35" s="3" t="s">
        <v>157</v>
      </c>
      <c r="BG35">
        <v>2654.7627962715601</v>
      </c>
      <c r="BH35">
        <v>98.210363166580294</v>
      </c>
      <c r="BI35">
        <v>1127.3546216909001</v>
      </c>
      <c r="BJ35">
        <v>484.00438583404701</v>
      </c>
      <c r="BK35">
        <v>166.16198679748999</v>
      </c>
      <c r="BL35">
        <v>561.41164703678999</v>
      </c>
      <c r="BM35">
        <v>319.59920963779302</v>
      </c>
      <c r="BN35">
        <v>1076.39902499153</v>
      </c>
      <c r="BO35">
        <v>444.17129438529599</v>
      </c>
      <c r="BP35">
        <v>233.01771056903601</v>
      </c>
      <c r="BQ35">
        <v>222.53578373560401</v>
      </c>
      <c r="BR35">
        <v>2669.6771566879802</v>
      </c>
      <c r="BS35">
        <v>2191.62168314271</v>
      </c>
      <c r="BT35">
        <v>836.13599116625903</v>
      </c>
      <c r="BU35">
        <v>334.97233323672799</v>
      </c>
      <c r="BV35">
        <v>2879.9794437534301</v>
      </c>
      <c r="BW35">
        <v>2958.4325662926899</v>
      </c>
    </row>
    <row r="36" spans="1:75">
      <c r="A36" t="s">
        <v>73</v>
      </c>
      <c r="B36">
        <v>82.438593949999998</v>
      </c>
      <c r="C36">
        <v>112.9178496</v>
      </c>
      <c r="D36">
        <v>255.26474535</v>
      </c>
      <c r="E36">
        <v>102.7440909</v>
      </c>
      <c r="F36">
        <v>36.951118600000001</v>
      </c>
      <c r="G36">
        <v>376.81157339999999</v>
      </c>
      <c r="H36">
        <v>44.675677299999997</v>
      </c>
      <c r="I36">
        <v>215.3233151</v>
      </c>
      <c r="J36">
        <v>62.178492400000003</v>
      </c>
      <c r="K36">
        <v>40.600899200000001</v>
      </c>
      <c r="L36">
        <v>71.802921900000001</v>
      </c>
      <c r="M36">
        <v>488.24443650000001</v>
      </c>
      <c r="N36">
        <v>379.37140820000002</v>
      </c>
      <c r="O36">
        <v>987.81027089999998</v>
      </c>
      <c r="P36">
        <v>275.43414569999999</v>
      </c>
      <c r="Q36">
        <v>1563.8874169000001</v>
      </c>
      <c r="R36">
        <v>854.93805170000098</v>
      </c>
      <c r="T36" s="3" t="s">
        <v>89</v>
      </c>
      <c r="U36">
        <v>5296.9008705405604</v>
      </c>
      <c r="V36" s="15">
        <v>51.382832280436503</v>
      </c>
      <c r="W36">
        <v>29391.7262134103</v>
      </c>
      <c r="X36">
        <v>9958.9504076695903</v>
      </c>
      <c r="Y36">
        <v>620.60317064609501</v>
      </c>
      <c r="Z36">
        <v>11885.252138025</v>
      </c>
      <c r="AA36">
        <v>1083.5956804413299</v>
      </c>
      <c r="AB36">
        <v>7692.8831596393102</v>
      </c>
      <c r="AC36">
        <v>16318.7270300686</v>
      </c>
      <c r="AD36">
        <v>5283.1061294209203</v>
      </c>
      <c r="AE36" s="15">
        <v>6550.9893377119197</v>
      </c>
      <c r="AF36">
        <v>61221.9220478934</v>
      </c>
      <c r="AG36" s="15">
        <v>55807.654654983002</v>
      </c>
      <c r="AH36">
        <v>14360.806583716199</v>
      </c>
      <c r="AI36">
        <v>14591.795840933901</v>
      </c>
      <c r="AJ36">
        <v>34912.664865457897</v>
      </c>
      <c r="AK36">
        <v>88060.714840465196</v>
      </c>
      <c r="AM36" s="3" t="s">
        <v>91</v>
      </c>
      <c r="AN36">
        <v>25944.329262200001</v>
      </c>
      <c r="AO36">
        <v>3416.0638674000002</v>
      </c>
      <c r="AP36">
        <v>115595.1597031</v>
      </c>
      <c r="AQ36">
        <v>48004.3968723</v>
      </c>
      <c r="AR36">
        <v>10112.6510738</v>
      </c>
      <c r="AS36">
        <v>58870.8667699</v>
      </c>
      <c r="AT36">
        <v>8608.2624563000099</v>
      </c>
      <c r="AU36">
        <v>213165.1605609</v>
      </c>
      <c r="AV36">
        <v>122399.41662649999</v>
      </c>
      <c r="AW36">
        <v>54001.616008359997</v>
      </c>
      <c r="AX36">
        <v>33224.625696299998</v>
      </c>
      <c r="AY36">
        <v>257292.75737149999</v>
      </c>
      <c r="AZ36">
        <v>403464.25427788001</v>
      </c>
      <c r="BA36">
        <v>87030.947633899996</v>
      </c>
      <c r="BB36">
        <v>71583.901618989898</v>
      </c>
      <c r="BC36">
        <v>402347.71459480003</v>
      </c>
      <c r="BD36">
        <v>693334.42887084896</v>
      </c>
      <c r="BF36" s="3" t="s">
        <v>85</v>
      </c>
      <c r="BG36">
        <v>2899.34861862055</v>
      </c>
      <c r="BH36">
        <v>228.35786100964501</v>
      </c>
      <c r="BI36">
        <v>2652.6368481824402</v>
      </c>
      <c r="BJ36">
        <v>564.47451305834795</v>
      </c>
      <c r="BK36">
        <v>447.97668931509997</v>
      </c>
      <c r="BL36">
        <v>1474.24679614667</v>
      </c>
      <c r="BM36">
        <v>711.85437157372303</v>
      </c>
      <c r="BN36">
        <v>1717.69018604751</v>
      </c>
      <c r="BO36">
        <v>740.369977100087</v>
      </c>
      <c r="BP36">
        <v>362.03848983926702</v>
      </c>
      <c r="BQ36">
        <v>497.939054925226</v>
      </c>
      <c r="BR36">
        <v>2854.5029385689099</v>
      </c>
      <c r="BS36">
        <v>2884.7824846994799</v>
      </c>
      <c r="BT36">
        <v>1843.39440432835</v>
      </c>
      <c r="BU36">
        <v>518.50829093193397</v>
      </c>
      <c r="BV36">
        <v>4121.9192095651597</v>
      </c>
      <c r="BW36">
        <v>6492.6038623457798</v>
      </c>
    </row>
    <row r="37" spans="1:75">
      <c r="A37" t="s">
        <v>74</v>
      </c>
      <c r="B37">
        <v>96.044145400000005</v>
      </c>
      <c r="C37">
        <v>312.01159089999999</v>
      </c>
      <c r="D37">
        <v>186.82600880000001</v>
      </c>
      <c r="E37">
        <v>29.0066138</v>
      </c>
      <c r="F37">
        <v>34.375490300000003</v>
      </c>
      <c r="G37">
        <v>596.29617040000005</v>
      </c>
      <c r="H37">
        <v>357.35617789999998</v>
      </c>
      <c r="I37">
        <v>602.85564099999999</v>
      </c>
      <c r="J37">
        <v>393.10714849999999</v>
      </c>
      <c r="K37">
        <v>40.202050300000003</v>
      </c>
      <c r="L37">
        <v>176.5874163</v>
      </c>
      <c r="M37">
        <v>2307.6408789000002</v>
      </c>
      <c r="N37">
        <v>915.84367380000003</v>
      </c>
      <c r="O37">
        <v>496.75285000000002</v>
      </c>
      <c r="P37">
        <v>82.102470199999999</v>
      </c>
      <c r="Q37">
        <v>1237.4929873000001</v>
      </c>
      <c r="R37">
        <v>3737.6805625000002</v>
      </c>
      <c r="T37" s="3" t="s">
        <v>104</v>
      </c>
      <c r="U37">
        <v>3265.0005442299798</v>
      </c>
      <c r="V37" s="15">
        <v>2.9663236726285899E-2</v>
      </c>
      <c r="W37">
        <v>9605.0568678558702</v>
      </c>
      <c r="X37">
        <v>2049.40810999424</v>
      </c>
      <c r="Y37">
        <v>410.51125519605603</v>
      </c>
      <c r="Z37">
        <v>3960.7421433057698</v>
      </c>
      <c r="AA37">
        <v>1062.6138938036599</v>
      </c>
      <c r="AB37">
        <v>2616.9065122924198</v>
      </c>
      <c r="AC37">
        <v>5322.9001101754502</v>
      </c>
      <c r="AD37">
        <v>2058.1602987885099</v>
      </c>
      <c r="AE37" s="15">
        <v>698.27966101774496</v>
      </c>
      <c r="AF37">
        <v>18679.024587214699</v>
      </c>
      <c r="AG37">
        <v>10853.8154073572</v>
      </c>
      <c r="AH37">
        <v>3766.78121162767</v>
      </c>
      <c r="AI37">
        <v>3283.0940995351002</v>
      </c>
      <c r="AJ37">
        <v>4140.0174450642298</v>
      </c>
      <c r="AK37">
        <v>25395.805318422299</v>
      </c>
      <c r="AM37" s="3" t="s">
        <v>95</v>
      </c>
      <c r="AN37">
        <v>24271.671467799999</v>
      </c>
      <c r="AO37">
        <v>5190.4430857999996</v>
      </c>
      <c r="AP37">
        <v>108702.2650246</v>
      </c>
      <c r="AQ37">
        <v>45497.367971500003</v>
      </c>
      <c r="AR37">
        <v>11994.9459795</v>
      </c>
      <c r="AS37">
        <v>63975.539651699997</v>
      </c>
      <c r="AT37">
        <v>8527.9715071999999</v>
      </c>
      <c r="AU37">
        <v>189070.9332192</v>
      </c>
      <c r="AV37">
        <v>132430.57072274</v>
      </c>
      <c r="AW37">
        <v>56534.90045126</v>
      </c>
      <c r="AX37">
        <v>59901.051276300001</v>
      </c>
      <c r="AY37">
        <v>322329.12748540001</v>
      </c>
      <c r="AZ37">
        <v>644465.37501794996</v>
      </c>
      <c r="BA37">
        <v>122662.1654754</v>
      </c>
      <c r="BB37">
        <v>105236.8993917</v>
      </c>
      <c r="BC37">
        <v>771330.23630410002</v>
      </c>
      <c r="BD37">
        <v>1173840.7331325</v>
      </c>
      <c r="BF37" s="3" t="s">
        <v>79</v>
      </c>
      <c r="BG37">
        <v>31399.9382854252</v>
      </c>
      <c r="BH37">
        <v>72086.776748552002</v>
      </c>
      <c r="BI37">
        <v>66088.769337586098</v>
      </c>
      <c r="BJ37">
        <v>9786.0572105082192</v>
      </c>
      <c r="BK37">
        <v>44562.370376240498</v>
      </c>
      <c r="BL37">
        <v>88867.092690523496</v>
      </c>
      <c r="BM37">
        <v>37845.204645915903</v>
      </c>
      <c r="BN37">
        <v>60825.226649635901</v>
      </c>
      <c r="BO37">
        <v>108850.988426278</v>
      </c>
      <c r="BP37">
        <v>16484.796294739001</v>
      </c>
      <c r="BQ37">
        <v>13806.545213498101</v>
      </c>
      <c r="BR37">
        <v>184386.30738583099</v>
      </c>
      <c r="BS37">
        <v>62155.539647271398</v>
      </c>
      <c r="BT37">
        <v>28070.3036531656</v>
      </c>
      <c r="BU37">
        <v>17909.480110619999</v>
      </c>
      <c r="BV37">
        <v>302039.57945053501</v>
      </c>
      <c r="BW37">
        <v>457545.51088668703</v>
      </c>
    </row>
    <row r="38" spans="1:75">
      <c r="A38" t="s">
        <v>75</v>
      </c>
      <c r="B38">
        <v>326.87218860000002</v>
      </c>
      <c r="C38">
        <v>0.4181802</v>
      </c>
      <c r="D38">
        <v>80.393450099999995</v>
      </c>
      <c r="E38">
        <v>15.079328200000001</v>
      </c>
      <c r="F38">
        <v>9.8995984999999997</v>
      </c>
      <c r="G38">
        <v>142.29114910000001</v>
      </c>
      <c r="H38">
        <v>152.0679317</v>
      </c>
      <c r="I38">
        <v>170.09464929999999</v>
      </c>
      <c r="J38">
        <v>221.9973281</v>
      </c>
      <c r="K38">
        <v>4.9581279</v>
      </c>
      <c r="L38">
        <v>111.4994951</v>
      </c>
      <c r="M38">
        <v>865.67588969999895</v>
      </c>
      <c r="N38">
        <v>163.14054920000001</v>
      </c>
      <c r="O38">
        <v>302.03984960000003</v>
      </c>
      <c r="P38">
        <v>33.064152900000003</v>
      </c>
      <c r="Q38">
        <v>161.01874409999999</v>
      </c>
      <c r="R38">
        <v>264.6584575</v>
      </c>
      <c r="T38" s="3" t="s">
        <v>219</v>
      </c>
      <c r="U38" s="15">
        <v>1198.2146350773701</v>
      </c>
      <c r="V38" s="15">
        <v>2.24791389815238E-3</v>
      </c>
      <c r="W38">
        <v>5639.6513639139603</v>
      </c>
      <c r="X38">
        <v>966.78369642523705</v>
      </c>
      <c r="Y38">
        <v>483.95941085719801</v>
      </c>
      <c r="Z38">
        <v>1677.9244054815799</v>
      </c>
      <c r="AA38">
        <v>463.30859007016301</v>
      </c>
      <c r="AB38">
        <v>1585.46885531096</v>
      </c>
      <c r="AC38">
        <v>1887.35771609585</v>
      </c>
      <c r="AD38">
        <v>519.03433795193598</v>
      </c>
      <c r="AE38" s="15">
        <v>496.54752094621398</v>
      </c>
      <c r="AF38">
        <v>4161.4666848602601</v>
      </c>
      <c r="AG38">
        <v>4870.4098758577202</v>
      </c>
      <c r="AH38">
        <v>870.60173712077403</v>
      </c>
      <c r="AI38">
        <v>999.19300292591595</v>
      </c>
      <c r="AJ38">
        <v>235.02645520139899</v>
      </c>
      <c r="AK38">
        <v>6543.1683487537503</v>
      </c>
      <c r="AM38" s="3" t="s">
        <v>78</v>
      </c>
      <c r="AN38">
        <v>21131.454743599999</v>
      </c>
      <c r="AO38">
        <v>3013.7208807000002</v>
      </c>
      <c r="AP38">
        <v>93920.002047700007</v>
      </c>
      <c r="AQ38">
        <v>18990.233430100001</v>
      </c>
      <c r="AR38">
        <v>7692.7163006999999</v>
      </c>
      <c r="AS38">
        <v>40687.084922100003</v>
      </c>
      <c r="AT38">
        <v>5457.9736449000002</v>
      </c>
      <c r="AU38">
        <v>102077.807995</v>
      </c>
      <c r="AV38">
        <v>66697.330233600005</v>
      </c>
      <c r="AW38">
        <v>27977.273801769999</v>
      </c>
      <c r="AX38">
        <v>29502.805759399998</v>
      </c>
      <c r="AY38">
        <v>143614.94504789999</v>
      </c>
      <c r="AZ38">
        <v>332607.07650381001</v>
      </c>
      <c r="BA38">
        <v>63424.131604800001</v>
      </c>
      <c r="BB38">
        <v>49441.285904440003</v>
      </c>
      <c r="BC38">
        <v>335825.6253137</v>
      </c>
      <c r="BD38">
        <v>520166.36111807701</v>
      </c>
      <c r="BF38" s="3" t="s">
        <v>95</v>
      </c>
      <c r="BG38">
        <v>19.797524571591801</v>
      </c>
      <c r="BH38">
        <v>4.1050272352439201</v>
      </c>
      <c r="BI38">
        <v>40.9200078874902</v>
      </c>
      <c r="BJ38">
        <v>16.197975310490602</v>
      </c>
      <c r="BK38">
        <v>10.611200627772201</v>
      </c>
      <c r="BL38">
        <v>32.145737010514097</v>
      </c>
      <c r="BM38">
        <v>14.680814138710099</v>
      </c>
      <c r="BN38">
        <v>78.244650270317607</v>
      </c>
      <c r="BO38">
        <v>27.740926578338598</v>
      </c>
      <c r="BP38">
        <v>14.507462905677899</v>
      </c>
      <c r="BQ38">
        <v>25.3465744061875</v>
      </c>
      <c r="BR38">
        <v>491.811217084818</v>
      </c>
      <c r="BS38">
        <v>389.318656285153</v>
      </c>
      <c r="BT38">
        <v>190.789429718983</v>
      </c>
      <c r="BU38">
        <v>99.723779296347104</v>
      </c>
      <c r="BV38">
        <v>1133.85388427507</v>
      </c>
      <c r="BW38">
        <v>1312.6456349017401</v>
      </c>
    </row>
    <row r="39" spans="1:75">
      <c r="A39" t="s">
        <v>76</v>
      </c>
      <c r="B39">
        <v>194.95446235</v>
      </c>
      <c r="C39">
        <v>102.310602</v>
      </c>
      <c r="D39">
        <v>3447.8014919500001</v>
      </c>
      <c r="E39">
        <v>670.15262889999997</v>
      </c>
      <c r="F39">
        <v>195.4521225</v>
      </c>
      <c r="G39">
        <v>4157.3315279999997</v>
      </c>
      <c r="H39">
        <v>1589.2206266000001</v>
      </c>
      <c r="I39">
        <v>1072.2782282000001</v>
      </c>
      <c r="J39">
        <v>741.70201310000004</v>
      </c>
      <c r="K39">
        <v>34.409365899999997</v>
      </c>
      <c r="L39">
        <v>406.75758200000001</v>
      </c>
      <c r="M39">
        <v>1698.1339197</v>
      </c>
      <c r="N39">
        <v>1066.294089</v>
      </c>
      <c r="O39">
        <v>748.08180530000004</v>
      </c>
      <c r="P39">
        <v>95.034306400000006</v>
      </c>
      <c r="Q39">
        <v>1231.5502784</v>
      </c>
      <c r="R39">
        <v>3022.7902608999998</v>
      </c>
      <c r="T39" s="3" t="s">
        <v>210</v>
      </c>
      <c r="U39" s="15">
        <v>13722.151355423901</v>
      </c>
      <c r="V39" s="15">
        <v>0.95500996032378505</v>
      </c>
      <c r="W39" s="15">
        <v>25543.372790680602</v>
      </c>
      <c r="X39" s="15">
        <v>13139.5200240003</v>
      </c>
      <c r="Y39" s="15">
        <v>5204.3924715966004</v>
      </c>
      <c r="Z39">
        <v>9689.7150069497402</v>
      </c>
      <c r="AA39" s="15">
        <v>2345.8157021633701</v>
      </c>
      <c r="AB39">
        <v>7680.5077100992203</v>
      </c>
      <c r="AC39">
        <v>9985.03028655052</v>
      </c>
      <c r="AD39" s="15">
        <v>3354.8027904629698</v>
      </c>
      <c r="AE39" s="15">
        <v>4548.4547160472703</v>
      </c>
      <c r="AF39">
        <v>35366.591784352902</v>
      </c>
      <c r="AG39">
        <v>12944.1209109678</v>
      </c>
      <c r="AH39">
        <v>12692.7197792475</v>
      </c>
      <c r="AI39">
        <v>6445.2540054321298</v>
      </c>
      <c r="AJ39">
        <v>5734.9350096778999</v>
      </c>
      <c r="AK39">
        <v>36830.078945994799</v>
      </c>
      <c r="AM39" s="3" t="s">
        <v>252</v>
      </c>
      <c r="AN39">
        <v>51451.879627399998</v>
      </c>
      <c r="AO39">
        <v>11351.32033</v>
      </c>
      <c r="AP39">
        <v>272058.04540950002</v>
      </c>
      <c r="AQ39">
        <v>56206.736023799996</v>
      </c>
      <c r="AR39">
        <v>23224.733053200001</v>
      </c>
      <c r="AS39">
        <v>112191.509756</v>
      </c>
      <c r="AT39">
        <v>20566.948781700001</v>
      </c>
      <c r="AU39">
        <v>434951.12701529998</v>
      </c>
      <c r="AV39">
        <v>261032.05858901999</v>
      </c>
      <c r="AW39">
        <v>92211.282831710007</v>
      </c>
      <c r="AX39">
        <v>89828.214234400104</v>
      </c>
      <c r="AY39">
        <v>753088.80911080004</v>
      </c>
      <c r="AZ39">
        <v>1106212.4097831401</v>
      </c>
      <c r="BA39">
        <v>170830.65728280001</v>
      </c>
      <c r="BB39">
        <v>167444.25308672001</v>
      </c>
      <c r="BC39">
        <v>1112475.1861113999</v>
      </c>
      <c r="BD39">
        <v>3099278.2432110598</v>
      </c>
      <c r="BF39" s="3" t="s">
        <v>78</v>
      </c>
      <c r="BG39">
        <v>154.68979765719001</v>
      </c>
      <c r="BH39">
        <v>3.02990574336454</v>
      </c>
      <c r="BI39">
        <v>189.70697444902001</v>
      </c>
      <c r="BJ39">
        <v>44.0687231881423</v>
      </c>
      <c r="BK39">
        <v>29.6640003069096</v>
      </c>
      <c r="BL39">
        <v>41.865819112816098</v>
      </c>
      <c r="BM39">
        <v>16.804040985810101</v>
      </c>
      <c r="BN39">
        <v>77.987937073455896</v>
      </c>
      <c r="BO39">
        <v>51.369546768188698</v>
      </c>
      <c r="BP39">
        <v>24.663278720173</v>
      </c>
      <c r="BQ39">
        <v>38.840181707006501</v>
      </c>
      <c r="BR39">
        <v>107.43573392494901</v>
      </c>
      <c r="BS39">
        <v>194.18416179535799</v>
      </c>
      <c r="BT39">
        <v>78.906614370904293</v>
      </c>
      <c r="BU39">
        <v>27.4952311698034</v>
      </c>
      <c r="BV39">
        <v>270.38076227079603</v>
      </c>
      <c r="BW39">
        <v>401.15238943531398</v>
      </c>
    </row>
    <row r="40" spans="1:75">
      <c r="A40" t="s">
        <v>77</v>
      </c>
      <c r="B40">
        <v>0.1496902</v>
      </c>
      <c r="C40">
        <v>5.98693E-2</v>
      </c>
      <c r="D40">
        <v>0.31262250000000003</v>
      </c>
      <c r="E40">
        <v>4.4760500000000002E-2</v>
      </c>
      <c r="F40">
        <v>1.77948E-2</v>
      </c>
      <c r="G40">
        <v>4.2013099999999998E-2</v>
      </c>
      <c r="H40">
        <v>4.1187799999999997E-2</v>
      </c>
      <c r="I40">
        <v>0.23275370000000001</v>
      </c>
      <c r="J40">
        <v>7.7473799999999995E-2</v>
      </c>
      <c r="K40">
        <v>4.5876500000000001E-2</v>
      </c>
      <c r="L40">
        <v>6.1456299999999998E-2</v>
      </c>
      <c r="M40">
        <v>0.34513890000000003</v>
      </c>
      <c r="N40">
        <v>0.35401270000000001</v>
      </c>
      <c r="O40">
        <v>0.17636789999999999</v>
      </c>
      <c r="P40">
        <v>0.1524044</v>
      </c>
      <c r="Q40">
        <v>1.2330011999999999</v>
      </c>
      <c r="R40">
        <v>0.81816480000000003</v>
      </c>
      <c r="T40" s="3" t="s">
        <v>268</v>
      </c>
      <c r="U40">
        <v>1045.28110380259</v>
      </c>
      <c r="V40" s="15">
        <v>41.160096360968701</v>
      </c>
      <c r="W40">
        <v>4304.7863796433003</v>
      </c>
      <c r="X40">
        <v>1699.3229512560199</v>
      </c>
      <c r="Y40">
        <v>109.16557698952499</v>
      </c>
      <c r="Z40">
        <v>1102.8157885708599</v>
      </c>
      <c r="AA40">
        <v>296.131155257584</v>
      </c>
      <c r="AB40">
        <v>1487.15862007449</v>
      </c>
      <c r="AC40">
        <v>2680.6355286942999</v>
      </c>
      <c r="AD40">
        <v>973.17429460509595</v>
      </c>
      <c r="AE40" s="15">
        <v>1250.76150755152</v>
      </c>
      <c r="AF40">
        <v>5974.7982247454902</v>
      </c>
      <c r="AG40">
        <v>9054.1079255427503</v>
      </c>
      <c r="AH40">
        <v>3118.9465014327702</v>
      </c>
      <c r="AI40">
        <v>1236.84012197324</v>
      </c>
      <c r="AJ40">
        <v>859.23786569839206</v>
      </c>
      <c r="AK40">
        <v>20839.883225223501</v>
      </c>
      <c r="AM40" s="3" t="s">
        <v>82</v>
      </c>
      <c r="AN40">
        <v>4083930.9559220001</v>
      </c>
      <c r="AO40">
        <v>1446266.5426039</v>
      </c>
      <c r="AP40">
        <v>23451785.933398701</v>
      </c>
      <c r="AQ40">
        <v>7272076.5904935999</v>
      </c>
      <c r="AR40">
        <v>1940036.4099593</v>
      </c>
      <c r="AS40">
        <v>11307126.4434171</v>
      </c>
      <c r="AT40">
        <v>1972132.9510786</v>
      </c>
      <c r="AU40">
        <v>10469665.197989499</v>
      </c>
      <c r="AV40">
        <v>4072586.9941882002</v>
      </c>
      <c r="AW40">
        <v>2443822.7700119</v>
      </c>
      <c r="AX40">
        <v>4382766.0096143996</v>
      </c>
      <c r="AY40">
        <v>37762341.681620099</v>
      </c>
      <c r="AZ40">
        <v>37877790.526684098</v>
      </c>
      <c r="BA40">
        <v>13498337.246758699</v>
      </c>
      <c r="BB40">
        <v>6126336.2688041702</v>
      </c>
      <c r="BC40">
        <v>27304860.120572399</v>
      </c>
      <c r="BD40">
        <v>57246906.570760302</v>
      </c>
      <c r="BF40" s="3" t="s">
        <v>252</v>
      </c>
      <c r="BG40">
        <v>658.34648145811798</v>
      </c>
      <c r="BH40">
        <v>255.64382776712699</v>
      </c>
      <c r="BI40">
        <v>767.32869098216702</v>
      </c>
      <c r="BJ40">
        <v>187.49876751699</v>
      </c>
      <c r="BK40">
        <v>100.710044493528</v>
      </c>
      <c r="BL40">
        <v>226.750271700186</v>
      </c>
      <c r="BM40">
        <v>73.231844426899897</v>
      </c>
      <c r="BN40">
        <v>557.08038369832195</v>
      </c>
      <c r="BO40">
        <v>267.33725826966798</v>
      </c>
      <c r="BP40">
        <v>105.80470030895199</v>
      </c>
      <c r="BQ40">
        <v>170.68054251897499</v>
      </c>
      <c r="BR40">
        <v>1262.8236701303499</v>
      </c>
      <c r="BS40">
        <v>1362.12130009052</v>
      </c>
      <c r="BT40">
        <v>621.59953115700205</v>
      </c>
      <c r="BU40">
        <v>188.99983257858401</v>
      </c>
      <c r="BV40">
        <v>2076.1612633506302</v>
      </c>
      <c r="BW40">
        <v>2616.65291488297</v>
      </c>
    </row>
    <row r="41" spans="1:75">
      <c r="A41" t="s">
        <v>78</v>
      </c>
      <c r="B41">
        <v>493.30306345000002</v>
      </c>
      <c r="C41">
        <v>3.0894582000000002</v>
      </c>
      <c r="D41">
        <v>526.85418025000001</v>
      </c>
      <c r="E41">
        <v>40.371297800000001</v>
      </c>
      <c r="F41">
        <v>4.0478244999999999</v>
      </c>
      <c r="G41">
        <v>60.845141300000002</v>
      </c>
      <c r="H41">
        <v>11.997598200000001</v>
      </c>
      <c r="I41">
        <v>228.12194460000001</v>
      </c>
      <c r="J41">
        <v>39.218404399999997</v>
      </c>
      <c r="K41">
        <v>39.331998800000001</v>
      </c>
      <c r="L41">
        <v>16.542550200000001</v>
      </c>
      <c r="M41">
        <v>30.424226399999998</v>
      </c>
      <c r="N41">
        <v>121.2158313</v>
      </c>
      <c r="O41">
        <v>229.2892258</v>
      </c>
      <c r="P41">
        <v>22.468783899999998</v>
      </c>
      <c r="Q41">
        <v>318.31514770000001</v>
      </c>
      <c r="R41">
        <v>322.82871590000002</v>
      </c>
      <c r="T41" t="s">
        <v>273</v>
      </c>
      <c r="U41" s="15">
        <v>14406.482448173399</v>
      </c>
      <c r="V41" s="15">
        <v>8.5590729889573005</v>
      </c>
      <c r="W41" s="15">
        <v>44119.8088347265</v>
      </c>
      <c r="X41">
        <v>6529.0017368754297</v>
      </c>
      <c r="Y41" s="15">
        <v>2144.0919907053999</v>
      </c>
      <c r="Z41">
        <v>13994.924828518</v>
      </c>
      <c r="AA41" s="15">
        <v>2989.4517268075101</v>
      </c>
      <c r="AB41">
        <v>4824.1684228121203</v>
      </c>
      <c r="AC41">
        <v>25272.847600359699</v>
      </c>
      <c r="AD41">
        <v>1476.91910219192</v>
      </c>
      <c r="AE41" s="15">
        <v>2624.1820617837402</v>
      </c>
      <c r="AF41">
        <v>71214.809461769502</v>
      </c>
      <c r="AG41" s="15">
        <v>77963.024154848899</v>
      </c>
      <c r="AH41">
        <v>21191.920859386901</v>
      </c>
      <c r="AI41">
        <v>32099.6173432332</v>
      </c>
      <c r="AJ41">
        <v>24707.215996470299</v>
      </c>
      <c r="AK41" s="15">
        <v>146978.68475061201</v>
      </c>
      <c r="AM41" t="s">
        <v>83</v>
      </c>
      <c r="AN41">
        <v>743325494.20006597</v>
      </c>
      <c r="AO41">
        <v>41185242.299879998</v>
      </c>
      <c r="AP41">
        <v>603016048.70680499</v>
      </c>
      <c r="AQ41">
        <v>216557313.31267399</v>
      </c>
      <c r="AR41">
        <v>40909594.429610804</v>
      </c>
      <c r="AS41">
        <v>171749165.09747899</v>
      </c>
      <c r="AT41">
        <v>64931038.394260898</v>
      </c>
      <c r="AU41">
        <v>1224425165.3856399</v>
      </c>
      <c r="AV41">
        <v>392977172.47948599</v>
      </c>
      <c r="AW41">
        <v>88485282.852908894</v>
      </c>
      <c r="AX41">
        <v>97259547.055372</v>
      </c>
      <c r="AY41">
        <v>2044872179.3692</v>
      </c>
      <c r="AZ41">
        <v>447317337.60181397</v>
      </c>
      <c r="BA41">
        <v>178096713.512362</v>
      </c>
      <c r="BB41">
        <v>67043482.7953934</v>
      </c>
      <c r="BC41">
        <v>663107744.28776705</v>
      </c>
      <c r="BD41">
        <v>1487592959.9815199</v>
      </c>
      <c r="BF41" s="3" t="s">
        <v>82</v>
      </c>
      <c r="BG41">
        <v>8033.5235342585102</v>
      </c>
      <c r="BH41">
        <v>16385.8434300349</v>
      </c>
      <c r="BI41">
        <v>17465.140653867998</v>
      </c>
      <c r="BJ41">
        <v>3201.9512014465599</v>
      </c>
      <c r="BK41">
        <v>4992.7951223371902</v>
      </c>
      <c r="BL41">
        <v>10426.484153670801</v>
      </c>
      <c r="BM41">
        <v>5267.22013733734</v>
      </c>
      <c r="BN41">
        <v>12960.1089859121</v>
      </c>
      <c r="BO41">
        <v>8918.0492360976205</v>
      </c>
      <c r="BP41">
        <v>2869.0636342195598</v>
      </c>
      <c r="BQ41">
        <v>2240.82211466219</v>
      </c>
      <c r="BR41">
        <v>27470.274090705199</v>
      </c>
      <c r="BS41">
        <v>12060.4552575734</v>
      </c>
      <c r="BT41">
        <v>15375.6368670924</v>
      </c>
      <c r="BU41">
        <v>3553.0244049508501</v>
      </c>
      <c r="BV41">
        <v>34027.783597119102</v>
      </c>
      <c r="BW41">
        <v>61522.371779420297</v>
      </c>
    </row>
    <row r="42" spans="1:75">
      <c r="A42" t="s">
        <v>79</v>
      </c>
      <c r="B42">
        <v>8164.6011193000004</v>
      </c>
      <c r="C42">
        <v>26981.4114959</v>
      </c>
      <c r="D42">
        <v>51110.889491599999</v>
      </c>
      <c r="E42">
        <v>14644.3864213</v>
      </c>
      <c r="F42">
        <v>3319.9928831000002</v>
      </c>
      <c r="G42">
        <v>18625.555029499999</v>
      </c>
      <c r="H42" s="15">
        <v>8802.6973089999992</v>
      </c>
      <c r="I42">
        <v>47342.9630081</v>
      </c>
      <c r="J42">
        <v>66206.780361099998</v>
      </c>
      <c r="K42">
        <v>16056.7432783</v>
      </c>
      <c r="L42">
        <v>14893.8166621</v>
      </c>
      <c r="M42">
        <v>235609.29686559999</v>
      </c>
      <c r="N42">
        <v>219942.80241639999</v>
      </c>
      <c r="O42">
        <v>38479.708167899997</v>
      </c>
      <c r="P42">
        <v>42041.325190000003</v>
      </c>
      <c r="Q42">
        <v>318461.02141480002</v>
      </c>
      <c r="R42">
        <v>472905.74143569998</v>
      </c>
      <c r="T42" s="3" t="s">
        <v>292</v>
      </c>
      <c r="U42">
        <v>290.68061767683298</v>
      </c>
      <c r="V42" s="15">
        <v>2.51319838216045</v>
      </c>
      <c r="W42">
        <v>1548.06253187212</v>
      </c>
      <c r="X42">
        <v>290.06891695538098</v>
      </c>
      <c r="Y42">
        <v>44.742674058482002</v>
      </c>
      <c r="Z42">
        <v>431.87239885192997</v>
      </c>
      <c r="AA42">
        <v>121.451237680792</v>
      </c>
      <c r="AB42">
        <v>520.85948380327295</v>
      </c>
      <c r="AC42">
        <v>1278.3650538141401</v>
      </c>
      <c r="AD42">
        <v>208.45102596282999</v>
      </c>
      <c r="AE42" s="15">
        <v>235.525510360254</v>
      </c>
      <c r="AF42">
        <v>1993.2008573615999</v>
      </c>
      <c r="AG42">
        <v>1290.03596719192</v>
      </c>
      <c r="AH42">
        <v>494.331433312689</v>
      </c>
      <c r="AI42">
        <v>347.579282217659</v>
      </c>
      <c r="AJ42">
        <v>811.42766615671803</v>
      </c>
      <c r="AK42">
        <v>3185.4459892720702</v>
      </c>
      <c r="AM42" s="3" t="s">
        <v>89</v>
      </c>
      <c r="AN42">
        <v>7578742.8600525903</v>
      </c>
      <c r="AO42">
        <v>386705.50211649999</v>
      </c>
      <c r="AP42">
        <v>48250484.561374798</v>
      </c>
      <c r="AQ42">
        <v>9847688.7844484001</v>
      </c>
      <c r="AR42">
        <v>3501265.3965103999</v>
      </c>
      <c r="AS42">
        <v>22232718.3012206</v>
      </c>
      <c r="AT42">
        <v>2329467.3886646</v>
      </c>
      <c r="AU42">
        <v>27314953.269940201</v>
      </c>
      <c r="AV42">
        <v>7705741.8003359996</v>
      </c>
      <c r="AW42">
        <v>6503137.3532910096</v>
      </c>
      <c r="AX42">
        <v>6800264.5166811002</v>
      </c>
      <c r="AY42">
        <v>38060998.900538899</v>
      </c>
      <c r="AZ42">
        <v>12406598.5930734</v>
      </c>
      <c r="BA42">
        <v>18624690.0733101</v>
      </c>
      <c r="BB42">
        <v>11746545.8720356</v>
      </c>
      <c r="BC42">
        <v>43654136.380951896</v>
      </c>
      <c r="BD42">
        <v>75563121.6823598</v>
      </c>
      <c r="BF42" t="s">
        <v>83</v>
      </c>
      <c r="BG42">
        <v>125506.148279689</v>
      </c>
      <c r="BH42">
        <v>138031.93151254201</v>
      </c>
      <c r="BI42">
        <v>537383.24244337995</v>
      </c>
      <c r="BJ42">
        <v>410419.154986965</v>
      </c>
      <c r="BK42">
        <v>45745.181254158902</v>
      </c>
      <c r="BL42">
        <v>331441.29520098801</v>
      </c>
      <c r="BM42">
        <v>184617.84288539499</v>
      </c>
      <c r="BN42">
        <v>1687686.81200162</v>
      </c>
      <c r="BO42">
        <v>637048.25187852397</v>
      </c>
      <c r="BP42">
        <v>241582.70218072299</v>
      </c>
      <c r="BQ42">
        <v>69113.5857723277</v>
      </c>
      <c r="BR42">
        <v>1829583.40897259</v>
      </c>
      <c r="BS42">
        <v>303814.84214110102</v>
      </c>
      <c r="BT42">
        <v>106203.043298128</v>
      </c>
      <c r="BU42">
        <v>923.95929800003103</v>
      </c>
      <c r="BV42">
        <v>1044554.02764003</v>
      </c>
      <c r="BW42">
        <v>2020427.17211047</v>
      </c>
    </row>
    <row r="43" spans="1:75">
      <c r="A43" t="s">
        <v>80</v>
      </c>
      <c r="B43">
        <v>0.43864799999999998</v>
      </c>
      <c r="C43">
        <v>1.0065573000000001</v>
      </c>
      <c r="D43">
        <v>1.2323405000000001</v>
      </c>
      <c r="E43">
        <v>0.41370210000000002</v>
      </c>
      <c r="F43">
        <v>4.7161099999999997E-2</v>
      </c>
      <c r="G43">
        <v>1.072702</v>
      </c>
      <c r="H43">
        <v>0.36288490000000001</v>
      </c>
      <c r="I43">
        <v>0.67857559999999995</v>
      </c>
      <c r="J43">
        <v>0.61813010000000002</v>
      </c>
      <c r="K43">
        <v>0.14190610000000001</v>
      </c>
      <c r="L43">
        <v>0.64561089999999999</v>
      </c>
      <c r="M43">
        <v>4.8023283000000001</v>
      </c>
      <c r="N43">
        <v>1.4931057000000001</v>
      </c>
      <c r="O43">
        <v>4.0507716</v>
      </c>
      <c r="P43">
        <v>0.55221520000000002</v>
      </c>
      <c r="Q43">
        <v>7.7775732</v>
      </c>
      <c r="R43">
        <v>9.6707093999999998</v>
      </c>
      <c r="T43" s="3" t="s">
        <v>92</v>
      </c>
      <c r="U43" s="15">
        <v>598.91788598941798</v>
      </c>
      <c r="V43" s="15">
        <v>6.1793914067584401</v>
      </c>
      <c r="W43" s="15">
        <v>5278.6387748440302</v>
      </c>
      <c r="X43" s="15">
        <v>718.66300704587104</v>
      </c>
      <c r="Y43" s="15">
        <v>200.080024412477</v>
      </c>
      <c r="Z43" s="15">
        <v>2141.6106733042002</v>
      </c>
      <c r="AA43" s="15">
        <v>305.759919228434</v>
      </c>
      <c r="AB43" s="15">
        <v>2954.3443904873002</v>
      </c>
      <c r="AC43" s="15">
        <v>2143.6540545458001</v>
      </c>
      <c r="AD43" s="15">
        <v>500.54130196571401</v>
      </c>
      <c r="AE43" s="15">
        <v>996.347025967886</v>
      </c>
      <c r="AF43" s="15">
        <v>5206.0628486918404</v>
      </c>
      <c r="AG43" s="15">
        <v>5848.78814689109</v>
      </c>
      <c r="AH43">
        <v>1842.4968203502001</v>
      </c>
      <c r="AI43" s="15">
        <v>1271.37464295328</v>
      </c>
      <c r="AJ43">
        <v>3133.9852788022399</v>
      </c>
      <c r="AK43">
        <v>13637.338640482099</v>
      </c>
      <c r="AM43" t="s">
        <v>87</v>
      </c>
      <c r="AN43">
        <v>80717.955789600004</v>
      </c>
      <c r="AO43">
        <v>9235.4488736999992</v>
      </c>
      <c r="AP43">
        <v>463933.17388199997</v>
      </c>
      <c r="AQ43">
        <v>207236.9064799</v>
      </c>
      <c r="AR43">
        <v>37240.721438200002</v>
      </c>
      <c r="AS43">
        <v>228135.71116410001</v>
      </c>
      <c r="AT43">
        <v>36745.158546400002</v>
      </c>
      <c r="AU43">
        <v>1068773.4091741999</v>
      </c>
      <c r="AV43">
        <v>625994.25645910006</v>
      </c>
      <c r="AW43">
        <v>211375.6312231</v>
      </c>
      <c r="AX43">
        <v>141546.34272429999</v>
      </c>
      <c r="AY43">
        <v>1495310.888824</v>
      </c>
      <c r="AZ43">
        <v>1792941.6824938799</v>
      </c>
      <c r="BA43">
        <v>288692.0015295</v>
      </c>
      <c r="BB43">
        <v>315923.29735165002</v>
      </c>
      <c r="BC43">
        <v>2031279.7611334</v>
      </c>
      <c r="BD43">
        <v>3615280.5486408998</v>
      </c>
      <c r="BF43" t="s">
        <v>136</v>
      </c>
      <c r="BG43">
        <v>838.28192386881096</v>
      </c>
      <c r="BH43">
        <v>6482.1789068575499</v>
      </c>
      <c r="BI43">
        <v>10301.189525411701</v>
      </c>
      <c r="BJ43">
        <v>2950.2894378938399</v>
      </c>
      <c r="BK43">
        <v>1245.6710417619599</v>
      </c>
      <c r="BL43">
        <v>9398.5838627889298</v>
      </c>
      <c r="BM43">
        <v>2393.9743142137099</v>
      </c>
      <c r="BN43">
        <v>11542.129148318199</v>
      </c>
      <c r="BO43">
        <v>3254.7451017323301</v>
      </c>
      <c r="BP43">
        <v>1650.5491446373501</v>
      </c>
      <c r="BQ43">
        <v>1021.8115164217199</v>
      </c>
      <c r="BR43">
        <v>32970.437513824101</v>
      </c>
      <c r="BS43">
        <v>116560.085196309</v>
      </c>
      <c r="BT43">
        <v>50205.043453496</v>
      </c>
      <c r="BU43">
        <v>14240.6648216874</v>
      </c>
      <c r="BV43">
        <v>115630.11190213601</v>
      </c>
      <c r="BW43">
        <v>105306.626921366</v>
      </c>
    </row>
    <row r="44" spans="1:75">
      <c r="A44" t="s">
        <v>81</v>
      </c>
      <c r="B44">
        <v>1317.113668</v>
      </c>
      <c r="C44">
        <v>1239.5371765</v>
      </c>
      <c r="D44">
        <v>12080.865439499999</v>
      </c>
      <c r="E44">
        <v>4058.6193490000001</v>
      </c>
      <c r="F44" s="15">
        <v>1741.2142672</v>
      </c>
      <c r="G44">
        <v>13787.0122914</v>
      </c>
      <c r="H44">
        <v>646.24946639999996</v>
      </c>
      <c r="I44">
        <v>42327.577889599997</v>
      </c>
      <c r="J44">
        <v>6161.6391156999998</v>
      </c>
      <c r="K44">
        <v>940.85243869999999</v>
      </c>
      <c r="L44">
        <v>5049.1036095999998</v>
      </c>
      <c r="M44">
        <v>50208.336591200001</v>
      </c>
      <c r="N44">
        <v>95819.5752584</v>
      </c>
      <c r="O44">
        <v>17367.498278200001</v>
      </c>
      <c r="P44">
        <v>29697.751251400001</v>
      </c>
      <c r="Q44">
        <v>141186.76991110001</v>
      </c>
      <c r="R44">
        <v>175762.95790189999</v>
      </c>
      <c r="T44" s="3" t="s">
        <v>132</v>
      </c>
      <c r="U44" s="15">
        <v>5482.0113196507</v>
      </c>
      <c r="V44" s="15">
        <v>36.919180731403202</v>
      </c>
      <c r="W44" s="15">
        <v>11609.777521259901</v>
      </c>
      <c r="X44" s="15">
        <v>2910.5897963173002</v>
      </c>
      <c r="Y44" s="15">
        <v>297.99088502989298</v>
      </c>
      <c r="Z44">
        <v>3968.2817818579801</v>
      </c>
      <c r="AA44" s="15">
        <v>642.79953959927798</v>
      </c>
      <c r="AB44">
        <v>1427.9528948762099</v>
      </c>
      <c r="AC44">
        <v>2729.6164575754801</v>
      </c>
      <c r="AD44">
        <v>1347.15894362259</v>
      </c>
      <c r="AE44">
        <v>765.29260331372097</v>
      </c>
      <c r="AF44">
        <v>3893.8205337637601</v>
      </c>
      <c r="AG44">
        <v>3665.6034092631198</v>
      </c>
      <c r="AH44">
        <v>235.47433241516001</v>
      </c>
      <c r="AI44">
        <v>1428.4988637260401</v>
      </c>
      <c r="AJ44">
        <v>1743.03613578419</v>
      </c>
      <c r="AK44">
        <v>20636.680222901301</v>
      </c>
      <c r="AM44" s="3" t="s">
        <v>92</v>
      </c>
      <c r="AN44">
        <v>305418.13876160001</v>
      </c>
      <c r="AO44">
        <v>6469.0791983000099</v>
      </c>
      <c r="AP44">
        <v>2008127.9869055999</v>
      </c>
      <c r="AQ44">
        <v>999337.75270950003</v>
      </c>
      <c r="AR44">
        <v>175279.6850692</v>
      </c>
      <c r="AS44">
        <v>1427673.5434991</v>
      </c>
      <c r="AT44">
        <v>121006.1612362</v>
      </c>
      <c r="AU44">
        <v>3615142.7354990998</v>
      </c>
      <c r="AV44">
        <v>1988890.8242520499</v>
      </c>
      <c r="AW44">
        <v>1062687.5887792001</v>
      </c>
      <c r="AX44">
        <v>687751.03405749996</v>
      </c>
      <c r="AY44">
        <v>4303647.3239040999</v>
      </c>
      <c r="AZ44">
        <v>8250428.4159103297</v>
      </c>
      <c r="BA44">
        <v>1638578.3892538999</v>
      </c>
      <c r="BB44">
        <v>1385624.8408480701</v>
      </c>
      <c r="BC44">
        <v>9963799.3028611001</v>
      </c>
      <c r="BD44">
        <v>15782969.191039</v>
      </c>
      <c r="BF44" s="3" t="s">
        <v>172</v>
      </c>
      <c r="BG44">
        <v>20.489693430267799</v>
      </c>
      <c r="BH44">
        <v>44.146446785940803</v>
      </c>
      <c r="BI44">
        <v>212.94491739433499</v>
      </c>
      <c r="BJ44">
        <v>65.926702304727101</v>
      </c>
      <c r="BK44">
        <v>52.788368708019597</v>
      </c>
      <c r="BL44">
        <v>265.09084647760199</v>
      </c>
      <c r="BM44">
        <v>116.79393305388299</v>
      </c>
      <c r="BN44">
        <v>535.48245852084494</v>
      </c>
      <c r="BO44">
        <v>261.96939746059701</v>
      </c>
      <c r="BP44">
        <v>55.475098939123903</v>
      </c>
      <c r="BQ44">
        <v>54.638746188408497</v>
      </c>
      <c r="BR44">
        <v>6403.46597617936</v>
      </c>
      <c r="BS44">
        <v>6894.4846965460702</v>
      </c>
      <c r="BT44">
        <v>1255.80636619129</v>
      </c>
      <c r="BU44">
        <v>363.49687483496302</v>
      </c>
      <c r="BV44">
        <v>13617.501045818</v>
      </c>
      <c r="BW44">
        <v>12542.7919635081</v>
      </c>
    </row>
    <row r="45" spans="1:75">
      <c r="A45" t="s">
        <v>82</v>
      </c>
      <c r="B45" s="15">
        <v>1252.8015843000001</v>
      </c>
      <c r="C45">
        <v>23.205117600000001</v>
      </c>
      <c r="D45">
        <v>6589.575922</v>
      </c>
      <c r="E45">
        <v>227.5378619</v>
      </c>
      <c r="F45">
        <v>5310.7668368000004</v>
      </c>
      <c r="G45">
        <v>9772.3967855000101</v>
      </c>
      <c r="H45">
        <v>15982.6436894</v>
      </c>
      <c r="I45">
        <v>885.09027049999997</v>
      </c>
      <c r="J45">
        <v>449.4641034</v>
      </c>
      <c r="K45">
        <v>72.084531600000005</v>
      </c>
      <c r="L45">
        <v>13449.510163999999</v>
      </c>
      <c r="M45">
        <v>29263.163565399998</v>
      </c>
      <c r="N45">
        <v>41470.674021400002</v>
      </c>
      <c r="O45">
        <v>19389.421835000001</v>
      </c>
      <c r="P45">
        <v>2529.5323059000002</v>
      </c>
      <c r="Q45">
        <v>77740.921545200006</v>
      </c>
      <c r="R45">
        <v>16565.8667905</v>
      </c>
      <c r="T45" s="3" t="s">
        <v>138</v>
      </c>
      <c r="U45" s="15">
        <v>1486.21109252765</v>
      </c>
      <c r="V45" s="15">
        <v>1.9455372029304498E-2</v>
      </c>
      <c r="W45">
        <v>4606.4080509116902</v>
      </c>
      <c r="X45">
        <v>914.58991125836303</v>
      </c>
      <c r="Y45" s="15">
        <v>53.880853861739602</v>
      </c>
      <c r="Z45">
        <v>1301.17107697027</v>
      </c>
      <c r="AA45">
        <v>278.29493497366599</v>
      </c>
      <c r="AB45">
        <v>1029.3973490313099</v>
      </c>
      <c r="AC45">
        <v>1537.7464094208401</v>
      </c>
      <c r="AD45">
        <v>393.81956014525798</v>
      </c>
      <c r="AE45" s="15">
        <v>650.15789583540595</v>
      </c>
      <c r="AF45">
        <v>1698.2651596497301</v>
      </c>
      <c r="AG45">
        <v>832.86526999985597</v>
      </c>
      <c r="AH45">
        <v>779.85229845890899</v>
      </c>
      <c r="AI45">
        <v>158.20325132776799</v>
      </c>
      <c r="AJ45">
        <v>679.14477812261305</v>
      </c>
      <c r="AK45">
        <v>5195.6478025897004</v>
      </c>
      <c r="AM45" s="3" t="s">
        <v>139</v>
      </c>
      <c r="AN45">
        <v>533152.03584070003</v>
      </c>
      <c r="AO45">
        <v>35630.460326300003</v>
      </c>
      <c r="AP45">
        <v>2972723.1684061</v>
      </c>
      <c r="AQ45">
        <v>2329198.8660704</v>
      </c>
      <c r="AR45">
        <v>235187.985189</v>
      </c>
      <c r="AS45">
        <v>1966637.9471654999</v>
      </c>
      <c r="AT45">
        <v>201861.72923679999</v>
      </c>
      <c r="AU45">
        <v>6101130.5645613996</v>
      </c>
      <c r="AV45">
        <v>3690170.16294083</v>
      </c>
      <c r="AW45">
        <v>1788492.85047426</v>
      </c>
      <c r="AX45">
        <v>832808.42006869998</v>
      </c>
      <c r="AY45">
        <v>5690122.4635583004</v>
      </c>
      <c r="AZ45">
        <v>9976705.2405060809</v>
      </c>
      <c r="BA45">
        <v>1999888.4641574</v>
      </c>
      <c r="BB45">
        <v>1570852.1978668701</v>
      </c>
      <c r="BC45">
        <v>10974490.6246302</v>
      </c>
      <c r="BD45">
        <v>21530547.2719905</v>
      </c>
      <c r="BF45" s="3" t="s">
        <v>89</v>
      </c>
      <c r="BG45">
        <v>9901.9434751503995</v>
      </c>
      <c r="BH45">
        <v>12902.453860489501</v>
      </c>
      <c r="BI45">
        <v>19936.9838140713</v>
      </c>
      <c r="BJ45">
        <v>5464.1034054962802</v>
      </c>
      <c r="BK45">
        <v>4715.5352072890801</v>
      </c>
      <c r="BL45">
        <v>15917.011008834699</v>
      </c>
      <c r="BM45">
        <v>4948.2823947022198</v>
      </c>
      <c r="BN45">
        <v>19289.965660938</v>
      </c>
      <c r="BO45">
        <v>12663.0800094844</v>
      </c>
      <c r="BP45">
        <v>4652.1247265362999</v>
      </c>
      <c r="BQ45">
        <v>2892.2958523539801</v>
      </c>
      <c r="BR45">
        <v>46291.877787861602</v>
      </c>
      <c r="BS45">
        <v>15704.9780572604</v>
      </c>
      <c r="BT45">
        <v>7947.0941935434303</v>
      </c>
      <c r="BU45">
        <v>4862.8372296862999</v>
      </c>
      <c r="BV45">
        <v>45951.710094498798</v>
      </c>
      <c r="BW45">
        <v>101530.960206601</v>
      </c>
    </row>
    <row r="46" spans="1:75">
      <c r="A46" t="s">
        <v>83</v>
      </c>
      <c r="B46">
        <v>393610.42370624997</v>
      </c>
      <c r="C46">
        <v>14803.6074541</v>
      </c>
      <c r="D46">
        <v>850657.87899684999</v>
      </c>
      <c r="E46">
        <v>205568.39216039999</v>
      </c>
      <c r="F46">
        <v>27925.650037300002</v>
      </c>
      <c r="G46">
        <v>233670.68699369999</v>
      </c>
      <c r="H46">
        <v>109329.84555709999</v>
      </c>
      <c r="I46">
        <v>706089.97045589995</v>
      </c>
      <c r="J46" s="15">
        <v>619584.33705690003</v>
      </c>
      <c r="K46">
        <v>126736.3050799</v>
      </c>
      <c r="L46">
        <v>92821.808807900001</v>
      </c>
      <c r="M46">
        <v>2981838.132886</v>
      </c>
      <c r="N46">
        <v>559554.58690360002</v>
      </c>
      <c r="O46">
        <v>171839.64819070001</v>
      </c>
      <c r="P46">
        <v>465173.93936070002</v>
      </c>
      <c r="Q46">
        <v>1170000.2754386</v>
      </c>
      <c r="R46">
        <v>1989061.6420684</v>
      </c>
      <c r="T46" s="3" t="s">
        <v>200</v>
      </c>
      <c r="U46" s="15">
        <v>974.53161451168398</v>
      </c>
      <c r="V46" s="15">
        <v>1.0990939621591501E-3</v>
      </c>
      <c r="W46" s="15">
        <v>2069.0723012529302</v>
      </c>
      <c r="X46" s="15">
        <v>641.50280377197305</v>
      </c>
      <c r="Y46" s="15">
        <v>256.23097549065301</v>
      </c>
      <c r="Z46">
        <v>695.80499925050901</v>
      </c>
      <c r="AA46" s="15">
        <v>55.254191681451601</v>
      </c>
      <c r="AB46">
        <v>411.86725017618897</v>
      </c>
      <c r="AC46">
        <v>721.57711575143605</v>
      </c>
      <c r="AD46" s="15">
        <v>115.774429719602</v>
      </c>
      <c r="AE46" s="15">
        <v>433.314659683157</v>
      </c>
      <c r="AF46" s="15">
        <v>1258.99509998076</v>
      </c>
      <c r="AG46">
        <v>496.46149353807198</v>
      </c>
      <c r="AH46">
        <v>710.61329989755905</v>
      </c>
      <c r="AI46" s="15">
        <v>187.282629594756</v>
      </c>
      <c r="AJ46">
        <v>733.78426393462701</v>
      </c>
      <c r="AK46">
        <v>1338.9134374397599</v>
      </c>
      <c r="AM46" s="3" t="s">
        <v>93</v>
      </c>
      <c r="AN46">
        <v>530845.43518370006</v>
      </c>
      <c r="AO46">
        <v>70457.330027400007</v>
      </c>
      <c r="AP46">
        <v>2526319.1289506</v>
      </c>
      <c r="AQ46">
        <v>1288784.7220049</v>
      </c>
      <c r="AR46">
        <v>252800.65086570001</v>
      </c>
      <c r="AS46">
        <v>1699165.3936002001</v>
      </c>
      <c r="AT46">
        <v>168053.5621871</v>
      </c>
      <c r="AU46">
        <v>5008403.9309146004</v>
      </c>
      <c r="AV46">
        <v>2606383.2909474</v>
      </c>
      <c r="AW46">
        <v>1221013.6964444399</v>
      </c>
      <c r="AX46">
        <v>962520.89257599995</v>
      </c>
      <c r="AY46">
        <v>4586076.7501873998</v>
      </c>
      <c r="AZ46">
        <v>11289812.9360011</v>
      </c>
      <c r="BA46">
        <v>1893989.4649358001</v>
      </c>
      <c r="BB46">
        <v>1628699.1294543501</v>
      </c>
      <c r="BC46">
        <v>12724261.8192617</v>
      </c>
      <c r="BD46">
        <v>33194021.1299031</v>
      </c>
      <c r="BF46" s="3" t="s">
        <v>90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 t="s">
        <v>84</v>
      </c>
      <c r="B47">
        <v>6646.0769780000001</v>
      </c>
      <c r="C47">
        <v>1298.0109227</v>
      </c>
      <c r="D47">
        <v>3906.1005082000001</v>
      </c>
      <c r="E47">
        <v>504.52743070000002</v>
      </c>
      <c r="F47">
        <v>121.0574306</v>
      </c>
      <c r="G47">
        <v>3267.4162735</v>
      </c>
      <c r="H47">
        <v>989.30153740000003</v>
      </c>
      <c r="I47">
        <v>1678.2315768999999</v>
      </c>
      <c r="J47">
        <v>1722.4806338000001</v>
      </c>
      <c r="K47">
        <v>102.9656749</v>
      </c>
      <c r="L47">
        <v>148.5251696</v>
      </c>
      <c r="M47">
        <v>2033.2938905000001</v>
      </c>
      <c r="N47">
        <v>2140.9308056</v>
      </c>
      <c r="O47">
        <v>3715.3045323000001</v>
      </c>
      <c r="P47">
        <v>4182.6879817999998</v>
      </c>
      <c r="Q47">
        <v>4845.7399036999996</v>
      </c>
      <c r="R47">
        <v>7197.7096422000004</v>
      </c>
      <c r="T47" s="3" t="s">
        <v>209</v>
      </c>
      <c r="U47" s="15">
        <v>3474.8165520490602</v>
      </c>
      <c r="V47" s="15">
        <v>11.786124870478799</v>
      </c>
      <c r="W47" s="15">
        <v>5270.6532328876301</v>
      </c>
      <c r="X47" s="15">
        <v>4178.9901494410096</v>
      </c>
      <c r="Y47" s="15">
        <v>202.096268955618</v>
      </c>
      <c r="Z47" s="15">
        <v>3516.8583255168101</v>
      </c>
      <c r="AA47" s="15">
        <v>525.03174570191197</v>
      </c>
      <c r="AB47">
        <v>2530.1423489451399</v>
      </c>
      <c r="AC47" s="15">
        <v>4057.1486410498601</v>
      </c>
      <c r="AD47" s="15">
        <v>1351.06486868858</v>
      </c>
      <c r="AE47" s="15">
        <v>719.7705430405</v>
      </c>
      <c r="AF47" s="15">
        <v>11861.601065631001</v>
      </c>
      <c r="AG47" s="15">
        <v>3303.0939518098598</v>
      </c>
      <c r="AH47">
        <v>972.29807563377801</v>
      </c>
      <c r="AI47" s="15">
        <v>1966.6539486348599</v>
      </c>
      <c r="AJ47" s="15">
        <v>4865.9381624425796</v>
      </c>
      <c r="AK47">
        <v>13543.773478836099</v>
      </c>
      <c r="AM47" s="3" t="s">
        <v>96</v>
      </c>
      <c r="AN47">
        <v>242489.59165069999</v>
      </c>
      <c r="AO47">
        <v>28385.721888100001</v>
      </c>
      <c r="AP47">
        <v>1315916.6899567</v>
      </c>
      <c r="AQ47">
        <v>1034078.4344598</v>
      </c>
      <c r="AR47">
        <v>126245.5577965</v>
      </c>
      <c r="AS47">
        <v>918671.68733350094</v>
      </c>
      <c r="AT47">
        <v>96671.1201994</v>
      </c>
      <c r="AU47">
        <v>2657443.3138231998</v>
      </c>
      <c r="AV47">
        <v>1308386.6143247101</v>
      </c>
      <c r="AW47">
        <v>822418.43744375999</v>
      </c>
      <c r="AX47">
        <v>437378.37618889997</v>
      </c>
      <c r="AY47">
        <v>2292833.5833953</v>
      </c>
      <c r="AZ47">
        <v>4880165.5181232402</v>
      </c>
      <c r="BA47">
        <v>1040655.4944890999</v>
      </c>
      <c r="BB47">
        <v>770415.41320714005</v>
      </c>
      <c r="BC47">
        <v>5689791.7153171999</v>
      </c>
      <c r="BD47">
        <v>8750903.9613860101</v>
      </c>
      <c r="BF47" t="s">
        <v>87</v>
      </c>
      <c r="BG47">
        <v>184.263436026878</v>
      </c>
      <c r="BH47">
        <v>6572.4352367105703</v>
      </c>
      <c r="BI47">
        <v>281.43636221525799</v>
      </c>
      <c r="BJ47">
        <v>66.130071899329394</v>
      </c>
      <c r="BK47">
        <v>64.415534573534998</v>
      </c>
      <c r="BL47">
        <v>289.56153533101502</v>
      </c>
      <c r="BM47">
        <v>196.20672548857101</v>
      </c>
      <c r="BN47">
        <v>824.73167531792001</v>
      </c>
      <c r="BO47">
        <v>364.98960672033797</v>
      </c>
      <c r="BP47">
        <v>98.960211303729196</v>
      </c>
      <c r="BQ47">
        <v>53.283297529538601</v>
      </c>
      <c r="BR47">
        <v>2195.13979043476</v>
      </c>
      <c r="BS47">
        <v>928.61526349215001</v>
      </c>
      <c r="BT47">
        <v>1084.52668825468</v>
      </c>
      <c r="BU47">
        <v>85.943659501648497</v>
      </c>
      <c r="BV47">
        <v>1143.9865803631999</v>
      </c>
      <c r="BW47">
        <v>1531.9181873811999</v>
      </c>
    </row>
    <row r="48" spans="1:75">
      <c r="A48" t="s">
        <v>85</v>
      </c>
      <c r="B48">
        <v>4119.9412582499999</v>
      </c>
      <c r="C48">
        <v>471.86250209999997</v>
      </c>
      <c r="D48">
        <v>3479.0773424499998</v>
      </c>
      <c r="E48">
        <v>617.52378799999997</v>
      </c>
      <c r="F48">
        <v>143.2352325</v>
      </c>
      <c r="G48" s="15">
        <v>2024.4317771999999</v>
      </c>
      <c r="H48">
        <v>480.84968240000001</v>
      </c>
      <c r="I48">
        <v>1337.5597941999999</v>
      </c>
      <c r="J48">
        <v>631.03819659999999</v>
      </c>
      <c r="K48">
        <v>113.15452740000001</v>
      </c>
      <c r="L48">
        <v>492.58231499999999</v>
      </c>
      <c r="M48">
        <v>2219.1285248999998</v>
      </c>
      <c r="N48">
        <v>4442.8555739000003</v>
      </c>
      <c r="O48">
        <v>2373.6416215999998</v>
      </c>
      <c r="P48">
        <v>170.34869760000001</v>
      </c>
      <c r="Q48">
        <v>3382.5840601999998</v>
      </c>
      <c r="R48">
        <v>5464.5202944000002</v>
      </c>
      <c r="T48" s="3" t="s">
        <v>237</v>
      </c>
      <c r="U48" s="15">
        <v>2556.4677699231001</v>
      </c>
      <c r="V48" s="15">
        <v>1.57434637169106</v>
      </c>
      <c r="W48" s="15">
        <v>3959.0093122511698</v>
      </c>
      <c r="X48" s="15">
        <v>2365.3994353245498</v>
      </c>
      <c r="Y48" s="15">
        <v>321.19906576682098</v>
      </c>
      <c r="Z48">
        <v>2208.9844237903699</v>
      </c>
      <c r="AA48">
        <v>486.92497731302501</v>
      </c>
      <c r="AB48">
        <v>975.61712461738796</v>
      </c>
      <c r="AC48">
        <v>1539.18442031162</v>
      </c>
      <c r="AD48">
        <v>289.71053757746898</v>
      </c>
      <c r="AE48" s="15">
        <v>634.39138513645605</v>
      </c>
      <c r="AF48">
        <v>1629.69219809691</v>
      </c>
      <c r="AG48">
        <v>1299.74288419088</v>
      </c>
      <c r="AH48">
        <v>1228.0154523706401</v>
      </c>
      <c r="AI48">
        <v>1282.0978227266401</v>
      </c>
      <c r="AJ48">
        <v>459.12216109485001</v>
      </c>
      <c r="AK48">
        <v>6455.0326293302796</v>
      </c>
      <c r="AM48" s="3" t="s">
        <v>97</v>
      </c>
      <c r="AN48">
        <v>3404668.1160288001</v>
      </c>
      <c r="AO48">
        <v>9201.9739754000002</v>
      </c>
      <c r="AP48">
        <v>18499072.9714198</v>
      </c>
      <c r="AQ48">
        <v>4765335.4010717999</v>
      </c>
      <c r="AR48">
        <v>1686429.0859481001</v>
      </c>
      <c r="AS48">
        <v>6907976.7918167999</v>
      </c>
      <c r="AT48">
        <v>2354360.7108534998</v>
      </c>
      <c r="AU48">
        <v>21819292.687418301</v>
      </c>
      <c r="AV48">
        <v>9228372.6016755905</v>
      </c>
      <c r="AW48">
        <v>2804360.55254095</v>
      </c>
      <c r="AX48">
        <v>7563085.6886622999</v>
      </c>
      <c r="AY48">
        <v>27508880.763164699</v>
      </c>
      <c r="AZ48">
        <v>21374593.447192099</v>
      </c>
      <c r="BA48">
        <v>12443717.128870901</v>
      </c>
      <c r="BB48">
        <v>2178214.3980045798</v>
      </c>
      <c r="BC48">
        <v>22819213.301970799</v>
      </c>
      <c r="BD48">
        <v>44660190.087109096</v>
      </c>
      <c r="BF48" s="3" t="s">
        <v>88</v>
      </c>
      <c r="BG48">
        <v>3.7721372719319599</v>
      </c>
      <c r="BH48">
        <v>0.42086998906566703</v>
      </c>
      <c r="BI48">
        <v>5.0304090434402999</v>
      </c>
      <c r="BJ48">
        <v>1.06564515782214</v>
      </c>
      <c r="BK48">
        <v>0.943883232369361</v>
      </c>
      <c r="BL48">
        <v>4.3914559068912</v>
      </c>
      <c r="BM48">
        <v>1.5719134842568001</v>
      </c>
      <c r="BN48">
        <v>7.72469556067976</v>
      </c>
      <c r="BO48">
        <v>3.4897429850850199</v>
      </c>
      <c r="BP48">
        <v>1.07026105722586</v>
      </c>
      <c r="BQ48">
        <v>1.3724072097312101</v>
      </c>
      <c r="BR48">
        <v>22.8293213378949</v>
      </c>
      <c r="BS48">
        <v>92.208277663137906</v>
      </c>
      <c r="BT48">
        <v>34.117185301714002</v>
      </c>
      <c r="BU48">
        <v>4.6016113490775297</v>
      </c>
      <c r="BV48">
        <v>56.8213651300346</v>
      </c>
      <c r="BW48">
        <v>96.296405845621507</v>
      </c>
    </row>
    <row r="49" spans="1:75">
      <c r="A49" t="s">
        <v>86</v>
      </c>
      <c r="B49">
        <v>5334.7532941999998</v>
      </c>
      <c r="C49">
        <v>1350.9780595</v>
      </c>
      <c r="D49">
        <v>4439.9796636000001</v>
      </c>
      <c r="E49">
        <v>2286.9294353999999</v>
      </c>
      <c r="F49">
        <v>606.6980456</v>
      </c>
      <c r="G49">
        <v>5493.3667825000002</v>
      </c>
      <c r="H49">
        <v>695.87494719999995</v>
      </c>
      <c r="I49">
        <v>3418.8824617</v>
      </c>
      <c r="J49">
        <v>1540.5585097999999</v>
      </c>
      <c r="K49" s="15">
        <v>437.6387302</v>
      </c>
      <c r="L49">
        <v>139.43978229999999</v>
      </c>
      <c r="M49">
        <v>2744.6846188999998</v>
      </c>
      <c r="N49">
        <v>3295.6831271999999</v>
      </c>
      <c r="O49">
        <v>4640.1662807000002</v>
      </c>
      <c r="P49">
        <v>1473.8754342</v>
      </c>
      <c r="Q49">
        <v>2976.4041117000002</v>
      </c>
      <c r="R49">
        <v>3583.4080650999999</v>
      </c>
      <c r="T49" s="3" t="s">
        <v>293</v>
      </c>
      <c r="U49" s="15">
        <v>53.040551594319901</v>
      </c>
      <c r="V49">
        <v>3.9347444789501196E-3</v>
      </c>
      <c r="W49" s="15">
        <v>453.60190129630001</v>
      </c>
      <c r="X49" s="15">
        <v>113.92118250116</v>
      </c>
      <c r="Y49" s="15">
        <v>31.685633431772899</v>
      </c>
      <c r="Z49">
        <v>60.298084247318599</v>
      </c>
      <c r="AA49" s="15">
        <v>39.515251426987902</v>
      </c>
      <c r="AB49">
        <v>40.954706805732101</v>
      </c>
      <c r="AC49">
        <v>244.390830902506</v>
      </c>
      <c r="AD49" s="15">
        <v>30.123175427017198</v>
      </c>
      <c r="AE49" s="15">
        <v>27.423255668833999</v>
      </c>
      <c r="AF49" s="15">
        <v>222.157061872529</v>
      </c>
      <c r="AG49">
        <v>203.97251122630101</v>
      </c>
      <c r="AH49">
        <v>42.656476907591099</v>
      </c>
      <c r="AI49">
        <v>44.650682366371299</v>
      </c>
      <c r="AJ49">
        <v>15.746724267223</v>
      </c>
      <c r="AK49">
        <v>388.40208276042398</v>
      </c>
      <c r="AM49" t="s">
        <v>84</v>
      </c>
      <c r="AN49">
        <v>109705.6003834</v>
      </c>
      <c r="AO49">
        <v>5004.5712076999998</v>
      </c>
      <c r="AP49">
        <v>888790.17428319994</v>
      </c>
      <c r="AQ49">
        <v>344482.99710119999</v>
      </c>
      <c r="AR49">
        <v>70983.646403000006</v>
      </c>
      <c r="AS49">
        <v>591456.60944350006</v>
      </c>
      <c r="AT49">
        <v>43970.463333699998</v>
      </c>
      <c r="AU49">
        <v>1675424.8177222</v>
      </c>
      <c r="AV49">
        <v>964689.85159803997</v>
      </c>
      <c r="AW49">
        <v>324801.29032074998</v>
      </c>
      <c r="AX49">
        <v>390439.34491709998</v>
      </c>
      <c r="AY49">
        <v>1942473.0869177999</v>
      </c>
      <c r="AZ49">
        <v>4283810.9320982201</v>
      </c>
      <c r="BA49">
        <v>695760.74574239994</v>
      </c>
      <c r="BB49">
        <v>703311.27190153999</v>
      </c>
      <c r="BC49">
        <v>5457841.7284332998</v>
      </c>
      <c r="BD49">
        <v>7590431.8281213501</v>
      </c>
      <c r="BF49" s="3" t="s">
        <v>92</v>
      </c>
      <c r="BG49">
        <v>1931.17243791599</v>
      </c>
      <c r="BH49">
        <v>36.059520873169603</v>
      </c>
      <c r="BI49">
        <v>4386.3139727289099</v>
      </c>
      <c r="BJ49">
        <v>903.61113119917195</v>
      </c>
      <c r="BK49">
        <v>1098.6137309369401</v>
      </c>
      <c r="BL49">
        <v>3096.6962315409201</v>
      </c>
      <c r="BM49">
        <v>1361.5127797263101</v>
      </c>
      <c r="BN49">
        <v>4799.7150210127402</v>
      </c>
      <c r="BO49">
        <v>1734.4834211833299</v>
      </c>
      <c r="BP49">
        <v>776.32895509639002</v>
      </c>
      <c r="BQ49">
        <v>302.45233981171299</v>
      </c>
      <c r="BR49">
        <v>5022.7151720530301</v>
      </c>
      <c r="BS49">
        <v>2305.3302447086298</v>
      </c>
      <c r="BT49">
        <v>1153.69906541105</v>
      </c>
      <c r="BU49">
        <v>746.96952046088495</v>
      </c>
      <c r="BV49">
        <v>6498.7407808609996</v>
      </c>
      <c r="BW49">
        <v>14671.8696103122</v>
      </c>
    </row>
    <row r="50" spans="1:75">
      <c r="A50" t="s">
        <v>87</v>
      </c>
      <c r="B50">
        <v>495.23524615000002</v>
      </c>
      <c r="C50">
        <v>25.8861594</v>
      </c>
      <c r="D50">
        <v>523.57743225000002</v>
      </c>
      <c r="E50">
        <v>32.201789400000003</v>
      </c>
      <c r="F50">
        <v>11.643766599999999</v>
      </c>
      <c r="G50">
        <v>161.64073740000001</v>
      </c>
      <c r="H50">
        <v>78.990144000000001</v>
      </c>
      <c r="I50" s="15">
        <v>403.22138150000001</v>
      </c>
      <c r="J50">
        <v>2725.2213827999999</v>
      </c>
      <c r="K50">
        <v>29.146778399999999</v>
      </c>
      <c r="L50">
        <v>62.974745499999997</v>
      </c>
      <c r="M50">
        <v>551.16694940000002</v>
      </c>
      <c r="N50">
        <v>174.7993036</v>
      </c>
      <c r="O50">
        <v>382.69290960000001</v>
      </c>
      <c r="P50">
        <v>446.01526419999999</v>
      </c>
      <c r="Q50">
        <v>1664.6029241000001</v>
      </c>
      <c r="R50">
        <v>1125.1603835999999</v>
      </c>
      <c r="T50" s="3" t="s">
        <v>102</v>
      </c>
      <c r="U50" s="15">
        <v>2012.48464939321</v>
      </c>
      <c r="V50" s="15">
        <v>1.78222398477157E-2</v>
      </c>
      <c r="W50" s="15">
        <v>10377.258711131901</v>
      </c>
      <c r="X50" s="15">
        <v>1243.03778418398</v>
      </c>
      <c r="Y50" s="15">
        <v>297.76468182849402</v>
      </c>
      <c r="Z50" s="15">
        <v>2391.4745073957802</v>
      </c>
      <c r="AA50" s="15">
        <v>138.93860530978699</v>
      </c>
      <c r="AB50" s="15">
        <v>1727.63608019137</v>
      </c>
      <c r="AC50" s="15">
        <v>2205.8335744790202</v>
      </c>
      <c r="AD50" s="15">
        <v>918.65908618535502</v>
      </c>
      <c r="AE50" s="15">
        <v>1197.8527450868701</v>
      </c>
      <c r="AF50" s="15">
        <v>9119.7193788679997</v>
      </c>
      <c r="AG50" s="15">
        <v>8860.2443445662902</v>
      </c>
      <c r="AH50" s="15">
        <v>5279.6764938392398</v>
      </c>
      <c r="AI50" s="15">
        <v>1820.68176162699</v>
      </c>
      <c r="AJ50" s="15">
        <v>716.19720434646399</v>
      </c>
      <c r="AK50" s="15">
        <v>16612.0970745534</v>
      </c>
      <c r="AM50" s="3" t="s">
        <v>285</v>
      </c>
      <c r="AN50">
        <v>53944.615069400003</v>
      </c>
      <c r="AO50">
        <v>7319.2255674999997</v>
      </c>
      <c r="AP50">
        <v>325254.41798969998</v>
      </c>
      <c r="AQ50">
        <v>111259.0462611</v>
      </c>
      <c r="AR50">
        <v>27279.343807500001</v>
      </c>
      <c r="AS50">
        <v>166114.63188609999</v>
      </c>
      <c r="AT50">
        <v>18112.159863299999</v>
      </c>
      <c r="AU50">
        <v>440732.63336370001</v>
      </c>
      <c r="AV50">
        <v>298321.06261001999</v>
      </c>
      <c r="AW50">
        <v>107969.28161809</v>
      </c>
      <c r="AX50">
        <v>110064.3372462</v>
      </c>
      <c r="AY50">
        <v>740730.10165019997</v>
      </c>
      <c r="AZ50">
        <v>1117791.23413759</v>
      </c>
      <c r="BA50">
        <v>177805.0790846</v>
      </c>
      <c r="BB50">
        <v>183397.41457209</v>
      </c>
      <c r="BC50">
        <v>1660498.8520807</v>
      </c>
      <c r="BD50">
        <v>2687654.1707357299</v>
      </c>
      <c r="BF50" s="3" t="s">
        <v>139</v>
      </c>
      <c r="BG50">
        <v>1722.4524379776699</v>
      </c>
      <c r="BH50">
        <v>39.3786463358799</v>
      </c>
      <c r="BI50">
        <v>3811.36687497192</v>
      </c>
      <c r="BJ50">
        <v>964.92938354470004</v>
      </c>
      <c r="BK50">
        <v>700.02722354803097</v>
      </c>
      <c r="BL50">
        <v>3168.7920770639098</v>
      </c>
      <c r="BM50">
        <v>1824.29721665849</v>
      </c>
      <c r="BN50">
        <v>1220.5983754613701</v>
      </c>
      <c r="BO50">
        <v>425.20339959589103</v>
      </c>
      <c r="BP50">
        <v>629.96127704999105</v>
      </c>
      <c r="BQ50">
        <v>235.12974323188101</v>
      </c>
      <c r="BR50">
        <v>5903.7940233151303</v>
      </c>
      <c r="BS50">
        <v>7987.5294339707198</v>
      </c>
      <c r="BT50">
        <v>4349.5339882992503</v>
      </c>
      <c r="BU50">
        <v>1134.2703724073599</v>
      </c>
      <c r="BV50">
        <v>6690.9425044108402</v>
      </c>
      <c r="BW50">
        <v>14256.723021211599</v>
      </c>
    </row>
    <row r="51" spans="1:75">
      <c r="A51" t="s">
        <v>88</v>
      </c>
      <c r="B51">
        <v>7.7863448000000002</v>
      </c>
      <c r="C51">
        <v>3.7298281000000002</v>
      </c>
      <c r="D51">
        <v>30.061265299999999</v>
      </c>
      <c r="E51">
        <v>2.9975314000000002</v>
      </c>
      <c r="F51">
        <v>1.6279857</v>
      </c>
      <c r="G51">
        <v>19.2114437</v>
      </c>
      <c r="H51">
        <v>5.6002434000000001</v>
      </c>
      <c r="I51">
        <v>10.830462900000001</v>
      </c>
      <c r="J51">
        <v>22.961920599999999</v>
      </c>
      <c r="K51">
        <v>4.9307413999999996</v>
      </c>
      <c r="L51">
        <v>11.630096200000001</v>
      </c>
      <c r="M51">
        <v>80.711869500000006</v>
      </c>
      <c r="N51">
        <v>106.6817259</v>
      </c>
      <c r="O51">
        <v>105.55345629999999</v>
      </c>
      <c r="P51">
        <v>27.044040500000001</v>
      </c>
      <c r="Q51">
        <v>102.5979531</v>
      </c>
      <c r="R51">
        <v>184.78554779999999</v>
      </c>
      <c r="T51" s="3" t="s">
        <v>151</v>
      </c>
      <c r="U51" s="15">
        <v>662.75402899242602</v>
      </c>
      <c r="V51" s="15">
        <v>1.43474656398048E-2</v>
      </c>
      <c r="W51">
        <v>1659.52726459679</v>
      </c>
      <c r="X51">
        <v>217.371284893927</v>
      </c>
      <c r="Y51" s="15">
        <v>167.08951873010599</v>
      </c>
      <c r="Z51">
        <v>618.50503514981096</v>
      </c>
      <c r="AA51" s="15">
        <v>41.846864924983599</v>
      </c>
      <c r="AB51">
        <v>493.19494508266899</v>
      </c>
      <c r="AC51">
        <v>625.00193198491797</v>
      </c>
      <c r="AD51">
        <v>135.21142797714</v>
      </c>
      <c r="AE51" s="15">
        <v>438.32985429243098</v>
      </c>
      <c r="AF51">
        <v>1431.97228739464</v>
      </c>
      <c r="AG51">
        <v>3440.4344343388698</v>
      </c>
      <c r="AH51">
        <v>562.32606670834105</v>
      </c>
      <c r="AI51">
        <v>347.83034605774299</v>
      </c>
      <c r="AJ51">
        <v>860.93323956361405</v>
      </c>
      <c r="AK51">
        <v>4238.7837224843497</v>
      </c>
      <c r="AM51" t="s">
        <v>86</v>
      </c>
      <c r="AN51">
        <v>322268.79710899998</v>
      </c>
      <c r="AO51">
        <v>33304.249247500004</v>
      </c>
      <c r="AP51">
        <v>1832563.1539469999</v>
      </c>
      <c r="AQ51">
        <v>728809.02162749902</v>
      </c>
      <c r="AR51">
        <v>145202.06064350001</v>
      </c>
      <c r="AS51">
        <v>937300.75171149999</v>
      </c>
      <c r="AT51">
        <v>112325.4707697</v>
      </c>
      <c r="AU51">
        <v>2717225.4287624001</v>
      </c>
      <c r="AV51">
        <v>1741624.5913134001</v>
      </c>
      <c r="AW51">
        <v>655998.72173420002</v>
      </c>
      <c r="AX51">
        <v>580018.40756179998</v>
      </c>
      <c r="AY51">
        <v>3374475.5743431002</v>
      </c>
      <c r="AZ51">
        <v>6692707.62767612</v>
      </c>
      <c r="BA51">
        <v>1120676.2650225</v>
      </c>
      <c r="BB51">
        <v>1029149.10909526</v>
      </c>
      <c r="BC51">
        <v>7212636.0274497997</v>
      </c>
      <c r="BD51">
        <v>11358282.033415399</v>
      </c>
      <c r="BF51" s="3" t="s">
        <v>93</v>
      </c>
      <c r="BG51">
        <v>1665.9760738955699</v>
      </c>
      <c r="BH51">
        <v>74.6671709682483</v>
      </c>
      <c r="BI51">
        <v>3656.8183902112</v>
      </c>
      <c r="BJ51">
        <v>658.24186453259404</v>
      </c>
      <c r="BK51">
        <v>508.62317977530199</v>
      </c>
      <c r="BL51">
        <v>2271.89293753739</v>
      </c>
      <c r="BM51">
        <v>1188.26258600142</v>
      </c>
      <c r="BN51">
        <v>2367.2284651087298</v>
      </c>
      <c r="BO51">
        <v>1586.34020912081</v>
      </c>
      <c r="BP51">
        <v>610.46936982163697</v>
      </c>
      <c r="BQ51">
        <v>407.38810211891303</v>
      </c>
      <c r="BR51">
        <v>5248.2160738876401</v>
      </c>
      <c r="BS51">
        <v>5003.3397216516696</v>
      </c>
      <c r="BT51">
        <v>2805.37312904193</v>
      </c>
      <c r="BU51">
        <v>1454.0576366671</v>
      </c>
      <c r="BV51">
        <v>11954.7778930808</v>
      </c>
      <c r="BW51">
        <v>31323.080770807701</v>
      </c>
    </row>
    <row r="52" spans="1:75">
      <c r="A52" t="s">
        <v>89</v>
      </c>
      <c r="B52">
        <v>5933.2980508999999</v>
      </c>
      <c r="C52">
        <v>2267.9446542000001</v>
      </c>
      <c r="D52">
        <v>24250.494669</v>
      </c>
      <c r="E52">
        <v>6922.7286694000004</v>
      </c>
      <c r="F52">
        <v>2340.0072919999998</v>
      </c>
      <c r="G52">
        <v>14615.506166900001</v>
      </c>
      <c r="H52" s="15">
        <v>984.26948809999999</v>
      </c>
      <c r="I52">
        <v>8604.5784124999991</v>
      </c>
      <c r="J52">
        <v>4981.5301218000004</v>
      </c>
      <c r="K52">
        <v>2110.0465084000002</v>
      </c>
      <c r="L52">
        <v>8789.3063457000007</v>
      </c>
      <c r="M52">
        <v>43536.336652799997</v>
      </c>
      <c r="N52">
        <v>35004.328320599998</v>
      </c>
      <c r="O52">
        <v>26651.658738499998</v>
      </c>
      <c r="P52">
        <v>11089.654539499999</v>
      </c>
      <c r="Q52">
        <v>40283.108773799999</v>
      </c>
      <c r="R52">
        <v>68974.988895200004</v>
      </c>
      <c r="T52" s="3" t="s">
        <v>294</v>
      </c>
      <c r="U52" s="15">
        <v>78.688250939902801</v>
      </c>
      <c r="V52" s="15">
        <v>0.20854716397633899</v>
      </c>
      <c r="W52" s="15">
        <v>3584.6374676798901</v>
      </c>
      <c r="X52" s="15">
        <v>2307.6680754907602</v>
      </c>
      <c r="Y52" s="15">
        <v>248.40801411837501</v>
      </c>
      <c r="Z52" s="15">
        <v>5738.2664619055304</v>
      </c>
      <c r="AA52" s="15">
        <v>125.931529806848</v>
      </c>
      <c r="AB52">
        <v>1702.8533702874799</v>
      </c>
      <c r="AC52" s="15">
        <v>4068.91023646026</v>
      </c>
      <c r="AD52" s="15">
        <v>396.11513485374098</v>
      </c>
      <c r="AE52" s="15">
        <v>2143.25135967905</v>
      </c>
      <c r="AF52" s="15">
        <v>7053.30454717051</v>
      </c>
      <c r="AG52">
        <v>25254.108358920301</v>
      </c>
      <c r="AH52">
        <v>2025.8492145857299</v>
      </c>
      <c r="AI52" s="15">
        <v>3029.2650441116798</v>
      </c>
      <c r="AJ52" s="15">
        <v>7287.59998793263</v>
      </c>
      <c r="AK52">
        <v>43363.779233877001</v>
      </c>
      <c r="AM52" s="3" t="s">
        <v>101</v>
      </c>
      <c r="AN52">
        <v>2439451.5824314002</v>
      </c>
      <c r="AO52">
        <v>216006.50492869999</v>
      </c>
      <c r="AP52">
        <v>10816244.6105999</v>
      </c>
      <c r="AQ52">
        <v>5516981.4322138</v>
      </c>
      <c r="AR52">
        <v>3395531.5876781</v>
      </c>
      <c r="AS52">
        <v>5104709.4436171995</v>
      </c>
      <c r="AT52">
        <v>2703724.3762555998</v>
      </c>
      <c r="AU52">
        <v>15295386.2292383</v>
      </c>
      <c r="AV52">
        <v>8800159.4735164102</v>
      </c>
      <c r="AW52">
        <v>5353310.1507762698</v>
      </c>
      <c r="AX52">
        <v>4963755.9024192998</v>
      </c>
      <c r="AY52">
        <v>38680988.023617104</v>
      </c>
      <c r="AZ52">
        <v>38868671.056318</v>
      </c>
      <c r="BA52">
        <v>5873951.1825456005</v>
      </c>
      <c r="BB52">
        <v>4486673.0337718502</v>
      </c>
      <c r="BC52">
        <v>57745183.444987401</v>
      </c>
      <c r="BD52">
        <v>116742530.44476201</v>
      </c>
      <c r="BF52" t="s">
        <v>47</v>
      </c>
      <c r="BG52">
        <v>32.588524692772701</v>
      </c>
      <c r="BH52">
        <v>10.651405109656601</v>
      </c>
      <c r="BI52">
        <v>186.443599049569</v>
      </c>
      <c r="BJ52">
        <v>43.711183954903397</v>
      </c>
      <c r="BK52">
        <v>67.980318230827706</v>
      </c>
      <c r="BL52">
        <v>183.216473088783</v>
      </c>
      <c r="BM52">
        <v>81.115779647272007</v>
      </c>
      <c r="BN52">
        <v>269.37976220841801</v>
      </c>
      <c r="BO52">
        <v>169.862131497332</v>
      </c>
      <c r="BP52">
        <v>46.052871528697203</v>
      </c>
      <c r="BQ52">
        <v>37.243160895873999</v>
      </c>
      <c r="BR52">
        <v>673.068589645928</v>
      </c>
      <c r="BS52">
        <v>404.24415397519101</v>
      </c>
      <c r="BT52">
        <v>260.38213237335799</v>
      </c>
      <c r="BU52">
        <v>105.31046381469299</v>
      </c>
      <c r="BV52">
        <v>1000.7117697857</v>
      </c>
      <c r="BW52">
        <v>1184.48860298622</v>
      </c>
    </row>
    <row r="53" spans="1:75">
      <c r="A53" t="s">
        <v>90</v>
      </c>
      <c r="B53">
        <v>283.70866439999998</v>
      </c>
      <c r="C53">
        <v>1.2841605</v>
      </c>
      <c r="D53">
        <v>213.1775221</v>
      </c>
      <c r="E53">
        <v>33.705215699999997</v>
      </c>
      <c r="F53">
        <v>10.9622571</v>
      </c>
      <c r="G53">
        <v>47.159784600000002</v>
      </c>
      <c r="H53">
        <v>9.5668510999999992</v>
      </c>
      <c r="I53">
        <v>40.523900599999997</v>
      </c>
      <c r="J53">
        <v>32.319241499999997</v>
      </c>
      <c r="K53">
        <v>7.4270122000000001</v>
      </c>
      <c r="L53">
        <v>1.4322063</v>
      </c>
      <c r="M53">
        <v>5.4188862000000002</v>
      </c>
      <c r="N53">
        <v>65.307646199999994</v>
      </c>
      <c r="O53">
        <v>97.113767199999998</v>
      </c>
      <c r="P53">
        <v>7.2541187000000003</v>
      </c>
      <c r="Q53">
        <v>147.32338870000001</v>
      </c>
      <c r="R53">
        <v>93.332711300000099</v>
      </c>
      <c r="T53" s="3" t="s">
        <v>260</v>
      </c>
      <c r="U53" s="15">
        <v>5.6864455281579502</v>
      </c>
      <c r="V53" s="15">
        <v>6.9031315963231393E-2</v>
      </c>
      <c r="W53">
        <v>3085.7734663316501</v>
      </c>
      <c r="X53">
        <v>282.29847303804399</v>
      </c>
      <c r="Y53" s="15">
        <v>99.876141660768198</v>
      </c>
      <c r="Z53">
        <v>641.08959451523197</v>
      </c>
      <c r="AA53">
        <v>45.555722729954802</v>
      </c>
      <c r="AB53">
        <v>693.47649635181699</v>
      </c>
      <c r="AC53">
        <v>1674.0381127082801</v>
      </c>
      <c r="AD53">
        <v>153.99856418115101</v>
      </c>
      <c r="AE53" s="15">
        <v>309.82003052699901</v>
      </c>
      <c r="AF53">
        <v>1356.0227053930701</v>
      </c>
      <c r="AG53" s="15">
        <v>2937.8851899532901</v>
      </c>
      <c r="AH53">
        <v>2182.47761958926</v>
      </c>
      <c r="AI53">
        <v>1047.6156661753</v>
      </c>
      <c r="AJ53">
        <v>2446.7761173550798</v>
      </c>
      <c r="AK53">
        <v>4786.4403791321802</v>
      </c>
      <c r="AM53" s="3" t="s">
        <v>99</v>
      </c>
      <c r="AN53">
        <v>17718.077375000001</v>
      </c>
      <c r="AO53">
        <v>3581.8941580999999</v>
      </c>
      <c r="AP53">
        <v>82156.835485600095</v>
      </c>
      <c r="AQ53">
        <v>31395.604096300001</v>
      </c>
      <c r="AR53">
        <v>7776.4461049000001</v>
      </c>
      <c r="AS53">
        <v>41569.448070600003</v>
      </c>
      <c r="AT53">
        <v>6181.7592371999999</v>
      </c>
      <c r="AU53">
        <v>121183.6805896</v>
      </c>
      <c r="AV53">
        <v>77745.766102900001</v>
      </c>
      <c r="AW53">
        <v>34122.642708949999</v>
      </c>
      <c r="AX53">
        <v>30314.347077099999</v>
      </c>
      <c r="AY53">
        <v>174002.50802770001</v>
      </c>
      <c r="AZ53">
        <v>322443.60267748998</v>
      </c>
      <c r="BA53">
        <v>69785.941837299993</v>
      </c>
      <c r="BB53">
        <v>61020.778406610101</v>
      </c>
      <c r="BC53">
        <v>341770.33825480001</v>
      </c>
      <c r="BD53">
        <v>571671.25609947601</v>
      </c>
      <c r="BF53" s="3" t="s">
        <v>96</v>
      </c>
      <c r="BG53">
        <v>354.34565585177302</v>
      </c>
      <c r="BH53">
        <v>77.857934876826704</v>
      </c>
      <c r="BI53">
        <v>1215.90183236601</v>
      </c>
      <c r="BJ53">
        <v>79.321354927049597</v>
      </c>
      <c r="BK53">
        <v>237.89530262743301</v>
      </c>
      <c r="BL53">
        <v>296.702719881664</v>
      </c>
      <c r="BM53">
        <v>198.05654297213201</v>
      </c>
      <c r="BN53">
        <v>124.94640111333101</v>
      </c>
      <c r="BO53">
        <v>25.1871883221433</v>
      </c>
      <c r="BP53">
        <v>212.37693252026301</v>
      </c>
      <c r="BQ53">
        <v>294.25416589877199</v>
      </c>
      <c r="BR53">
        <v>1990.36420122908</v>
      </c>
      <c r="BS53">
        <v>4387.4480217041801</v>
      </c>
      <c r="BT53">
        <v>1600.5707129925599</v>
      </c>
      <c r="BU53">
        <v>745.61607804202094</v>
      </c>
      <c r="BV53">
        <v>4746.1633097799204</v>
      </c>
      <c r="BW53">
        <v>6638.49838355468</v>
      </c>
    </row>
    <row r="54" spans="1:75">
      <c r="A54" t="s">
        <v>91</v>
      </c>
      <c r="B54">
        <v>155.48596309999999</v>
      </c>
      <c r="C54">
        <v>41.984023000000001</v>
      </c>
      <c r="D54">
        <v>178.26787820000001</v>
      </c>
      <c r="E54">
        <v>33.727721000000003</v>
      </c>
      <c r="F54">
        <v>22.909012700000002</v>
      </c>
      <c r="G54">
        <v>131.6891655</v>
      </c>
      <c r="H54">
        <v>21.295177200000001</v>
      </c>
      <c r="I54">
        <v>121.9217046</v>
      </c>
      <c r="J54">
        <v>50.448300000000003</v>
      </c>
      <c r="K54">
        <v>14.091283799999999</v>
      </c>
      <c r="L54">
        <v>24.5105872</v>
      </c>
      <c r="M54">
        <v>240.13424989999999</v>
      </c>
      <c r="N54">
        <v>202.47687740000001</v>
      </c>
      <c r="O54">
        <v>206.37009459999999</v>
      </c>
      <c r="P54">
        <v>59.570827400000098</v>
      </c>
      <c r="Q54">
        <v>283.81152780000002</v>
      </c>
      <c r="R54">
        <v>363.51783970000002</v>
      </c>
      <c r="T54" s="3" t="s">
        <v>295</v>
      </c>
      <c r="U54" s="15">
        <v>2420.86048931817</v>
      </c>
      <c r="V54" s="15">
        <v>6.5527621424553297</v>
      </c>
      <c r="W54" s="15">
        <v>13283.940457393999</v>
      </c>
      <c r="X54" s="15">
        <v>3450.28839644859</v>
      </c>
      <c r="Y54" s="15">
        <v>545.72196418851695</v>
      </c>
      <c r="Z54">
        <v>4396.8110136538698</v>
      </c>
      <c r="AA54" s="15">
        <v>357.53658939013297</v>
      </c>
      <c r="AB54">
        <v>2051.2065982967601</v>
      </c>
      <c r="AC54">
        <v>7945.12858844735</v>
      </c>
      <c r="AD54" s="15">
        <v>1623.2663611769699</v>
      </c>
      <c r="AE54" s="15">
        <v>3362.81837583883</v>
      </c>
      <c r="AF54" s="15">
        <v>10096.2459915951</v>
      </c>
      <c r="AG54">
        <v>17109.472434913499</v>
      </c>
      <c r="AH54">
        <v>6432.6141295368398</v>
      </c>
      <c r="AI54">
        <v>4513.4323238134402</v>
      </c>
      <c r="AJ54">
        <v>11263.6818782675</v>
      </c>
      <c r="AK54">
        <v>46968.434141540398</v>
      </c>
      <c r="AM54" s="3" t="s">
        <v>102</v>
      </c>
      <c r="AN54">
        <v>593655.20346170105</v>
      </c>
      <c r="AO54">
        <v>109260.37677449999</v>
      </c>
      <c r="AP54">
        <v>3146793.1928805001</v>
      </c>
      <c r="AQ54">
        <v>1192120.5418853001</v>
      </c>
      <c r="AR54">
        <v>287844.09429560002</v>
      </c>
      <c r="AS54">
        <v>1843210.5947044999</v>
      </c>
      <c r="AT54">
        <v>215988.3191117</v>
      </c>
      <c r="AU54">
        <v>4613095.8880000999</v>
      </c>
      <c r="AV54">
        <v>3379228.4261123999</v>
      </c>
      <c r="AW54">
        <v>1469272.5782315</v>
      </c>
      <c r="AX54">
        <v>1118356.5283283</v>
      </c>
      <c r="AY54">
        <v>5341249.5453014998</v>
      </c>
      <c r="AZ54">
        <v>12159704.748312401</v>
      </c>
      <c r="BA54">
        <v>2188337.0833465001</v>
      </c>
      <c r="BB54">
        <v>2018390.0929497101</v>
      </c>
      <c r="BC54">
        <v>15452306.232365999</v>
      </c>
      <c r="BD54">
        <v>16128954.009058399</v>
      </c>
      <c r="BF54" s="3" t="s">
        <v>97</v>
      </c>
      <c r="BG54">
        <v>3718.80894620239</v>
      </c>
      <c r="BH54">
        <v>798.610157315891</v>
      </c>
      <c r="BI54">
        <v>11533.520274222001</v>
      </c>
      <c r="BJ54">
        <v>4594.1529704770801</v>
      </c>
      <c r="BK54">
        <v>4937.0321978624797</v>
      </c>
      <c r="BL54">
        <v>18890.609279395401</v>
      </c>
      <c r="BM54">
        <v>12204.7097176966</v>
      </c>
      <c r="BN54">
        <v>45331.168134805397</v>
      </c>
      <c r="BO54">
        <v>29694.3363958634</v>
      </c>
      <c r="BP54">
        <v>5763.6524213800603</v>
      </c>
      <c r="BQ54">
        <v>4985.6125845798797</v>
      </c>
      <c r="BR54">
        <v>19841.923257088401</v>
      </c>
      <c r="BS54">
        <v>9734.9435197965795</v>
      </c>
      <c r="BT54">
        <v>11865.758560788299</v>
      </c>
      <c r="BU54">
        <v>2470.18108698166</v>
      </c>
      <c r="BV54">
        <v>23871.255133894199</v>
      </c>
      <c r="BW54">
        <v>45021.598013758899</v>
      </c>
    </row>
    <row r="55" spans="1:75">
      <c r="A55" t="s">
        <v>92</v>
      </c>
      <c r="B55">
        <v>998.72482485</v>
      </c>
      <c r="C55">
        <v>8.9680000000000001E-4</v>
      </c>
      <c r="D55">
        <v>6649.9423656500003</v>
      </c>
      <c r="E55">
        <v>369.2680732</v>
      </c>
      <c r="F55">
        <v>398.59104869999999</v>
      </c>
      <c r="G55">
        <v>2989.4463025</v>
      </c>
      <c r="H55">
        <v>397.66680220000001</v>
      </c>
      <c r="I55">
        <v>1819.3312286</v>
      </c>
      <c r="J55">
        <v>618.34029039999996</v>
      </c>
      <c r="K55">
        <v>616.28514929999994</v>
      </c>
      <c r="L55">
        <v>844.83078750000004</v>
      </c>
      <c r="M55">
        <v>5973.6936966000003</v>
      </c>
      <c r="N55">
        <v>4242.5807619999996</v>
      </c>
      <c r="O55">
        <v>2189.6474788</v>
      </c>
      <c r="P55">
        <v>1678.7092293000001</v>
      </c>
      <c r="Q55">
        <v>5897.0828148000001</v>
      </c>
      <c r="R55">
        <v>11727.365411700001</v>
      </c>
      <c r="T55" s="3" t="s">
        <v>56</v>
      </c>
      <c r="U55" s="15">
        <v>2884.9927317286601</v>
      </c>
      <c r="V55" s="15">
        <v>108.28078831569999</v>
      </c>
      <c r="W55">
        <v>14719.4341390877</v>
      </c>
      <c r="X55">
        <v>8741.1595495045203</v>
      </c>
      <c r="Y55" s="15">
        <v>2746.0001017282998</v>
      </c>
      <c r="Z55">
        <v>10062.798508739799</v>
      </c>
      <c r="AA55">
        <v>2170.1029666877498</v>
      </c>
      <c r="AB55">
        <v>12022.0650862455</v>
      </c>
      <c r="AC55">
        <v>26354.5647086799</v>
      </c>
      <c r="AD55">
        <v>7269.6862716674796</v>
      </c>
      <c r="AE55" s="15">
        <v>4947.82511750908</v>
      </c>
      <c r="AF55">
        <v>36662.868839973198</v>
      </c>
      <c r="AG55">
        <v>70459.204310540401</v>
      </c>
      <c r="AH55">
        <v>17891.0199621787</v>
      </c>
      <c r="AI55">
        <v>19003.686267852801</v>
      </c>
      <c r="AJ55">
        <v>30117.151718330799</v>
      </c>
      <c r="AK55">
        <v>123760.75917886</v>
      </c>
      <c r="AM55" s="3" t="s">
        <v>104</v>
      </c>
      <c r="AN55">
        <v>4289446.1042002002</v>
      </c>
      <c r="AO55">
        <v>163752.24170390001</v>
      </c>
      <c r="AP55">
        <v>8984802.8520662002</v>
      </c>
      <c r="AQ55">
        <v>3041706.6851877999</v>
      </c>
      <c r="AR55">
        <v>1129014.1352454999</v>
      </c>
      <c r="AS55">
        <v>5745486.04837061</v>
      </c>
      <c r="AT55">
        <v>1101796.4448764001</v>
      </c>
      <c r="AU55">
        <v>6187703.2950155996</v>
      </c>
      <c r="AV55">
        <v>1990793.6714880001</v>
      </c>
      <c r="AW55">
        <v>2575008.8142164201</v>
      </c>
      <c r="AX55">
        <v>929772.77891999995</v>
      </c>
      <c r="AY55">
        <v>11815958.616217701</v>
      </c>
      <c r="AZ55">
        <v>2204911.6897448599</v>
      </c>
      <c r="BA55">
        <v>9091507.2594895996</v>
      </c>
      <c r="BB55">
        <v>2404051.70458807</v>
      </c>
      <c r="BC55">
        <v>7937025.5431442</v>
      </c>
      <c r="BD55">
        <v>16204411.9920417</v>
      </c>
      <c r="BF55" t="s">
        <v>84</v>
      </c>
      <c r="BG55">
        <v>5690.0208498063103</v>
      </c>
      <c r="BH55">
        <v>380.50813343463801</v>
      </c>
      <c r="BI55">
        <v>2722.2550933518801</v>
      </c>
      <c r="BJ55">
        <v>700.827824247649</v>
      </c>
      <c r="BK55">
        <v>550.52941051990399</v>
      </c>
      <c r="BL55">
        <v>2134.5882245103599</v>
      </c>
      <c r="BM55">
        <v>597.70270483066997</v>
      </c>
      <c r="BN55">
        <v>1832.6137983777801</v>
      </c>
      <c r="BO55">
        <v>1162.1180925419201</v>
      </c>
      <c r="BP55">
        <v>341.547538826623</v>
      </c>
      <c r="BQ55">
        <v>439.366223027003</v>
      </c>
      <c r="BR55">
        <v>2315.3958850439199</v>
      </c>
      <c r="BS55">
        <v>2438.01977127396</v>
      </c>
      <c r="BT55">
        <v>2162.3052932262699</v>
      </c>
      <c r="BU55">
        <v>510.60493067353201</v>
      </c>
      <c r="BV55">
        <v>4463.4260669588102</v>
      </c>
      <c r="BW55">
        <v>8088.0417457511303</v>
      </c>
    </row>
    <row r="56" spans="1:75">
      <c r="A56" t="s">
        <v>93</v>
      </c>
      <c r="B56">
        <v>1899.7074786000001</v>
      </c>
      <c r="C56">
        <v>2859.7250687000001</v>
      </c>
      <c r="D56">
        <v>3360.7379907</v>
      </c>
      <c r="E56">
        <v>2535.0155246999998</v>
      </c>
      <c r="F56">
        <v>525.50234539999997</v>
      </c>
      <c r="G56">
        <v>4602.6060770000004</v>
      </c>
      <c r="H56">
        <v>1234.1495342000001</v>
      </c>
      <c r="I56">
        <v>2569.4093668</v>
      </c>
      <c r="J56">
        <v>1004.2492874</v>
      </c>
      <c r="K56">
        <v>845.3965293</v>
      </c>
      <c r="L56">
        <v>2535.358131</v>
      </c>
      <c r="M56">
        <v>7153.2166467999996</v>
      </c>
      <c r="N56">
        <v>8593.6779764000003</v>
      </c>
      <c r="O56">
        <v>14199.1801249</v>
      </c>
      <c r="P56">
        <v>3039.2308588000001</v>
      </c>
      <c r="Q56">
        <v>24263.117594700001</v>
      </c>
      <c r="R56">
        <v>16527.5310316</v>
      </c>
      <c r="T56" s="3" t="s">
        <v>59</v>
      </c>
      <c r="U56">
        <v>4960.3553764123599</v>
      </c>
      <c r="V56">
        <v>1037.5795768773</v>
      </c>
      <c r="W56">
        <v>30086.144750660798</v>
      </c>
      <c r="X56">
        <v>14682.490198552599</v>
      </c>
      <c r="Y56">
        <v>2953.1268533348102</v>
      </c>
      <c r="Z56">
        <v>21564.532221896301</v>
      </c>
      <c r="AA56">
        <v>5633.47810868342</v>
      </c>
      <c r="AB56">
        <v>13538.3274327368</v>
      </c>
      <c r="AC56">
        <v>36478.005446851297</v>
      </c>
      <c r="AD56">
        <v>17092.226898193399</v>
      </c>
      <c r="AE56" s="15">
        <v>5381.5654384112604</v>
      </c>
      <c r="AF56">
        <v>51728.694887236103</v>
      </c>
      <c r="AG56" s="15">
        <v>55428.6871635102</v>
      </c>
      <c r="AH56">
        <v>21283.0059063279</v>
      </c>
      <c r="AI56">
        <v>21609.318392515201</v>
      </c>
      <c r="AJ56">
        <v>44822.776828712398</v>
      </c>
      <c r="AK56">
        <v>182904.88736038099</v>
      </c>
      <c r="AM56" s="3" t="s">
        <v>105</v>
      </c>
      <c r="AN56">
        <v>2366523.7071492001</v>
      </c>
      <c r="AO56">
        <v>244424.81956440001</v>
      </c>
      <c r="AP56">
        <v>14079821.482166801</v>
      </c>
      <c r="AQ56">
        <v>4649707.5372452997</v>
      </c>
      <c r="AR56">
        <v>1240878.2493656001</v>
      </c>
      <c r="AS56">
        <v>7435523.2524002995</v>
      </c>
      <c r="AT56">
        <v>661202.01170539996</v>
      </c>
      <c r="AU56">
        <v>16927646.441129301</v>
      </c>
      <c r="AV56">
        <v>10409592.3070965</v>
      </c>
      <c r="AW56">
        <v>4793291.3977074698</v>
      </c>
      <c r="AX56">
        <v>5244731.8882959001</v>
      </c>
      <c r="AY56">
        <v>21382564.682610098</v>
      </c>
      <c r="AZ56">
        <v>55436456.405970901</v>
      </c>
      <c r="BA56">
        <v>8556221.7802744005</v>
      </c>
      <c r="BB56">
        <v>9160219.68764426</v>
      </c>
      <c r="BC56">
        <v>71501228.484705403</v>
      </c>
      <c r="BD56">
        <v>80883963.940409198</v>
      </c>
      <c r="BF56" s="3" t="s">
        <v>285</v>
      </c>
      <c r="BG56">
        <v>511.20355067913999</v>
      </c>
      <c r="BH56">
        <v>179.59436715478901</v>
      </c>
      <c r="BI56">
        <v>968.794089752942</v>
      </c>
      <c r="BJ56">
        <v>245.91338547789999</v>
      </c>
      <c r="BK56">
        <v>153.173629472312</v>
      </c>
      <c r="BL56">
        <v>635.47416315156795</v>
      </c>
      <c r="BM56">
        <v>131.48006445692499</v>
      </c>
      <c r="BN56">
        <v>1370.90394301079</v>
      </c>
      <c r="BO56">
        <v>526.01593109889495</v>
      </c>
      <c r="BP56">
        <v>227.93693559824999</v>
      </c>
      <c r="BQ56">
        <v>223.43122499917999</v>
      </c>
      <c r="BR56">
        <v>2059.0495701017398</v>
      </c>
      <c r="BS56">
        <v>312.953043360886</v>
      </c>
      <c r="BT56">
        <v>74.626057842557103</v>
      </c>
      <c r="BU56">
        <v>38.635994148833298</v>
      </c>
      <c r="BV56">
        <v>2098.3454021960001</v>
      </c>
      <c r="BW56">
        <v>4410.1924722023095</v>
      </c>
    </row>
    <row r="57" spans="1:75">
      <c r="A57" t="s">
        <v>94</v>
      </c>
      <c r="B57">
        <v>2.1065211499999998</v>
      </c>
      <c r="C57">
        <v>3.1950104000000001</v>
      </c>
      <c r="D57">
        <v>4.9836322500000003</v>
      </c>
      <c r="E57">
        <v>0.36938539999999997</v>
      </c>
      <c r="F57">
        <v>0.26041350000000002</v>
      </c>
      <c r="G57">
        <v>3.6496015000000002</v>
      </c>
      <c r="H57">
        <v>2.2245537</v>
      </c>
      <c r="I57">
        <v>4.3958424000000003</v>
      </c>
      <c r="J57">
        <v>1.8437413</v>
      </c>
      <c r="K57">
        <v>1.0253782</v>
      </c>
      <c r="L57">
        <v>2.0695847000000001</v>
      </c>
      <c r="M57">
        <v>16.6451557</v>
      </c>
      <c r="N57">
        <v>5.0881851999999999</v>
      </c>
      <c r="O57">
        <v>13.925334700000001</v>
      </c>
      <c r="P57">
        <v>2.1055307000000001</v>
      </c>
      <c r="Q57">
        <v>27.989833900000001</v>
      </c>
      <c r="R57">
        <v>34.337556499999998</v>
      </c>
      <c r="T57" s="3" t="s">
        <v>63</v>
      </c>
      <c r="U57">
        <v>985.079021071797</v>
      </c>
      <c r="V57">
        <v>57.279901128520599</v>
      </c>
      <c r="W57">
        <v>5580.6789971532899</v>
      </c>
      <c r="X57">
        <v>1196.1296362359999</v>
      </c>
      <c r="Y57">
        <v>214.720806378768</v>
      </c>
      <c r="Z57">
        <v>2772.9411156329402</v>
      </c>
      <c r="AA57">
        <v>393.13061656907797</v>
      </c>
      <c r="AB57">
        <v>2522.2858438883</v>
      </c>
      <c r="AC57">
        <v>3648.8037326205499</v>
      </c>
      <c r="AD57">
        <v>655.91998085658997</v>
      </c>
      <c r="AE57">
        <v>2755.94359065855</v>
      </c>
      <c r="AF57" s="15">
        <v>7481.3124971389798</v>
      </c>
      <c r="AG57" s="15">
        <v>5358.0296365897002</v>
      </c>
      <c r="AH57">
        <v>2872.01978052192</v>
      </c>
      <c r="AI57">
        <v>2162.1172962188698</v>
      </c>
      <c r="AJ57">
        <v>1905.7034992746201</v>
      </c>
      <c r="AK57" s="15">
        <v>14460.7449658075</v>
      </c>
      <c r="AM57" s="3" t="s">
        <v>237</v>
      </c>
      <c r="AN57">
        <v>279823.58334459999</v>
      </c>
      <c r="AO57">
        <v>24051.233816700002</v>
      </c>
      <c r="AP57">
        <v>1494472.7675605</v>
      </c>
      <c r="AQ57">
        <v>668154.47202470095</v>
      </c>
      <c r="AR57">
        <v>139362.68195649999</v>
      </c>
      <c r="AS57">
        <v>1063390.4742411999</v>
      </c>
      <c r="AT57">
        <v>89835.343286599993</v>
      </c>
      <c r="AU57">
        <v>2349178.7609726</v>
      </c>
      <c r="AV57">
        <v>1170990.2357266899</v>
      </c>
      <c r="AW57">
        <v>754723.23713741999</v>
      </c>
      <c r="AX57">
        <v>513757.96245729999</v>
      </c>
      <c r="AY57">
        <v>2014050.1204210999</v>
      </c>
      <c r="AZ57">
        <v>5396364.7892166805</v>
      </c>
      <c r="BA57">
        <v>1177747.2787363001</v>
      </c>
      <c r="BB57">
        <v>913534.88232585904</v>
      </c>
      <c r="BC57">
        <v>6747737.9551579095</v>
      </c>
      <c r="BD57">
        <v>7796476.49782083</v>
      </c>
      <c r="BF57" t="s">
        <v>86</v>
      </c>
      <c r="BG57">
        <v>1965.6104967020699</v>
      </c>
      <c r="BH57">
        <v>6836.4855191587203</v>
      </c>
      <c r="BI57">
        <v>2498.0987091714901</v>
      </c>
      <c r="BJ57">
        <v>594.69068300652896</v>
      </c>
      <c r="BK57">
        <v>447.09130222748502</v>
      </c>
      <c r="BL57">
        <v>995.21293426880197</v>
      </c>
      <c r="BM57">
        <v>459.48639021251898</v>
      </c>
      <c r="BN57">
        <v>1619.1347653454</v>
      </c>
      <c r="BO57">
        <v>877.31297441717402</v>
      </c>
      <c r="BP57">
        <v>380.33162114071899</v>
      </c>
      <c r="BQ57">
        <v>547.474385666854</v>
      </c>
      <c r="BR57">
        <v>3368.1486863043901</v>
      </c>
      <c r="BS57">
        <v>2921.6344063512502</v>
      </c>
      <c r="BT57">
        <v>2464.3386599324699</v>
      </c>
      <c r="BU57">
        <v>573.37233251114299</v>
      </c>
      <c r="BV57">
        <v>4203.0211655734802</v>
      </c>
      <c r="BW57">
        <v>6777.2904325157397</v>
      </c>
    </row>
    <row r="58" spans="1:75">
      <c r="A58" t="s">
        <v>95</v>
      </c>
      <c r="B58">
        <v>35.286746649999998</v>
      </c>
      <c r="C58">
        <v>70.674869599999994</v>
      </c>
      <c r="D58">
        <v>43.428608850000003</v>
      </c>
      <c r="E58">
        <v>1.8029297</v>
      </c>
      <c r="F58">
        <v>8.9363843999999997</v>
      </c>
      <c r="G58">
        <v>62.1423074</v>
      </c>
      <c r="H58">
        <v>12.392039799999999</v>
      </c>
      <c r="I58">
        <v>57.963474900000001</v>
      </c>
      <c r="J58" s="15">
        <v>215.67546780000001</v>
      </c>
      <c r="K58">
        <v>17.985049</v>
      </c>
      <c r="L58">
        <v>69.9948598</v>
      </c>
      <c r="M58">
        <v>472.23388499999999</v>
      </c>
      <c r="N58">
        <v>621.92083590000004</v>
      </c>
      <c r="O58">
        <v>250.34479690000001</v>
      </c>
      <c r="P58">
        <v>112.2998446</v>
      </c>
      <c r="Q58">
        <v>2869.9146489</v>
      </c>
      <c r="R58">
        <v>891.41624119999994</v>
      </c>
      <c r="T58" s="3" t="s">
        <v>139</v>
      </c>
      <c r="U58" s="15">
        <v>887.90999369253495</v>
      </c>
      <c r="V58" s="15">
        <v>7.7550299874892499</v>
      </c>
      <c r="W58" s="15">
        <v>5178.1583768196497</v>
      </c>
      <c r="X58">
        <v>2257.0466838809698</v>
      </c>
      <c r="Y58" s="15">
        <v>317.582681568819</v>
      </c>
      <c r="Z58">
        <v>1457.21260168497</v>
      </c>
      <c r="AA58" s="15">
        <v>116.580792302866</v>
      </c>
      <c r="AB58">
        <v>1726.1046225968701</v>
      </c>
      <c r="AC58">
        <v>2652.4945277841798</v>
      </c>
      <c r="AD58">
        <v>578.76638409774705</v>
      </c>
      <c r="AE58" s="15">
        <v>1145.2468046640399</v>
      </c>
      <c r="AF58">
        <v>6501.5566621390899</v>
      </c>
      <c r="AG58">
        <v>7476.71130404223</v>
      </c>
      <c r="AH58">
        <v>2304.9734508379001</v>
      </c>
      <c r="AI58">
        <v>1413.7013397216799</v>
      </c>
      <c r="AJ58">
        <v>2863.4471208015898</v>
      </c>
      <c r="AK58">
        <v>15940.235166111899</v>
      </c>
      <c r="AM58" s="3" t="s">
        <v>106</v>
      </c>
      <c r="AN58">
        <v>35483.404928900003</v>
      </c>
      <c r="AO58">
        <v>4666.9612891999996</v>
      </c>
      <c r="AP58">
        <v>154029.4597826</v>
      </c>
      <c r="AQ58">
        <v>33400.645267100001</v>
      </c>
      <c r="AR58">
        <v>12950.10404</v>
      </c>
      <c r="AS58">
        <v>65144.712445199999</v>
      </c>
      <c r="AT58">
        <v>7931.8646361000001</v>
      </c>
      <c r="AU58">
        <v>166214.77072930001</v>
      </c>
      <c r="AV58">
        <v>105435.50940077</v>
      </c>
      <c r="AW58">
        <v>41741.024402540002</v>
      </c>
      <c r="AX58">
        <v>50060.379772599998</v>
      </c>
      <c r="AY58">
        <v>293657.37683780002</v>
      </c>
      <c r="AZ58">
        <v>591860.45233727002</v>
      </c>
      <c r="BA58">
        <v>105899.77005770001</v>
      </c>
      <c r="BB58">
        <v>97076.346512189994</v>
      </c>
      <c r="BC58">
        <v>612983.70173389895</v>
      </c>
      <c r="BD58">
        <v>1171418.1974080901</v>
      </c>
      <c r="BF58" s="3" t="s">
        <v>101</v>
      </c>
      <c r="BG58">
        <v>4892.2637701159501</v>
      </c>
      <c r="BH58">
        <v>2769.5731353322799</v>
      </c>
      <c r="BI58">
        <v>22895.5424951284</v>
      </c>
      <c r="BJ58">
        <v>2688.5964932509401</v>
      </c>
      <c r="BK58">
        <v>3897.8730263408702</v>
      </c>
      <c r="BL58">
        <v>11304.1584576802</v>
      </c>
      <c r="BM58">
        <v>5643.3329757315496</v>
      </c>
      <c r="BN58">
        <v>35296.632409926096</v>
      </c>
      <c r="BO58">
        <v>4391.6906643750599</v>
      </c>
      <c r="BP58">
        <v>5400.1577534009502</v>
      </c>
      <c r="BQ58">
        <v>4058.37904082553</v>
      </c>
      <c r="BR58">
        <v>24199.467863352798</v>
      </c>
      <c r="BS58">
        <v>18869.9995973271</v>
      </c>
      <c r="BT58">
        <v>15329.7840655903</v>
      </c>
      <c r="BU58">
        <v>4198.94960114896</v>
      </c>
      <c r="BV58">
        <v>70042.519713417103</v>
      </c>
      <c r="BW58">
        <v>101436.067658591</v>
      </c>
    </row>
    <row r="59" spans="1:75">
      <c r="A59" t="s">
        <v>96</v>
      </c>
      <c r="B59">
        <v>195.46243620000001</v>
      </c>
      <c r="C59">
        <v>3.0098151</v>
      </c>
      <c r="D59" s="15">
        <v>690.14331149999998</v>
      </c>
      <c r="E59">
        <v>191.6287509</v>
      </c>
      <c r="F59">
        <v>59.9347213</v>
      </c>
      <c r="G59">
        <v>316.34705580000002</v>
      </c>
      <c r="H59">
        <v>20.211644499999998</v>
      </c>
      <c r="I59">
        <v>232.41469000000001</v>
      </c>
      <c r="J59">
        <v>301.3646832</v>
      </c>
      <c r="K59">
        <v>46.762574200000003</v>
      </c>
      <c r="L59">
        <v>95.505852599999997</v>
      </c>
      <c r="M59">
        <v>1075.9163831000001</v>
      </c>
      <c r="N59">
        <v>1140.4268936999999</v>
      </c>
      <c r="O59">
        <v>292.60448739999998</v>
      </c>
      <c r="P59">
        <v>48.3650977</v>
      </c>
      <c r="Q59">
        <v>1560.7819515000001</v>
      </c>
      <c r="R59">
        <v>3684.0678677000001</v>
      </c>
      <c r="T59" s="3" t="s">
        <v>96</v>
      </c>
      <c r="U59" s="15">
        <v>284.61420542325698</v>
      </c>
      <c r="V59" s="15">
        <v>2.5566739516980301</v>
      </c>
      <c r="W59" s="15">
        <v>1700.6486564612201</v>
      </c>
      <c r="X59">
        <v>477.64789320016303</v>
      </c>
      <c r="Y59" s="15">
        <v>87.907473037545003</v>
      </c>
      <c r="Z59">
        <v>818.69135474599602</v>
      </c>
      <c r="AA59" s="15">
        <v>174.817739306969</v>
      </c>
      <c r="AB59">
        <v>285.82960114628099</v>
      </c>
      <c r="AC59">
        <v>738.31475327909004</v>
      </c>
      <c r="AD59">
        <v>221.53497487306601</v>
      </c>
      <c r="AE59" s="15">
        <v>399.39105989093503</v>
      </c>
      <c r="AF59">
        <v>1648.09183862852</v>
      </c>
      <c r="AG59" s="15">
        <v>4432.7470134750401</v>
      </c>
      <c r="AH59">
        <v>903.94658611161901</v>
      </c>
      <c r="AI59">
        <v>668.36017864197504</v>
      </c>
      <c r="AJ59">
        <v>1442.3368418602599</v>
      </c>
      <c r="AK59" s="15">
        <v>8341.2623014958008</v>
      </c>
      <c r="AM59" s="3" t="s">
        <v>109</v>
      </c>
      <c r="AN59">
        <v>535665.36209980096</v>
      </c>
      <c r="AO59">
        <v>-1740.0256691</v>
      </c>
      <c r="AP59">
        <v>2001400.9948716001</v>
      </c>
      <c r="AQ59">
        <v>544889.64273750002</v>
      </c>
      <c r="AR59">
        <v>262431.48002020002</v>
      </c>
      <c r="AS59">
        <v>623697.21020590002</v>
      </c>
      <c r="AT59">
        <v>-336964.38075730001</v>
      </c>
      <c r="AU59">
        <v>1434954.372461</v>
      </c>
      <c r="AV59">
        <v>873848.94497739</v>
      </c>
      <c r="AW59">
        <v>427390.42310135998</v>
      </c>
      <c r="AX59">
        <v>616055.72761860001</v>
      </c>
      <c r="AY59">
        <v>3500817.6853481</v>
      </c>
      <c r="AZ59">
        <v>3435886.36569086</v>
      </c>
      <c r="BA59">
        <v>980068.81166959996</v>
      </c>
      <c r="BB59">
        <v>349189.82382485003</v>
      </c>
      <c r="BC59">
        <v>3177649.4951772001</v>
      </c>
      <c r="BD59">
        <v>5925871.1235228302</v>
      </c>
      <c r="BF59" s="3" t="s">
        <v>99</v>
      </c>
      <c r="BG59">
        <v>52.733540330739103</v>
      </c>
      <c r="BH59">
        <v>2.7186638725760401</v>
      </c>
      <c r="BI59">
        <v>68.191030813070896</v>
      </c>
      <c r="BJ59">
        <v>21.655898528302298</v>
      </c>
      <c r="BK59">
        <v>12.0991875608577</v>
      </c>
      <c r="BL59">
        <v>32.054346940582199</v>
      </c>
      <c r="BM59">
        <v>10.619336636366301</v>
      </c>
      <c r="BN59">
        <v>49.542222324368097</v>
      </c>
      <c r="BO59">
        <v>22.822179452705399</v>
      </c>
      <c r="BP59">
        <v>13.422826010096401</v>
      </c>
      <c r="BQ59">
        <v>20.727728126412</v>
      </c>
      <c r="BR59">
        <v>278.69134588709801</v>
      </c>
      <c r="BS59">
        <v>205.05971955633001</v>
      </c>
      <c r="BT59">
        <v>196.27075656356899</v>
      </c>
      <c r="BU59">
        <v>47.980994251915597</v>
      </c>
      <c r="BV59">
        <v>328.02590087119898</v>
      </c>
      <c r="BW59">
        <v>559.63397821321405</v>
      </c>
    </row>
    <row r="60" spans="1:75">
      <c r="A60" t="s">
        <v>97</v>
      </c>
      <c r="B60">
        <v>2081.8806073000001</v>
      </c>
      <c r="C60">
        <v>494.10737540000002</v>
      </c>
      <c r="D60">
        <v>10402.3548969</v>
      </c>
      <c r="E60">
        <v>1798.5031080000001</v>
      </c>
      <c r="F60">
        <v>469.82877009999999</v>
      </c>
      <c r="G60">
        <v>5357.8207872000003</v>
      </c>
      <c r="H60" s="15">
        <v>1266.3082261</v>
      </c>
      <c r="I60">
        <v>20665.3065661</v>
      </c>
      <c r="J60">
        <v>6977.9333386000098</v>
      </c>
      <c r="K60">
        <v>1784.3173138</v>
      </c>
      <c r="L60">
        <v>7444.3795774</v>
      </c>
      <c r="M60">
        <v>15606.4442762</v>
      </c>
      <c r="N60">
        <v>15003.722702999999</v>
      </c>
      <c r="O60">
        <v>10161.390705600001</v>
      </c>
      <c r="P60">
        <v>4622.0327858000001</v>
      </c>
      <c r="Q60">
        <v>22401.929378199999</v>
      </c>
      <c r="R60">
        <v>36396.812174799998</v>
      </c>
      <c r="T60" s="3" t="s">
        <v>97</v>
      </c>
      <c r="U60" s="15">
        <v>1451.7132293310499</v>
      </c>
      <c r="V60" s="15">
        <v>811.06130698417496</v>
      </c>
      <c r="W60" s="15">
        <v>9965.2848912732206</v>
      </c>
      <c r="X60" s="15">
        <v>1626.87581454217</v>
      </c>
      <c r="Y60" s="15">
        <v>594.24440089120503</v>
      </c>
      <c r="Z60">
        <v>5836.6472789515401</v>
      </c>
      <c r="AA60" s="15">
        <v>1144.57551308507</v>
      </c>
      <c r="AB60">
        <v>6853.8192346096002</v>
      </c>
      <c r="AC60">
        <v>18217.481719970699</v>
      </c>
      <c r="AD60" s="15">
        <v>2881.19737121463</v>
      </c>
      <c r="AE60" s="15">
        <v>4562.1030343920002</v>
      </c>
      <c r="AF60" s="15">
        <v>20062.682252469898</v>
      </c>
      <c r="AG60" s="15">
        <v>15644.8064054196</v>
      </c>
      <c r="AH60">
        <v>6594.1749957243201</v>
      </c>
      <c r="AI60" s="15">
        <v>14733.714679717999</v>
      </c>
      <c r="AJ60" s="15">
        <v>22959.454091206298</v>
      </c>
      <c r="AK60">
        <v>39595.036697894597</v>
      </c>
      <c r="AM60" s="3" t="s">
        <v>111</v>
      </c>
      <c r="AN60">
        <v>26467.708190099998</v>
      </c>
      <c r="AO60">
        <v>5159.0308046999999</v>
      </c>
      <c r="AP60">
        <v>157993.56266160001</v>
      </c>
      <c r="AQ60">
        <v>309625.57468720002</v>
      </c>
      <c r="AR60">
        <v>30359.186099899998</v>
      </c>
      <c r="AS60">
        <v>343762.0998653</v>
      </c>
      <c r="AT60">
        <v>47321.442126900001</v>
      </c>
      <c r="AU60">
        <v>934567.30903050001</v>
      </c>
      <c r="AV60">
        <v>347211.60888160003</v>
      </c>
      <c r="AW60">
        <v>206582.93463882001</v>
      </c>
      <c r="AX60">
        <v>7793.9016431</v>
      </c>
      <c r="AY60">
        <v>14513.0366096</v>
      </c>
      <c r="AZ60">
        <v>375167.72605816001</v>
      </c>
      <c r="BA60">
        <v>417598.76079849998</v>
      </c>
      <c r="BB60">
        <v>24595.527045809999</v>
      </c>
      <c r="BC60">
        <v>139351.1272012</v>
      </c>
      <c r="BD60">
        <v>267762.48486624903</v>
      </c>
      <c r="BF60" s="3" t="s">
        <v>100</v>
      </c>
      <c r="BG60">
        <v>28.1647098883331</v>
      </c>
      <c r="BH60">
        <v>1.02950278016237</v>
      </c>
      <c r="BI60">
        <v>32.369202186388499</v>
      </c>
      <c r="BJ60">
        <v>6.0379148510966703</v>
      </c>
      <c r="BK60">
        <v>4.7922434893463102</v>
      </c>
      <c r="BL60">
        <v>14.891892715867201</v>
      </c>
      <c r="BM60">
        <v>5.0758669602859001</v>
      </c>
      <c r="BN60">
        <v>20.613333105352499</v>
      </c>
      <c r="BO60">
        <v>11.543347330394299</v>
      </c>
      <c r="BP60">
        <v>4.4500618728040697</v>
      </c>
      <c r="BQ60">
        <v>5.0731017961909002</v>
      </c>
      <c r="BR60">
        <v>64.337014767046497</v>
      </c>
      <c r="BS60">
        <v>43.153591533729198</v>
      </c>
      <c r="BT60">
        <v>31.746488412305201</v>
      </c>
      <c r="BU60">
        <v>19.4275158292341</v>
      </c>
      <c r="BV60">
        <v>105.28960631448</v>
      </c>
      <c r="BW60">
        <v>164.66889877813799</v>
      </c>
    </row>
    <row r="61" spans="1:75">
      <c r="A61" t="s">
        <v>98</v>
      </c>
      <c r="B61">
        <v>23568.524852250001</v>
      </c>
      <c r="C61">
        <v>4902.2856782999997</v>
      </c>
      <c r="D61">
        <v>137395.31726625</v>
      </c>
      <c r="E61">
        <v>43745.192205500003</v>
      </c>
      <c r="F61">
        <v>17647.751635500001</v>
      </c>
      <c r="G61">
        <v>89570.910444299996</v>
      </c>
      <c r="H61">
        <v>30266.013412699998</v>
      </c>
      <c r="I61">
        <v>199587.1641463</v>
      </c>
      <c r="J61">
        <v>133144.22568130001</v>
      </c>
      <c r="K61">
        <v>58623.071913100001</v>
      </c>
      <c r="L61">
        <v>45142.918427600001</v>
      </c>
      <c r="M61">
        <v>226059.62948110001</v>
      </c>
      <c r="N61">
        <v>404015.3144191</v>
      </c>
      <c r="O61">
        <v>107894.9295288</v>
      </c>
      <c r="P61">
        <v>76093.984892399996</v>
      </c>
      <c r="Q61">
        <v>645633.312791</v>
      </c>
      <c r="R61">
        <v>895249.53148580005</v>
      </c>
      <c r="T61" s="3" t="s">
        <v>101</v>
      </c>
      <c r="U61">
        <v>2141.8437900119902</v>
      </c>
      <c r="V61">
        <v>120.966052528238</v>
      </c>
      <c r="W61">
        <v>9953.4249498174104</v>
      </c>
      <c r="X61">
        <v>5722.03333622217</v>
      </c>
      <c r="Y61">
        <v>821.27604065217497</v>
      </c>
      <c r="Z61">
        <v>4375.2840499271397</v>
      </c>
      <c r="AA61">
        <v>654.40467833620801</v>
      </c>
      <c r="AB61">
        <v>12348.4559574127</v>
      </c>
      <c r="AC61">
        <v>22665.2269171476</v>
      </c>
      <c r="AD61">
        <v>3489.9162979125999</v>
      </c>
      <c r="AE61" s="15">
        <v>5253.0700366337596</v>
      </c>
      <c r="AF61" s="15">
        <v>22921.380177370502</v>
      </c>
      <c r="AG61" s="15">
        <v>33435.951083862201</v>
      </c>
      <c r="AH61" s="15">
        <v>6072.0212977644696</v>
      </c>
      <c r="AI61">
        <v>13939.0422210693</v>
      </c>
      <c r="AJ61">
        <v>28811.425079339399</v>
      </c>
      <c r="AK61">
        <v>122657.671525528</v>
      </c>
      <c r="AM61" s="3" t="s">
        <v>114</v>
      </c>
      <c r="AN61">
        <v>43731.014451700001</v>
      </c>
      <c r="AO61">
        <v>9825.6941967999992</v>
      </c>
      <c r="AP61">
        <v>232817.26889929999</v>
      </c>
      <c r="AQ61">
        <v>180090.5906391</v>
      </c>
      <c r="AR61">
        <v>20537.019519000001</v>
      </c>
      <c r="AS61">
        <v>148068.35671610001</v>
      </c>
      <c r="AT61">
        <v>20411.2021671</v>
      </c>
      <c r="AU61">
        <v>509910.30597759999</v>
      </c>
      <c r="AV61">
        <v>274509.23649089999</v>
      </c>
      <c r="AW61">
        <v>116979.74849509999</v>
      </c>
      <c r="AX61">
        <v>71674.778608200097</v>
      </c>
      <c r="AY61">
        <v>377970.96999920002</v>
      </c>
      <c r="AZ61">
        <v>845042.35149836005</v>
      </c>
      <c r="BA61">
        <v>190926.77553000001</v>
      </c>
      <c r="BB61">
        <v>138803.20365074</v>
      </c>
      <c r="BC61">
        <v>985050.82088490005</v>
      </c>
      <c r="BD61">
        <v>1504412.37238129</v>
      </c>
      <c r="BF61" s="3" t="s">
        <v>102</v>
      </c>
      <c r="BG61">
        <v>2491.6564796020298</v>
      </c>
      <c r="BH61">
        <v>259.56709184129699</v>
      </c>
      <c r="BI61">
        <v>4827.3125171037</v>
      </c>
      <c r="BJ61">
        <v>1363.9685202363701</v>
      </c>
      <c r="BK61">
        <v>948.51857165030196</v>
      </c>
      <c r="BL61">
        <v>4019.7445336588198</v>
      </c>
      <c r="BM61">
        <v>1758.1036663305399</v>
      </c>
      <c r="BN61">
        <v>4210.3968739538604</v>
      </c>
      <c r="BO61">
        <v>2335.0008086330199</v>
      </c>
      <c r="BP61">
        <v>1239.32575763303</v>
      </c>
      <c r="BQ61">
        <v>512.31129816185</v>
      </c>
      <c r="BR61">
        <v>7882.1337489795396</v>
      </c>
      <c r="BS61">
        <v>4260.6207852315501</v>
      </c>
      <c r="BT61">
        <v>1946.00522778867</v>
      </c>
      <c r="BU61">
        <v>1279.2741864556499</v>
      </c>
      <c r="BV61">
        <v>9688.6646710340792</v>
      </c>
      <c r="BW61">
        <v>15099.409758637101</v>
      </c>
    </row>
    <row r="62" spans="1:75">
      <c r="A62" t="s">
        <v>99</v>
      </c>
      <c r="B62">
        <v>166.29138320000001</v>
      </c>
      <c r="C62">
        <v>13.242170700000001</v>
      </c>
      <c r="D62">
        <v>312.07677580000001</v>
      </c>
      <c r="E62">
        <v>316.97665910000001</v>
      </c>
      <c r="F62">
        <v>29.282856200000001</v>
      </c>
      <c r="G62">
        <v>191.89433249999999</v>
      </c>
      <c r="H62">
        <v>323.12897470000001</v>
      </c>
      <c r="I62">
        <v>400.78874560000003</v>
      </c>
      <c r="J62">
        <v>128.21410589999999</v>
      </c>
      <c r="K62">
        <v>27.667915699999998</v>
      </c>
      <c r="L62">
        <v>33.207531799999998</v>
      </c>
      <c r="M62">
        <v>99.593972199999996</v>
      </c>
      <c r="N62">
        <v>116.756006</v>
      </c>
      <c r="O62">
        <v>584.28859850000003</v>
      </c>
      <c r="P62">
        <v>42.2837344</v>
      </c>
      <c r="Q62">
        <v>355.09194910000002</v>
      </c>
      <c r="R62">
        <v>263.27745240000002</v>
      </c>
      <c r="T62" s="3" t="s">
        <v>109</v>
      </c>
      <c r="U62">
        <v>452.87994636150802</v>
      </c>
      <c r="V62" s="15">
        <v>11.417758817925501</v>
      </c>
      <c r="W62">
        <v>1991.16846895955</v>
      </c>
      <c r="X62">
        <v>624.81564074009702</v>
      </c>
      <c r="Y62">
        <v>83.981405955582105</v>
      </c>
      <c r="Z62">
        <v>836.98596019706804</v>
      </c>
      <c r="AA62">
        <v>143.04624395663399</v>
      </c>
      <c r="AB62">
        <v>841.86560530587997</v>
      </c>
      <c r="AC62">
        <v>1909.0120697310199</v>
      </c>
      <c r="AD62">
        <v>374.23890073597403</v>
      </c>
      <c r="AE62">
        <v>905.77867585750698</v>
      </c>
      <c r="AF62">
        <v>3353.20038189564</v>
      </c>
      <c r="AG62" s="15">
        <v>3284.40506777464</v>
      </c>
      <c r="AH62">
        <v>617.34073472488205</v>
      </c>
      <c r="AI62">
        <v>886.16268314421097</v>
      </c>
      <c r="AJ62">
        <v>1506.74853844776</v>
      </c>
      <c r="AK62">
        <v>7774.0414636674604</v>
      </c>
      <c r="AM62" s="3" t="s">
        <v>113</v>
      </c>
      <c r="AN62">
        <v>700313.32881490001</v>
      </c>
      <c r="AO62">
        <v>38825.558856900003</v>
      </c>
      <c r="AP62">
        <v>7812077.9959236002</v>
      </c>
      <c r="AQ62">
        <v>2992660.2117065</v>
      </c>
      <c r="AR62">
        <v>3971503.8117570998</v>
      </c>
      <c r="AS62">
        <v>4572328.0292423004</v>
      </c>
      <c r="AT62">
        <v>849712.53205609997</v>
      </c>
      <c r="AU62">
        <v>17533858.184728999</v>
      </c>
      <c r="AV62">
        <v>6130815.0610172097</v>
      </c>
      <c r="AW62">
        <v>1948039.668846</v>
      </c>
      <c r="AX62">
        <v>1350267.3901269</v>
      </c>
      <c r="AY62">
        <v>30636905.691000201</v>
      </c>
      <c r="AZ62">
        <v>32365348.560279202</v>
      </c>
      <c r="BA62">
        <v>10160556.616235901</v>
      </c>
      <c r="BB62">
        <v>3505648.7585807401</v>
      </c>
      <c r="BC62">
        <v>50164437.512769602</v>
      </c>
      <c r="BD62">
        <v>77440434.139155403</v>
      </c>
      <c r="BF62" s="3" t="s">
        <v>104</v>
      </c>
      <c r="BG62">
        <v>4708.8826513467202</v>
      </c>
      <c r="BH62">
        <v>3639.5134606770598</v>
      </c>
      <c r="BI62">
        <v>7227.6529094381603</v>
      </c>
      <c r="BJ62">
        <v>1595.93740006804</v>
      </c>
      <c r="BK62">
        <v>2014.95496044675</v>
      </c>
      <c r="BL62">
        <v>5442.2485635763996</v>
      </c>
      <c r="BM62">
        <v>1890.44613374697</v>
      </c>
      <c r="BN62">
        <v>6529.0290300821298</v>
      </c>
      <c r="BO62">
        <v>4017.2542060642099</v>
      </c>
      <c r="BP62">
        <v>1257.7033226988201</v>
      </c>
      <c r="BQ62">
        <v>708.54286968526503</v>
      </c>
      <c r="BR62">
        <v>13402.4366289387</v>
      </c>
      <c r="BS62">
        <v>4099.2469396459501</v>
      </c>
      <c r="BT62">
        <v>1936.66906587122</v>
      </c>
      <c r="BU62">
        <v>1224.009141024</v>
      </c>
      <c r="BV62">
        <v>11104.9069040131</v>
      </c>
      <c r="BW62">
        <v>21594.539477006601</v>
      </c>
    </row>
    <row r="63" spans="1:75">
      <c r="A63" t="s">
        <v>100</v>
      </c>
      <c r="B63">
        <v>44.670232149999997</v>
      </c>
      <c r="C63">
        <v>0.71043219999999996</v>
      </c>
      <c r="D63">
        <v>79.447437949999994</v>
      </c>
      <c r="E63">
        <v>8.6054429999999993</v>
      </c>
      <c r="F63">
        <v>6.1808962999999997</v>
      </c>
      <c r="G63">
        <v>24.7010276</v>
      </c>
      <c r="H63">
        <v>7.1377664000000003</v>
      </c>
      <c r="I63">
        <v>26.779285099999999</v>
      </c>
      <c r="J63">
        <v>8.2858256000000008</v>
      </c>
      <c r="K63">
        <v>7.2877926000000004</v>
      </c>
      <c r="L63">
        <v>31.564200799999998</v>
      </c>
      <c r="M63">
        <v>46.740165400000002</v>
      </c>
      <c r="N63">
        <v>56.442256</v>
      </c>
      <c r="O63">
        <v>98.6323601</v>
      </c>
      <c r="P63">
        <v>37.052345699999996</v>
      </c>
      <c r="Q63">
        <v>125.14024019999999</v>
      </c>
      <c r="R63">
        <v>153.7573749</v>
      </c>
      <c r="T63" s="3" t="s">
        <v>296</v>
      </c>
      <c r="U63" s="15">
        <v>2359.73575874482</v>
      </c>
      <c r="V63" s="15">
        <v>23.722274722902501</v>
      </c>
      <c r="W63" s="15">
        <v>9642.5502118040604</v>
      </c>
      <c r="X63" s="15">
        <v>3175.6966765290099</v>
      </c>
      <c r="Y63" s="15">
        <v>723.53004620442698</v>
      </c>
      <c r="Z63">
        <v>5021.5235856263898</v>
      </c>
      <c r="AA63" s="15">
        <v>641.97056494946696</v>
      </c>
      <c r="AB63">
        <v>4214.1518654823303</v>
      </c>
      <c r="AC63">
        <v>8927.5402495712005</v>
      </c>
      <c r="AD63" s="15">
        <v>1914.9818047471299</v>
      </c>
      <c r="AE63" s="15">
        <v>5241.5649926731903</v>
      </c>
      <c r="AF63" s="15">
        <v>27432.716448794599</v>
      </c>
      <c r="AG63" s="15">
        <v>33583.613913831199</v>
      </c>
      <c r="AH63" s="15">
        <v>7023.1867977990696</v>
      </c>
      <c r="AI63" s="15">
        <v>13804.065650582301</v>
      </c>
      <c r="AJ63" s="15">
        <v>20749.6452251634</v>
      </c>
      <c r="AK63" s="15">
        <v>98141.999670983496</v>
      </c>
      <c r="AM63" s="3" t="s">
        <v>116</v>
      </c>
      <c r="AN63">
        <v>38071261.778511599</v>
      </c>
      <c r="AO63">
        <v>72130.993169499998</v>
      </c>
      <c r="AP63">
        <v>149599706.83245099</v>
      </c>
      <c r="AQ63">
        <v>47440230.3581561</v>
      </c>
      <c r="AR63">
        <v>23478335.005740698</v>
      </c>
      <c r="AS63">
        <v>87051815.520555794</v>
      </c>
      <c r="AT63">
        <v>28754173.197401602</v>
      </c>
      <c r="AU63">
        <v>128442167.336908</v>
      </c>
      <c r="AV63">
        <v>120645812.673251</v>
      </c>
      <c r="AW63">
        <v>32505202.7618508</v>
      </c>
      <c r="AX63">
        <v>41668021.767912798</v>
      </c>
      <c r="AY63">
        <v>263370683.36423701</v>
      </c>
      <c r="AZ63">
        <v>391829334.69647998</v>
      </c>
      <c r="BA63">
        <v>64941231.799153797</v>
      </c>
      <c r="BB63">
        <v>29040194.708944999</v>
      </c>
      <c r="BC63">
        <v>517168743.37285501</v>
      </c>
      <c r="BD63">
        <v>802606262.17559397</v>
      </c>
      <c r="BF63" s="3" t="s">
        <v>105</v>
      </c>
      <c r="BG63">
        <v>14920.8946827816</v>
      </c>
      <c r="BH63">
        <v>2854.8447865948201</v>
      </c>
      <c r="BI63">
        <v>20958.565925586401</v>
      </c>
      <c r="BJ63">
        <v>6691.1977191503302</v>
      </c>
      <c r="BK63">
        <v>4061.7965652258399</v>
      </c>
      <c r="BL63">
        <v>12588.196577508499</v>
      </c>
      <c r="BM63">
        <v>4659.2502355102697</v>
      </c>
      <c r="BN63">
        <v>13383.006347262901</v>
      </c>
      <c r="BO63">
        <v>7638.6707008746598</v>
      </c>
      <c r="BP63">
        <v>4491.7760735941301</v>
      </c>
      <c r="BQ63">
        <v>5609.6603547711302</v>
      </c>
      <c r="BR63">
        <v>21506.003939222701</v>
      </c>
      <c r="BS63">
        <v>20740.6321402352</v>
      </c>
      <c r="BT63">
        <v>10504.8702236552</v>
      </c>
      <c r="BU63">
        <v>5254.6432656331699</v>
      </c>
      <c r="BV63">
        <v>42793.918104538199</v>
      </c>
      <c r="BW63">
        <v>60379.621670622102</v>
      </c>
    </row>
    <row r="64" spans="1:75">
      <c r="A64" t="s">
        <v>101</v>
      </c>
      <c r="B64">
        <v>2731.71651905</v>
      </c>
      <c r="C64">
        <v>298.7042634</v>
      </c>
      <c r="D64">
        <v>4601.0914562500002</v>
      </c>
      <c r="E64">
        <v>378.92335379999997</v>
      </c>
      <c r="F64" s="15">
        <v>99.919329000000005</v>
      </c>
      <c r="G64" s="15">
        <v>2834.8682254</v>
      </c>
      <c r="H64" s="15">
        <v>110.5182877</v>
      </c>
      <c r="I64">
        <v>4207.4694356999998</v>
      </c>
      <c r="J64">
        <v>1614.8070425000001</v>
      </c>
      <c r="K64">
        <v>2628.5672052999998</v>
      </c>
      <c r="L64">
        <v>1274.9053443</v>
      </c>
      <c r="M64">
        <v>22032.561170500001</v>
      </c>
      <c r="N64">
        <v>10106.7114057</v>
      </c>
      <c r="O64">
        <v>20443.5346531</v>
      </c>
      <c r="P64">
        <v>1123.5852182000001</v>
      </c>
      <c r="Q64">
        <v>109166.0276957</v>
      </c>
      <c r="R64">
        <v>109493.2530638</v>
      </c>
      <c r="T64" s="3" t="s">
        <v>297</v>
      </c>
      <c r="U64">
        <v>17028.075717476499</v>
      </c>
      <c r="V64" s="15">
        <v>3558.0610425745799</v>
      </c>
      <c r="W64">
        <v>143780.20005570399</v>
      </c>
      <c r="X64">
        <v>32646.780822038701</v>
      </c>
      <c r="Y64">
        <v>14653.6452942014</v>
      </c>
      <c r="Z64">
        <v>63077.1265997218</v>
      </c>
      <c r="AA64">
        <v>10850.5846854958</v>
      </c>
      <c r="AB64">
        <v>48916.803199768103</v>
      </c>
      <c r="AC64">
        <v>132081.51234555201</v>
      </c>
      <c r="AD64">
        <v>29468.842956543001</v>
      </c>
      <c r="AE64">
        <v>32913.687537596001</v>
      </c>
      <c r="AF64">
        <v>300385.75546858099</v>
      </c>
      <c r="AG64">
        <v>401315.82459115097</v>
      </c>
      <c r="AH64">
        <v>78634.440998093502</v>
      </c>
      <c r="AI64">
        <v>164615.51424360299</v>
      </c>
      <c r="AJ64">
        <v>265305.37404522003</v>
      </c>
      <c r="AK64">
        <v>996540.61980860704</v>
      </c>
      <c r="AM64" s="3" t="s">
        <v>221</v>
      </c>
      <c r="AN64">
        <v>73731.649797799997</v>
      </c>
      <c r="AO64">
        <v>7423.1636572999996</v>
      </c>
      <c r="AP64">
        <v>414899.73903449997</v>
      </c>
      <c r="AQ64">
        <v>195658.87392509999</v>
      </c>
      <c r="AR64">
        <v>33032.170134</v>
      </c>
      <c r="AS64">
        <v>212667.98763419999</v>
      </c>
      <c r="AT64">
        <v>22091.086924499999</v>
      </c>
      <c r="AU64">
        <v>692190.30016079999</v>
      </c>
      <c r="AV64">
        <v>418046.02458546998</v>
      </c>
      <c r="AW64">
        <v>163028.56564009</v>
      </c>
      <c r="AX64">
        <v>127461.2606007</v>
      </c>
      <c r="AY64">
        <v>640547.0658181</v>
      </c>
      <c r="AZ64">
        <v>1442323.78690877</v>
      </c>
      <c r="BA64">
        <v>294464.711924601</v>
      </c>
      <c r="BB64">
        <v>229515.91748345</v>
      </c>
      <c r="BC64">
        <v>1667873.9793405</v>
      </c>
      <c r="BD64">
        <v>2787129.69932005</v>
      </c>
      <c r="BF64" s="3" t="s">
        <v>237</v>
      </c>
      <c r="BG64">
        <v>1164.6717248984501</v>
      </c>
      <c r="BH64">
        <v>20.852665389574899</v>
      </c>
      <c r="BI64">
        <v>2648.7185813595902</v>
      </c>
      <c r="BJ64">
        <v>639.253449057186</v>
      </c>
      <c r="BK64">
        <v>766.65630858272402</v>
      </c>
      <c r="BL64">
        <v>1643.2132523914499</v>
      </c>
      <c r="BM64">
        <v>759.00189242785098</v>
      </c>
      <c r="BN64">
        <v>1847.1599479071799</v>
      </c>
      <c r="BO64">
        <v>993.35475070196003</v>
      </c>
      <c r="BP64">
        <v>521.65104058142799</v>
      </c>
      <c r="BQ64">
        <v>232.13635321829099</v>
      </c>
      <c r="BR64">
        <v>1862.8628913995501</v>
      </c>
      <c r="BS64">
        <v>1819.23274046802</v>
      </c>
      <c r="BT64">
        <v>730.52468941743598</v>
      </c>
      <c r="BU64">
        <v>518.00654235291199</v>
      </c>
      <c r="BV64">
        <v>3628.5953931428298</v>
      </c>
      <c r="BW64">
        <v>5916.5778469966699</v>
      </c>
    </row>
    <row r="65" spans="1:75">
      <c r="A65" t="s">
        <v>102</v>
      </c>
      <c r="B65">
        <v>4755.6871361499998</v>
      </c>
      <c r="C65">
        <v>2135.3156426</v>
      </c>
      <c r="D65">
        <v>6176.3550520500003</v>
      </c>
      <c r="E65">
        <v>712.81731490000004</v>
      </c>
      <c r="F65">
        <v>1208.6426171000001</v>
      </c>
      <c r="G65">
        <v>1880.8483988</v>
      </c>
      <c r="H65" s="15">
        <v>61.124707999999998</v>
      </c>
      <c r="I65">
        <v>2943.2498584</v>
      </c>
      <c r="J65">
        <v>115.8405587</v>
      </c>
      <c r="K65">
        <v>141.37506200000001</v>
      </c>
      <c r="L65">
        <v>5.6537999999999996E-3</v>
      </c>
      <c r="M65">
        <v>14339.1587229</v>
      </c>
      <c r="N65">
        <v>7472.6867792000003</v>
      </c>
      <c r="O65">
        <v>5804.9677118</v>
      </c>
      <c r="P65">
        <v>3194.7539731000002</v>
      </c>
      <c r="Q65">
        <v>17893.278401799998</v>
      </c>
      <c r="R65">
        <v>10122.6949812</v>
      </c>
      <c r="T65" s="3" t="s">
        <v>98</v>
      </c>
      <c r="U65">
        <v>24537.4381971029</v>
      </c>
      <c r="V65">
        <v>5758.8374443948296</v>
      </c>
      <c r="W65">
        <v>160443.270164594</v>
      </c>
      <c r="X65">
        <v>73303.779875159307</v>
      </c>
      <c r="Y65">
        <v>18985.707607063399</v>
      </c>
      <c r="Z65">
        <v>111937.41847102399</v>
      </c>
      <c r="AA65">
        <v>30701.268190501702</v>
      </c>
      <c r="AB65">
        <v>114197.734296799</v>
      </c>
      <c r="AC65">
        <v>249469.79671835899</v>
      </c>
      <c r="AD65">
        <v>72661.671691894604</v>
      </c>
      <c r="AE65">
        <v>40765.280308833797</v>
      </c>
      <c r="AF65">
        <v>241463.922018707</v>
      </c>
      <c r="AG65">
        <v>439008.48637963302</v>
      </c>
      <c r="AH65">
        <v>99299.293133280298</v>
      </c>
      <c r="AI65">
        <v>193002.82180023199</v>
      </c>
      <c r="AJ65">
        <v>351207.98643681902</v>
      </c>
      <c r="AK65">
        <v>1115677.45532678</v>
      </c>
      <c r="AM65" s="3" t="s">
        <v>119</v>
      </c>
      <c r="AN65">
        <v>139242.93523120001</v>
      </c>
      <c r="AO65">
        <v>18746.806787699999</v>
      </c>
      <c r="AP65">
        <v>915738.10972930002</v>
      </c>
      <c r="AQ65">
        <v>286397.32945820002</v>
      </c>
      <c r="AR65">
        <v>70738.465552099995</v>
      </c>
      <c r="AS65">
        <v>438537.92878969997</v>
      </c>
      <c r="AT65">
        <v>69048.7270938</v>
      </c>
      <c r="AU65">
        <v>1777069.1156429001</v>
      </c>
      <c r="AV65">
        <v>1072801.6833516001</v>
      </c>
      <c r="AW65">
        <v>365705.3223612</v>
      </c>
      <c r="AX65">
        <v>290025.31831389997</v>
      </c>
      <c r="AY65">
        <v>2562234.3822781001</v>
      </c>
      <c r="AZ65">
        <v>3648724.3378077499</v>
      </c>
      <c r="BA65">
        <v>608409.32821019995</v>
      </c>
      <c r="BB65">
        <v>611748.57480559999</v>
      </c>
      <c r="BC65">
        <v>4148514.9436671999</v>
      </c>
      <c r="BD65">
        <v>7445989.72226342</v>
      </c>
      <c r="BF65" s="3" t="s">
        <v>128</v>
      </c>
      <c r="BG65">
        <v>67.900699081191306</v>
      </c>
      <c r="BH65">
        <v>9470.6919619007494</v>
      </c>
      <c r="BI65">
        <v>20.134243447622001</v>
      </c>
      <c r="BJ65">
        <v>7.7772989004140696</v>
      </c>
      <c r="BK65">
        <v>22.321737562880699</v>
      </c>
      <c r="BL65">
        <v>70.230674643425402</v>
      </c>
      <c r="BM65">
        <v>56.860571495467099</v>
      </c>
      <c r="BN65">
        <v>367.45402040857499</v>
      </c>
      <c r="BO65">
        <v>130.230908905261</v>
      </c>
      <c r="BP65">
        <v>36.002679506198596</v>
      </c>
      <c r="BQ65">
        <v>5.69643972933277</v>
      </c>
      <c r="BR65">
        <v>2541.3449472429602</v>
      </c>
      <c r="BS65">
        <v>264.84199938740602</v>
      </c>
      <c r="BT65">
        <v>404.99200128261299</v>
      </c>
      <c r="BU65">
        <v>13.710494142577801</v>
      </c>
      <c r="BV65">
        <v>461.43360894345602</v>
      </c>
      <c r="BW65">
        <v>499.74202000993802</v>
      </c>
    </row>
    <row r="66" spans="1:75">
      <c r="A66" t="s">
        <v>103</v>
      </c>
      <c r="B66">
        <v>21698.110916500002</v>
      </c>
      <c r="C66">
        <v>16996.506865899999</v>
      </c>
      <c r="D66">
        <v>23859.4618061</v>
      </c>
      <c r="E66">
        <v>2473.3596090999999</v>
      </c>
      <c r="F66">
        <v>2126.8669132</v>
      </c>
      <c r="G66">
        <v>26903.890089500001</v>
      </c>
      <c r="H66">
        <v>8291.8894994000002</v>
      </c>
      <c r="I66">
        <v>18573.9535239</v>
      </c>
      <c r="J66">
        <v>5879.3497881000003</v>
      </c>
      <c r="K66">
        <v>649.01869480000005</v>
      </c>
      <c r="L66">
        <v>4644.1705112</v>
      </c>
      <c r="M66">
        <v>1.3746468000000001</v>
      </c>
      <c r="N66">
        <v>6986.8783412000002</v>
      </c>
      <c r="O66">
        <v>36403.211678400003</v>
      </c>
      <c r="P66">
        <v>5871.82304999999</v>
      </c>
      <c r="Q66">
        <v>4357.3116133000003</v>
      </c>
      <c r="R66">
        <v>4421.5154165000004</v>
      </c>
      <c r="T66" s="3" t="s">
        <v>129</v>
      </c>
      <c r="U66">
        <v>4228.6412035685498</v>
      </c>
      <c r="V66">
        <v>99.5667602861067</v>
      </c>
      <c r="W66">
        <v>19144.5642844947</v>
      </c>
      <c r="X66">
        <v>5009.3271532654699</v>
      </c>
      <c r="Y66">
        <v>1223.1576899398899</v>
      </c>
      <c r="Z66">
        <v>12838.335170451201</v>
      </c>
      <c r="AA66">
        <v>929.16921439022497</v>
      </c>
      <c r="AB66">
        <v>3826.26190574468</v>
      </c>
      <c r="AC66">
        <v>6992.5118146724999</v>
      </c>
      <c r="AD66">
        <v>2898.1068878173801</v>
      </c>
      <c r="AE66">
        <v>4078.4296329337899</v>
      </c>
      <c r="AF66">
        <v>14774.7202938258</v>
      </c>
      <c r="AG66">
        <v>44692.372990989999</v>
      </c>
      <c r="AH66">
        <v>16675.125158446299</v>
      </c>
      <c r="AI66">
        <v>16749.275185227401</v>
      </c>
      <c r="AJ66">
        <v>27606.709006170098</v>
      </c>
      <c r="AK66">
        <v>64570.409601657797</v>
      </c>
      <c r="AM66" t="s">
        <v>126</v>
      </c>
      <c r="AN66">
        <v>17984.1956708</v>
      </c>
      <c r="AO66">
        <v>1929.0453926</v>
      </c>
      <c r="AP66">
        <v>74192.703221100004</v>
      </c>
      <c r="AQ66">
        <v>20501.8268756</v>
      </c>
      <c r="AR66">
        <v>5624.6970234</v>
      </c>
      <c r="AS66">
        <v>30385.112322699999</v>
      </c>
      <c r="AT66">
        <v>3819.8490657000002</v>
      </c>
      <c r="AU66">
        <v>78725.865361799893</v>
      </c>
      <c r="AV66">
        <v>58905.187240630003</v>
      </c>
      <c r="AW66">
        <v>22156.224779380002</v>
      </c>
      <c r="AX66">
        <v>20106.642569299998</v>
      </c>
      <c r="AY66">
        <v>102077.3151758</v>
      </c>
      <c r="AZ66">
        <v>252241.43100821</v>
      </c>
      <c r="BA66">
        <v>48058.618280399998</v>
      </c>
      <c r="BB66">
        <v>37729.261760469999</v>
      </c>
      <c r="BC66">
        <v>216901.44138020001</v>
      </c>
      <c r="BD66">
        <v>343764.31181528198</v>
      </c>
      <c r="BF66" s="3" t="s">
        <v>106</v>
      </c>
      <c r="BG66">
        <v>192.83057747033499</v>
      </c>
      <c r="BH66">
        <v>20.970769739437699</v>
      </c>
      <c r="BI66">
        <v>242.59716391074801</v>
      </c>
      <c r="BJ66">
        <v>67.257320873153304</v>
      </c>
      <c r="BK66">
        <v>32.446050874035201</v>
      </c>
      <c r="BL66">
        <v>50.976939464751098</v>
      </c>
      <c r="BM66">
        <v>17.6720162858892</v>
      </c>
      <c r="BN66">
        <v>87.606253862658903</v>
      </c>
      <c r="BO66">
        <v>61.361073978161699</v>
      </c>
      <c r="BP66">
        <v>32.614709610973101</v>
      </c>
      <c r="BQ66">
        <v>46.4956857880603</v>
      </c>
      <c r="BR66">
        <v>270.98453073587001</v>
      </c>
      <c r="BS66">
        <v>360.55433303347701</v>
      </c>
      <c r="BT66">
        <v>201.06877618647101</v>
      </c>
      <c r="BU66">
        <v>77.463751246583897</v>
      </c>
      <c r="BV66">
        <v>617.85527787564195</v>
      </c>
      <c r="BW66">
        <v>1160.7033751101401</v>
      </c>
    </row>
    <row r="67" spans="1:75">
      <c r="A67" t="s">
        <v>104</v>
      </c>
      <c r="B67">
        <v>876.79408049999995</v>
      </c>
      <c r="C67">
        <v>517.98139519999995</v>
      </c>
      <c r="D67">
        <v>6236.1284261999999</v>
      </c>
      <c r="E67">
        <v>2159.4163391000002</v>
      </c>
      <c r="F67">
        <v>886.56785649999995</v>
      </c>
      <c r="G67">
        <v>4365.3292177000003</v>
      </c>
      <c r="H67">
        <v>495.96282619999999</v>
      </c>
      <c r="I67">
        <v>3023.1065997000001</v>
      </c>
      <c r="J67">
        <v>1915.3154721999999</v>
      </c>
      <c r="K67">
        <v>596.98243460000003</v>
      </c>
      <c r="L67">
        <v>2555.6866349000002</v>
      </c>
      <c r="M67">
        <v>16108.743158400001</v>
      </c>
      <c r="N67">
        <v>10297.1691606</v>
      </c>
      <c r="O67">
        <v>9351.5190146000004</v>
      </c>
      <c r="P67">
        <v>3933.5223197</v>
      </c>
      <c r="Q67">
        <v>13665.446038800001</v>
      </c>
      <c r="R67">
        <v>22219.622121600001</v>
      </c>
      <c r="T67" s="3" t="s">
        <v>141</v>
      </c>
      <c r="U67">
        <v>1354.18966199393</v>
      </c>
      <c r="V67" s="15">
        <v>1072.92862064985</v>
      </c>
      <c r="W67">
        <v>6990.5122393197798</v>
      </c>
      <c r="X67">
        <v>1701.69469510764</v>
      </c>
      <c r="Y67">
        <v>550.16131229700102</v>
      </c>
      <c r="Z67">
        <v>3507.8041067607701</v>
      </c>
      <c r="AA67">
        <v>479.19908882956997</v>
      </c>
      <c r="AB67">
        <v>2823.5323449484999</v>
      </c>
      <c r="AC67">
        <v>8944.5301186218894</v>
      </c>
      <c r="AD67">
        <v>1129.30544626713</v>
      </c>
      <c r="AE67">
        <v>2820.99537481175</v>
      </c>
      <c r="AF67">
        <v>12092.078419658699</v>
      </c>
      <c r="AG67">
        <v>14477.628323049899</v>
      </c>
      <c r="AH67">
        <v>2594.6355717839301</v>
      </c>
      <c r="AI67">
        <v>3592.0207231044801</v>
      </c>
      <c r="AJ67">
        <v>7184.0648478497196</v>
      </c>
      <c r="AK67">
        <v>42699.350495384097</v>
      </c>
      <c r="AM67" s="3" t="s">
        <v>121</v>
      </c>
      <c r="AN67">
        <v>1681097.8553031001</v>
      </c>
      <c r="AO67">
        <v>-197720.87222620001</v>
      </c>
      <c r="AP67">
        <v>2606172.9869822999</v>
      </c>
      <c r="AQ67">
        <v>251340.13244089999</v>
      </c>
      <c r="AR67">
        <v>341845.34191790002</v>
      </c>
      <c r="AS67">
        <v>1268401.7892128001</v>
      </c>
      <c r="AT67">
        <v>-19988.716311</v>
      </c>
      <c r="AU67">
        <v>1296045.9686668001</v>
      </c>
      <c r="AV67">
        <v>586934.93632029998</v>
      </c>
      <c r="AW67">
        <v>138963.3293896</v>
      </c>
      <c r="AX67">
        <v>216796.476639</v>
      </c>
      <c r="AY67">
        <v>2071668.0651018999</v>
      </c>
      <c r="AZ67">
        <v>1135736.59296177</v>
      </c>
      <c r="BA67">
        <v>714650.94633429998</v>
      </c>
      <c r="BB67">
        <v>481030.19410476001</v>
      </c>
      <c r="BC67">
        <v>1196143.2305353</v>
      </c>
      <c r="BD67">
        <v>4488322.7086931197</v>
      </c>
      <c r="BF67" s="3" t="s">
        <v>109</v>
      </c>
      <c r="BG67">
        <v>944.08034976033298</v>
      </c>
      <c r="BH67">
        <v>59.562877850356202</v>
      </c>
      <c r="BI67">
        <v>1939.48251425285</v>
      </c>
      <c r="BJ67">
        <v>707.35344819681598</v>
      </c>
      <c r="BK67">
        <v>1851.11991484549</v>
      </c>
      <c r="BL67">
        <v>991.76530292885604</v>
      </c>
      <c r="BM67">
        <v>1138.7124806625</v>
      </c>
      <c r="BN67">
        <v>2674.2062006353899</v>
      </c>
      <c r="BO67">
        <v>492.74619252997502</v>
      </c>
      <c r="BP67">
        <v>844.20484238190704</v>
      </c>
      <c r="BQ67">
        <v>525.49601353634102</v>
      </c>
      <c r="BR67">
        <v>3553.5210160545598</v>
      </c>
      <c r="BS67">
        <v>1594.9253219224099</v>
      </c>
      <c r="BT67">
        <v>2783.41982352388</v>
      </c>
      <c r="BU67">
        <v>626.53884228200695</v>
      </c>
      <c r="BV67">
        <v>4181.4956029119403</v>
      </c>
      <c r="BW67">
        <v>5240.0351033188199</v>
      </c>
    </row>
    <row r="68" spans="1:75">
      <c r="A68" t="s">
        <v>105</v>
      </c>
      <c r="B68">
        <v>26081.168127100002</v>
      </c>
      <c r="C68">
        <v>9938.3264135999998</v>
      </c>
      <c r="D68">
        <v>32860.542065900001</v>
      </c>
      <c r="E68">
        <v>3619.9993362999999</v>
      </c>
      <c r="F68">
        <v>5387.0233024999998</v>
      </c>
      <c r="G68">
        <v>37826.009453400002</v>
      </c>
      <c r="H68">
        <v>1894.9969278999999</v>
      </c>
      <c r="I68">
        <v>9965.7270172000008</v>
      </c>
      <c r="J68">
        <v>6520.7127596999999</v>
      </c>
      <c r="K68">
        <v>2912.7550801000002</v>
      </c>
      <c r="L68">
        <v>7630.7822625999997</v>
      </c>
      <c r="M68">
        <v>29727.726692299999</v>
      </c>
      <c r="N68">
        <v>12611.696053199999</v>
      </c>
      <c r="O68">
        <v>13241.9015282</v>
      </c>
      <c r="P68">
        <v>10678.8129152</v>
      </c>
      <c r="Q68">
        <v>85756.286297300001</v>
      </c>
      <c r="R68">
        <v>58217.860249999998</v>
      </c>
      <c r="T68" s="3" t="s">
        <v>145</v>
      </c>
      <c r="U68" s="15">
        <v>1417.54256227369</v>
      </c>
      <c r="V68">
        <v>233.07568206112799</v>
      </c>
      <c r="W68">
        <v>2738.0883656177298</v>
      </c>
      <c r="X68">
        <v>2619.4411885496202</v>
      </c>
      <c r="Y68" s="15">
        <v>1488.9051674749101</v>
      </c>
      <c r="Z68">
        <v>7104.8230449728599</v>
      </c>
      <c r="AA68" s="15">
        <v>204.53664702921799</v>
      </c>
      <c r="AB68">
        <v>3303.00421259925</v>
      </c>
      <c r="AC68">
        <v>8189.6913935504899</v>
      </c>
      <c r="AD68">
        <v>1094.1953694261599</v>
      </c>
      <c r="AE68" s="15">
        <v>2766.99827976897</v>
      </c>
      <c r="AF68" s="15">
        <v>16185.1120306177</v>
      </c>
      <c r="AG68" s="15">
        <v>29667.936060763899</v>
      </c>
      <c r="AH68">
        <v>7525.9812033691296</v>
      </c>
      <c r="AI68">
        <v>9489.0156192779596</v>
      </c>
      <c r="AJ68">
        <v>18325.296457787899</v>
      </c>
      <c r="AK68">
        <v>44301.029121266401</v>
      </c>
      <c r="AM68" s="3" t="s">
        <v>98</v>
      </c>
      <c r="AN68">
        <v>37544300.215014897</v>
      </c>
      <c r="AO68">
        <v>3356478.6436276999</v>
      </c>
      <c r="AP68">
        <v>159343885.638376</v>
      </c>
      <c r="AQ68">
        <v>72226207.733317003</v>
      </c>
      <c r="AR68">
        <v>46639608.221329503</v>
      </c>
      <c r="AS68">
        <v>69965038.770244896</v>
      </c>
      <c r="AT68">
        <v>37110979.119197197</v>
      </c>
      <c r="AU68">
        <v>205193819.72982299</v>
      </c>
      <c r="AV68">
        <v>174530422.24193701</v>
      </c>
      <c r="AW68">
        <v>51758845.9866504</v>
      </c>
      <c r="AX68">
        <v>47755085.192650497</v>
      </c>
      <c r="AY68">
        <v>305887255.31362498</v>
      </c>
      <c r="AZ68">
        <v>474877723.00531101</v>
      </c>
      <c r="BA68">
        <v>68202481.836345896</v>
      </c>
      <c r="BB68">
        <v>44265732.011413999</v>
      </c>
      <c r="BC68">
        <v>586041198.31740296</v>
      </c>
      <c r="BD68">
        <v>950983652.77310705</v>
      </c>
      <c r="BF68" s="3" t="s">
        <v>111</v>
      </c>
      <c r="BG68">
        <v>6209.8396999789102</v>
      </c>
      <c r="BH68">
        <v>107.25249113851</v>
      </c>
      <c r="BI68">
        <v>4420.5104994927797</v>
      </c>
      <c r="BJ68">
        <v>965.94069746927698</v>
      </c>
      <c r="BK68">
        <v>518.53516005373103</v>
      </c>
      <c r="BL68">
        <v>700.41726491134602</v>
      </c>
      <c r="BM68">
        <v>429.950652511204</v>
      </c>
      <c r="BN68">
        <v>2424.9989729085901</v>
      </c>
      <c r="BO68">
        <v>1181.0723410268299</v>
      </c>
      <c r="BP68">
        <v>543.47324845637399</v>
      </c>
      <c r="BQ68">
        <v>842.41074588298795</v>
      </c>
      <c r="BR68">
        <v>9512.8836239528991</v>
      </c>
      <c r="BS68">
        <v>6509.8672725862798</v>
      </c>
      <c r="BT68">
        <v>3425.2678217143398</v>
      </c>
      <c r="BU68">
        <v>763.80155146797495</v>
      </c>
      <c r="BV68">
        <v>7563.1102773972198</v>
      </c>
      <c r="BW68">
        <v>10266.0116820723</v>
      </c>
    </row>
    <row r="69" spans="1:75">
      <c r="A69" t="s">
        <v>106</v>
      </c>
      <c r="B69">
        <v>176.22052009999999</v>
      </c>
      <c r="C69">
        <v>0.40831030000000001</v>
      </c>
      <c r="D69">
        <v>295.52868669999998</v>
      </c>
      <c r="E69">
        <v>18.969905399999998</v>
      </c>
      <c r="F69">
        <v>8.5755925000000008</v>
      </c>
      <c r="G69">
        <v>24.417533599999999</v>
      </c>
      <c r="H69">
        <v>16.736748500000001</v>
      </c>
      <c r="I69">
        <v>76.076310199999995</v>
      </c>
      <c r="J69">
        <v>49.909300299999998</v>
      </c>
      <c r="K69">
        <v>2.2318007</v>
      </c>
      <c r="L69">
        <v>7.8129286000000002</v>
      </c>
      <c r="M69">
        <v>450.61006680000003</v>
      </c>
      <c r="N69">
        <v>78.065019899999996</v>
      </c>
      <c r="O69">
        <v>354.37808150000001</v>
      </c>
      <c r="P69">
        <v>43.535946799999998</v>
      </c>
      <c r="Q69">
        <v>261.96045479999998</v>
      </c>
      <c r="R69">
        <v>229.3737079</v>
      </c>
      <c r="T69" s="3" t="s">
        <v>150</v>
      </c>
      <c r="U69">
        <v>17713.149368435101</v>
      </c>
      <c r="V69">
        <v>8429.8112452342193</v>
      </c>
      <c r="W69">
        <v>95165.979963081001</v>
      </c>
      <c r="X69">
        <v>43192.1162922531</v>
      </c>
      <c r="Y69">
        <v>8312.8647045695507</v>
      </c>
      <c r="Z69">
        <v>45303.059981619801</v>
      </c>
      <c r="AA69">
        <v>11789.6427455585</v>
      </c>
      <c r="AB69">
        <v>37330.153176635496</v>
      </c>
      <c r="AC69">
        <v>81331.159315556302</v>
      </c>
      <c r="AD69">
        <v>25349.326046287999</v>
      </c>
      <c r="AE69" s="15">
        <v>20905.481899204198</v>
      </c>
      <c r="AF69">
        <v>179109.785922371</v>
      </c>
      <c r="AG69">
        <v>406276.91118177603</v>
      </c>
      <c r="AH69">
        <v>93685.538335173405</v>
      </c>
      <c r="AI69">
        <v>68319.067266702594</v>
      </c>
      <c r="AJ69">
        <v>123528.158109647</v>
      </c>
      <c r="AK69">
        <v>703075.58952311997</v>
      </c>
      <c r="AM69" s="3" t="s">
        <v>122</v>
      </c>
      <c r="AN69">
        <v>270251.43860150001</v>
      </c>
      <c r="AO69">
        <v>62211.809712999901</v>
      </c>
      <c r="AP69">
        <v>1571324.8732663</v>
      </c>
      <c r="AQ69">
        <v>603904.11616520002</v>
      </c>
      <c r="AR69">
        <v>136350.40775799999</v>
      </c>
      <c r="AS69">
        <v>1037502.8906769</v>
      </c>
      <c r="AT69">
        <v>153968.38792070001</v>
      </c>
      <c r="AU69">
        <v>3688845.8993388</v>
      </c>
      <c r="AV69">
        <v>1834768.2119344</v>
      </c>
      <c r="AW69">
        <v>692676.12778380001</v>
      </c>
      <c r="AX69">
        <v>707329.40638049995</v>
      </c>
      <c r="AY69">
        <v>4886694.8229005001</v>
      </c>
      <c r="AZ69">
        <v>8054731.1695566196</v>
      </c>
      <c r="BA69">
        <v>1293228.2251362</v>
      </c>
      <c r="BB69">
        <v>1324293.2128439001</v>
      </c>
      <c r="BC69">
        <v>8649710.6620789003</v>
      </c>
      <c r="BD69">
        <v>14309145.7714044</v>
      </c>
      <c r="BF69" s="3" t="s">
        <v>114</v>
      </c>
      <c r="BG69">
        <v>270.38306933635801</v>
      </c>
      <c r="BH69">
        <v>16.052086343012501</v>
      </c>
      <c r="BI69">
        <v>282.914743816569</v>
      </c>
      <c r="BJ69">
        <v>66.240941180544993</v>
      </c>
      <c r="BK69">
        <v>51.747259745367501</v>
      </c>
      <c r="BL69">
        <v>375.92445156002702</v>
      </c>
      <c r="BM69">
        <v>96.933896118068603</v>
      </c>
      <c r="BN69">
        <v>230.383660253817</v>
      </c>
      <c r="BO69">
        <v>137.06828670116701</v>
      </c>
      <c r="BP69">
        <v>41.110166170215898</v>
      </c>
      <c r="BQ69">
        <v>41.001517487674803</v>
      </c>
      <c r="BR69">
        <v>509.180874155769</v>
      </c>
      <c r="BS69">
        <v>501.97840240144598</v>
      </c>
      <c r="BT69">
        <v>202.63893991818401</v>
      </c>
      <c r="BU69">
        <v>83.521317531403895</v>
      </c>
      <c r="BV69">
        <v>849.37778961325296</v>
      </c>
      <c r="BW69">
        <v>1253.72241988106</v>
      </c>
    </row>
    <row r="70" spans="1:75">
      <c r="A70" t="s">
        <v>107</v>
      </c>
      <c r="B70">
        <v>0.61214769999999996</v>
      </c>
      <c r="C70">
        <v>0.35868119999999998</v>
      </c>
      <c r="D70">
        <v>0.77097280000000001</v>
      </c>
      <c r="E70">
        <v>0.1570163</v>
      </c>
      <c r="F70">
        <v>2.0759400000000001E-2</v>
      </c>
      <c r="G70">
        <v>0.46622340000000001</v>
      </c>
      <c r="H70">
        <v>3.6528499999999998E-2</v>
      </c>
      <c r="I70">
        <v>0.47680070000000002</v>
      </c>
      <c r="J70">
        <v>0.2892149</v>
      </c>
      <c r="K70">
        <v>1.03354E-2</v>
      </c>
      <c r="L70">
        <v>0.58561099999999999</v>
      </c>
      <c r="M70">
        <v>0.36197400000000002</v>
      </c>
      <c r="N70">
        <v>0.21719939999999999</v>
      </c>
      <c r="O70">
        <v>0.66171959999999996</v>
      </c>
      <c r="P70">
        <v>0.24530099999999999</v>
      </c>
      <c r="Q70">
        <v>0.88517699999999999</v>
      </c>
      <c r="R70">
        <v>0.71769139999999998</v>
      </c>
      <c r="T70" s="3" t="s">
        <v>171</v>
      </c>
      <c r="U70">
        <v>804.449259776811</v>
      </c>
      <c r="V70">
        <v>56.796838929104602</v>
      </c>
      <c r="W70">
        <v>3106.5410097324502</v>
      </c>
      <c r="X70">
        <v>826.00393015029795</v>
      </c>
      <c r="Y70">
        <v>198.53599719723999</v>
      </c>
      <c r="Z70">
        <v>1439.2498760183701</v>
      </c>
      <c r="AA70">
        <v>105.44539559428399</v>
      </c>
      <c r="AB70">
        <v>1434.4184436542</v>
      </c>
      <c r="AC70">
        <v>2248.81175499456</v>
      </c>
      <c r="AD70">
        <v>725.93744921684299</v>
      </c>
      <c r="AE70" s="15">
        <v>794.89004994571701</v>
      </c>
      <c r="AF70">
        <v>3167.22774446217</v>
      </c>
      <c r="AG70">
        <v>4464.41588418219</v>
      </c>
      <c r="AH70">
        <v>707.13827999143098</v>
      </c>
      <c r="AI70">
        <v>913.76852855086395</v>
      </c>
      <c r="AJ70">
        <v>1333.42717057957</v>
      </c>
      <c r="AK70">
        <v>9921.7639860767395</v>
      </c>
      <c r="AM70" s="3" t="s">
        <v>129</v>
      </c>
      <c r="AN70">
        <v>9851349.4079238903</v>
      </c>
      <c r="AO70">
        <v>-2519983.0674624001</v>
      </c>
      <c r="AP70">
        <v>19541564.0348926</v>
      </c>
      <c r="AQ70">
        <v>9637158.4164517</v>
      </c>
      <c r="AR70">
        <v>3171446.9215190001</v>
      </c>
      <c r="AS70">
        <v>9208980.28231561</v>
      </c>
      <c r="AT70">
        <v>910511.22884610004</v>
      </c>
      <c r="AU70">
        <v>9278332.5242628995</v>
      </c>
      <c r="AV70">
        <v>8342950.2816403899</v>
      </c>
      <c r="AW70">
        <v>3609475.0058466801</v>
      </c>
      <c r="AX70">
        <v>3519603.3340081</v>
      </c>
      <c r="AY70">
        <v>39663412.807245299</v>
      </c>
      <c r="AZ70">
        <v>60997737.957249299</v>
      </c>
      <c r="BA70">
        <v>9323449.4538475107</v>
      </c>
      <c r="BB70">
        <v>3351500.4891421399</v>
      </c>
      <c r="BC70">
        <v>42479988.787853099</v>
      </c>
      <c r="BD70">
        <v>78772336.994833797</v>
      </c>
      <c r="BF70" s="3" t="s">
        <v>113</v>
      </c>
      <c r="BG70">
        <v>2636.9196810837898</v>
      </c>
      <c r="BH70">
        <v>1122.4150489275901</v>
      </c>
      <c r="BI70">
        <v>9946.9923261535096</v>
      </c>
      <c r="BJ70">
        <v>1638.3548358769999</v>
      </c>
      <c r="BK70">
        <v>13948.770582360499</v>
      </c>
      <c r="BL70">
        <v>12011.424144382199</v>
      </c>
      <c r="BM70">
        <v>9861.2571875704798</v>
      </c>
      <c r="BN70">
        <v>22455.190749945701</v>
      </c>
      <c r="BO70">
        <v>3640.5686238089802</v>
      </c>
      <c r="BP70">
        <v>1674.5253464703401</v>
      </c>
      <c r="BQ70">
        <v>2177.6176421970099</v>
      </c>
      <c r="BR70">
        <v>29209.031574084602</v>
      </c>
      <c r="BS70">
        <v>11634.877820253399</v>
      </c>
      <c r="BT70">
        <v>6580.9340637614396</v>
      </c>
      <c r="BU70">
        <v>2247.2383031033901</v>
      </c>
      <c r="BV70">
        <v>46188.515772450097</v>
      </c>
      <c r="BW70">
        <v>80903.863884174105</v>
      </c>
    </row>
    <row r="71" spans="1:75">
      <c r="A71" t="s">
        <v>108</v>
      </c>
      <c r="B71">
        <v>27912.713209649999</v>
      </c>
      <c r="C71">
        <v>7160.3980898</v>
      </c>
      <c r="D71">
        <v>53379.424504249997</v>
      </c>
      <c r="E71">
        <v>16542.6551583</v>
      </c>
      <c r="F71">
        <v>2235.9353443999998</v>
      </c>
      <c r="G71">
        <v>48216.154466499996</v>
      </c>
      <c r="H71">
        <v>5294.5170071000002</v>
      </c>
      <c r="I71">
        <v>46637.3785517</v>
      </c>
      <c r="J71">
        <v>36806.786996900002</v>
      </c>
      <c r="K71">
        <v>7244.4234285000002</v>
      </c>
      <c r="L71">
        <v>17437.247167500002</v>
      </c>
      <c r="M71">
        <v>116076.5853224</v>
      </c>
      <c r="N71">
        <v>217291.5497794</v>
      </c>
      <c r="O71">
        <v>73286.583108000006</v>
      </c>
      <c r="P71">
        <v>32839.028790600001</v>
      </c>
      <c r="Q71">
        <v>217642.28406770001</v>
      </c>
      <c r="R71">
        <v>319343.52289269998</v>
      </c>
      <c r="T71" s="3" t="s">
        <v>169</v>
      </c>
      <c r="U71" s="15">
        <v>982.65926168699605</v>
      </c>
      <c r="V71" s="15">
        <v>102.81560389574599</v>
      </c>
      <c r="W71" s="15">
        <v>5515.11796845761</v>
      </c>
      <c r="X71" s="15">
        <v>1542.52487429744</v>
      </c>
      <c r="Y71" s="15">
        <v>227.32897748235601</v>
      </c>
      <c r="Z71">
        <v>2211.7037176527301</v>
      </c>
      <c r="AA71" s="15">
        <v>193.786910862822</v>
      </c>
      <c r="AB71">
        <v>1780.4236083813</v>
      </c>
      <c r="AC71">
        <v>3481.24732717499</v>
      </c>
      <c r="AD71" s="15">
        <v>510.13462257385203</v>
      </c>
      <c r="AE71" s="15">
        <v>938.54315238361505</v>
      </c>
      <c r="AF71" s="15">
        <v>4376.4486754672798</v>
      </c>
      <c r="AG71">
        <v>8098.0937259146503</v>
      </c>
      <c r="AH71" s="15">
        <v>2164.1445052837398</v>
      </c>
      <c r="AI71" s="15">
        <v>1337.8398551493899</v>
      </c>
      <c r="AJ71" s="15">
        <v>2284.2547217776901</v>
      </c>
      <c r="AK71" s="15">
        <v>12198.220027887201</v>
      </c>
      <c r="AM71" t="s">
        <v>131</v>
      </c>
      <c r="AN71">
        <v>30468.307641799998</v>
      </c>
      <c r="AO71">
        <v>-25425.057919499999</v>
      </c>
      <c r="AP71">
        <v>25291.2695958</v>
      </c>
      <c r="AQ71">
        <v>4692.7020298999996</v>
      </c>
      <c r="AR71">
        <v>2059.4503405</v>
      </c>
      <c r="AS71">
        <v>2880.6347007999998</v>
      </c>
      <c r="AT71">
        <v>1314.2936708</v>
      </c>
      <c r="AU71">
        <v>2299.6359022000001</v>
      </c>
      <c r="AV71">
        <v>903.63450562000003</v>
      </c>
      <c r="AW71">
        <v>1240.55115585</v>
      </c>
      <c r="AX71">
        <v>37207.181191900003</v>
      </c>
      <c r="AY71">
        <v>486690.89429680002</v>
      </c>
      <c r="AZ71">
        <v>303753.52419670997</v>
      </c>
      <c r="BA71">
        <v>70363.693732500004</v>
      </c>
      <c r="BB71">
        <v>31710.922700890002</v>
      </c>
      <c r="BC71">
        <v>250887.00936960001</v>
      </c>
      <c r="BD71">
        <v>2315355.7751269401</v>
      </c>
      <c r="BF71" s="3" t="s">
        <v>45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>
      <c r="A72" t="s">
        <v>109</v>
      </c>
      <c r="B72">
        <v>407.25202595000002</v>
      </c>
      <c r="C72">
        <v>1.6699752999999999</v>
      </c>
      <c r="D72">
        <v>2344.6155995499998</v>
      </c>
      <c r="E72">
        <v>533.41720369999996</v>
      </c>
      <c r="F72">
        <v>73.892827499999996</v>
      </c>
      <c r="G72">
        <v>1009.3135232</v>
      </c>
      <c r="H72">
        <v>107.5664998</v>
      </c>
      <c r="I72">
        <v>806.55116950000001</v>
      </c>
      <c r="J72">
        <v>895.86515120000001</v>
      </c>
      <c r="K72">
        <v>295.17616049999998</v>
      </c>
      <c r="L72">
        <v>497.7584233</v>
      </c>
      <c r="M72">
        <v>2731.7137502</v>
      </c>
      <c r="N72">
        <v>3099.9343893999999</v>
      </c>
      <c r="O72">
        <v>609.23257060000003</v>
      </c>
      <c r="P72">
        <v>600.02134220000005</v>
      </c>
      <c r="Q72">
        <v>2952.3891766000002</v>
      </c>
      <c r="R72">
        <v>5122.1302163999999</v>
      </c>
      <c r="T72" s="3" t="s">
        <v>170</v>
      </c>
      <c r="U72" s="15">
        <v>199.711676669523</v>
      </c>
      <c r="V72" s="15">
        <v>10.1542459420307</v>
      </c>
      <c r="W72" s="15">
        <v>3543.4100493240899</v>
      </c>
      <c r="X72" s="15">
        <v>1507.9764471193801</v>
      </c>
      <c r="Y72" s="15">
        <v>232.92291791405299</v>
      </c>
      <c r="Z72">
        <v>1839.2403602612401</v>
      </c>
      <c r="AA72" s="15">
        <v>424.87428385743999</v>
      </c>
      <c r="AB72">
        <v>1728.72559076222</v>
      </c>
      <c r="AC72">
        <v>5703.0874908585101</v>
      </c>
      <c r="AD72">
        <v>758.34287065267495</v>
      </c>
      <c r="AE72" s="15">
        <v>511.152802851167</v>
      </c>
      <c r="AF72">
        <v>12892.090271068</v>
      </c>
      <c r="AG72">
        <v>9294.4000999704003</v>
      </c>
      <c r="AH72">
        <v>3843.1389624841199</v>
      </c>
      <c r="AI72">
        <v>5325.9796868562698</v>
      </c>
      <c r="AJ72">
        <v>10711.505368181501</v>
      </c>
      <c r="AK72">
        <v>23682.1104984638</v>
      </c>
      <c r="AM72" s="3" t="s">
        <v>132</v>
      </c>
      <c r="AN72">
        <v>481377.84486060002</v>
      </c>
      <c r="AO72">
        <v>69034.962880100007</v>
      </c>
      <c r="AP72">
        <v>2953658.470032</v>
      </c>
      <c r="AQ72">
        <v>968130.56848330004</v>
      </c>
      <c r="AR72">
        <v>264266.2372569</v>
      </c>
      <c r="AS72">
        <v>1847495.4156949001</v>
      </c>
      <c r="AT72">
        <v>176801.9015947</v>
      </c>
      <c r="AU72">
        <v>4114478.4776681</v>
      </c>
      <c r="AV72">
        <v>2205957.9584734999</v>
      </c>
      <c r="AW72">
        <v>1250289.1158763501</v>
      </c>
      <c r="AX72">
        <v>1026655.5303828</v>
      </c>
      <c r="AY72">
        <v>4210600.5671573998</v>
      </c>
      <c r="AZ72">
        <v>11453644.786623901</v>
      </c>
      <c r="BA72">
        <v>2039866.0697238999</v>
      </c>
      <c r="BB72">
        <v>1785133.3224764699</v>
      </c>
      <c r="BC72">
        <v>13541798.0473394</v>
      </c>
      <c r="BD72">
        <v>15922902.4211569</v>
      </c>
      <c r="BF72" s="3" t="s">
        <v>116</v>
      </c>
      <c r="BG72">
        <v>35587.010792461602</v>
      </c>
      <c r="BH72">
        <v>1265.44246879091</v>
      </c>
      <c r="BI72">
        <v>144300.05632097399</v>
      </c>
      <c r="BJ72">
        <v>23947.122440741401</v>
      </c>
      <c r="BK72">
        <v>40743.588137961902</v>
      </c>
      <c r="BL72">
        <v>144259.06471931899</v>
      </c>
      <c r="BM72">
        <v>42094.290389108501</v>
      </c>
      <c r="BN72">
        <v>134252.99063915099</v>
      </c>
      <c r="BO72">
        <v>158852.236846752</v>
      </c>
      <c r="BP72">
        <v>36356.752556647101</v>
      </c>
      <c r="BQ72">
        <v>33316.7319512217</v>
      </c>
      <c r="BR72">
        <v>275002.94994357001</v>
      </c>
      <c r="BS72">
        <v>155209.110015282</v>
      </c>
      <c r="BT72">
        <v>91886.554977126201</v>
      </c>
      <c r="BU72">
        <v>41681.605926429802</v>
      </c>
      <c r="BV72">
        <v>473439.75596904202</v>
      </c>
      <c r="BW72">
        <v>784382.31122667098</v>
      </c>
    </row>
    <row r="73" spans="1:75">
      <c r="A73" t="s">
        <v>110</v>
      </c>
      <c r="B73">
        <v>6127.99017835</v>
      </c>
      <c r="C73">
        <v>31.224207400000001</v>
      </c>
      <c r="D73">
        <v>20946.67125345</v>
      </c>
      <c r="E73">
        <v>8656.5386514999991</v>
      </c>
      <c r="F73">
        <v>1592.5932261</v>
      </c>
      <c r="G73">
        <v>30314.3381142</v>
      </c>
      <c r="H73">
        <v>16429.4656206</v>
      </c>
      <c r="I73">
        <v>147137.00679079999</v>
      </c>
      <c r="J73">
        <v>17211.916616899998</v>
      </c>
      <c r="K73">
        <v>6521.2302915999999</v>
      </c>
      <c r="L73">
        <v>9572.8561298999994</v>
      </c>
      <c r="M73">
        <v>39933.463123399997</v>
      </c>
      <c r="N73">
        <v>138496.57843260001</v>
      </c>
      <c r="O73">
        <v>52228.833735400003</v>
      </c>
      <c r="P73">
        <v>20999.184654500001</v>
      </c>
      <c r="Q73">
        <v>135689.7471176</v>
      </c>
      <c r="R73">
        <v>108647.68345890001</v>
      </c>
      <c r="T73" s="3" t="s">
        <v>182</v>
      </c>
      <c r="U73" s="15">
        <v>177.73890859873401</v>
      </c>
      <c r="V73" s="15">
        <v>0.76607201758542998</v>
      </c>
      <c r="W73">
        <v>775.49763380912498</v>
      </c>
      <c r="X73">
        <v>525.96961281125596</v>
      </c>
      <c r="Y73" s="15">
        <v>51.132437638409201</v>
      </c>
      <c r="Z73">
        <v>468.06078442795001</v>
      </c>
      <c r="AA73" s="15">
        <v>69.931817161092297</v>
      </c>
      <c r="AB73">
        <v>451.19164664018899</v>
      </c>
      <c r="AC73">
        <v>2891.19396183547</v>
      </c>
      <c r="AD73">
        <v>243.275761604309</v>
      </c>
      <c r="AE73" s="15">
        <v>233.76869934863001</v>
      </c>
      <c r="AF73">
        <v>293.55518091698701</v>
      </c>
      <c r="AG73">
        <v>2180.6967600658099</v>
      </c>
      <c r="AH73">
        <v>555.05563336934904</v>
      </c>
      <c r="AI73" s="15">
        <v>604.76172018051102</v>
      </c>
      <c r="AJ73">
        <v>1169.5521491977299</v>
      </c>
      <c r="AK73">
        <v>3711.9559972450502</v>
      </c>
      <c r="AM73" s="3" t="s">
        <v>124</v>
      </c>
      <c r="AN73">
        <v>70109.727317199999</v>
      </c>
      <c r="AO73">
        <v>7884.6452343000001</v>
      </c>
      <c r="AP73">
        <v>331822.29687249998</v>
      </c>
      <c r="AQ73">
        <v>112429.8456281</v>
      </c>
      <c r="AR73">
        <v>29269.343009100001</v>
      </c>
      <c r="AS73">
        <v>175446.1773525</v>
      </c>
      <c r="AT73">
        <v>25347.653031099999</v>
      </c>
      <c r="AU73">
        <v>598551.35591329995</v>
      </c>
      <c r="AV73">
        <v>367075.44111050002</v>
      </c>
      <c r="AW73">
        <v>113677.71764584001</v>
      </c>
      <c r="AX73">
        <v>117794.5339785</v>
      </c>
      <c r="AY73">
        <v>730914.74217590003</v>
      </c>
      <c r="AZ73">
        <v>1301344.2807900701</v>
      </c>
      <c r="BA73">
        <v>258994.98889509999</v>
      </c>
      <c r="BB73">
        <v>215609.87451304001</v>
      </c>
      <c r="BC73">
        <v>1444271.7334882</v>
      </c>
      <c r="BD73">
        <v>2016509.84223851</v>
      </c>
      <c r="BF73" s="3" t="s">
        <v>221</v>
      </c>
      <c r="BG73">
        <v>92.804430451343094</v>
      </c>
      <c r="BH73">
        <v>9.8010789919384003</v>
      </c>
      <c r="BI73">
        <v>159.394959051245</v>
      </c>
      <c r="BJ73">
        <v>30.096541982327601</v>
      </c>
      <c r="BK73">
        <v>21.1197048362022</v>
      </c>
      <c r="BL73">
        <v>73.6604661132519</v>
      </c>
      <c r="BM73">
        <v>25.896812192584999</v>
      </c>
      <c r="BN73">
        <v>109.287238887439</v>
      </c>
      <c r="BO73">
        <v>74.193079085416997</v>
      </c>
      <c r="BP73">
        <v>31.978609803607199</v>
      </c>
      <c r="BQ73">
        <v>34.686989059138298</v>
      </c>
      <c r="BR73">
        <v>571.04044888469502</v>
      </c>
      <c r="BS73">
        <v>388.24083733085899</v>
      </c>
      <c r="BT73">
        <v>185.440360319261</v>
      </c>
      <c r="BU73">
        <v>64.751323823266603</v>
      </c>
      <c r="BV73">
        <v>846.85728437686305</v>
      </c>
      <c r="BW73">
        <v>2352.0784017392698</v>
      </c>
    </row>
    <row r="74" spans="1:75">
      <c r="A74" t="s">
        <v>111</v>
      </c>
      <c r="B74">
        <v>16510.958831249998</v>
      </c>
      <c r="C74" s="15">
        <v>3.8874002000000001</v>
      </c>
      <c r="D74">
        <v>11332.20276115</v>
      </c>
      <c r="E74">
        <v>1807.5702176</v>
      </c>
      <c r="F74" s="15">
        <v>184.85658509999999</v>
      </c>
      <c r="G74" s="15">
        <v>3377.4753572</v>
      </c>
      <c r="H74">
        <v>1668.8943557</v>
      </c>
      <c r="I74">
        <v>5838.4931244999998</v>
      </c>
      <c r="J74">
        <v>2937.1943372999999</v>
      </c>
      <c r="K74">
        <v>516.62397309999994</v>
      </c>
      <c r="L74">
        <v>1167.2638491</v>
      </c>
      <c r="M74">
        <v>9391.5934636000002</v>
      </c>
      <c r="N74">
        <v>4206.6682431999998</v>
      </c>
      <c r="O74" s="15">
        <v>1.5699999999999999E-5</v>
      </c>
      <c r="P74">
        <v>1607.5129502</v>
      </c>
      <c r="Q74">
        <v>5687.3197774</v>
      </c>
      <c r="R74">
        <v>5749.1787985999999</v>
      </c>
      <c r="T74" s="3" t="s">
        <v>202</v>
      </c>
      <c r="U74" s="15">
        <v>3202.8765213138199</v>
      </c>
      <c r="V74" s="15">
        <v>1765.0118932840401</v>
      </c>
      <c r="W74" s="15">
        <v>29723.385821260701</v>
      </c>
      <c r="X74" s="15">
        <v>16842.9685653001</v>
      </c>
      <c r="Y74" s="15">
        <v>3296.0157982220699</v>
      </c>
      <c r="Z74" s="15">
        <v>13320.1178266431</v>
      </c>
      <c r="AA74" s="15">
        <v>3144.4917901343902</v>
      </c>
      <c r="AB74" s="15">
        <v>16752.5514521599</v>
      </c>
      <c r="AC74" s="15">
        <v>30326.573722735</v>
      </c>
      <c r="AD74" s="15">
        <v>8572.4444580078198</v>
      </c>
      <c r="AE74" s="15">
        <v>8553.9569829828797</v>
      </c>
      <c r="AF74" s="15">
        <v>66922.421838347102</v>
      </c>
      <c r="AG74" s="15">
        <v>103562.409288774</v>
      </c>
      <c r="AH74">
        <v>23775.886907411001</v>
      </c>
      <c r="AI74" s="15">
        <v>45592.099789500302</v>
      </c>
      <c r="AJ74" s="15">
        <v>74315.878052437896</v>
      </c>
      <c r="AK74" s="15">
        <v>289987.933219639</v>
      </c>
      <c r="AM74" t="s">
        <v>135</v>
      </c>
      <c r="AN74">
        <v>1824174.1131778001</v>
      </c>
      <c r="AO74">
        <v>272544.38211200002</v>
      </c>
      <c r="AP74">
        <v>10508345.221871801</v>
      </c>
      <c r="AQ74">
        <v>1831447.4278305999</v>
      </c>
      <c r="AR74">
        <v>813445.89007299999</v>
      </c>
      <c r="AS74">
        <v>4829395.1054312997</v>
      </c>
      <c r="AT74">
        <v>678632.07333050005</v>
      </c>
      <c r="AU74">
        <v>15582768.8274951</v>
      </c>
      <c r="AV74">
        <v>8604928.2994477991</v>
      </c>
      <c r="AW74">
        <v>3056916.0059007201</v>
      </c>
      <c r="AX74">
        <v>3609733.4780672002</v>
      </c>
      <c r="AY74">
        <v>32659044.941054601</v>
      </c>
      <c r="AZ74">
        <v>49874563.377744898</v>
      </c>
      <c r="BA74">
        <v>15255895.269905001</v>
      </c>
      <c r="BB74">
        <v>8064500.7321363604</v>
      </c>
      <c r="BC74">
        <v>56198280.540922403</v>
      </c>
      <c r="BD74">
        <v>94163214.5010515</v>
      </c>
      <c r="BF74" s="3" t="s">
        <v>119</v>
      </c>
      <c r="BG74">
        <v>237.279756997975</v>
      </c>
      <c r="BH74">
        <v>3045.4328073491802</v>
      </c>
      <c r="BI74">
        <v>440.27246615205797</v>
      </c>
      <c r="BJ74">
        <v>98.134912519895707</v>
      </c>
      <c r="BK74">
        <v>97.542945805320997</v>
      </c>
      <c r="BL74">
        <v>192.21952242215801</v>
      </c>
      <c r="BM74">
        <v>175.57933392678501</v>
      </c>
      <c r="BN74">
        <v>650.24847774782404</v>
      </c>
      <c r="BO74">
        <v>272.79516748815399</v>
      </c>
      <c r="BP74">
        <v>97.838920272708194</v>
      </c>
      <c r="BQ74">
        <v>88.228300263633997</v>
      </c>
      <c r="BR74">
        <v>1927.56200005657</v>
      </c>
      <c r="BS74">
        <v>1146.21080564411</v>
      </c>
      <c r="BT74">
        <v>1080.6391549702701</v>
      </c>
      <c r="BU74">
        <v>184.87930404891</v>
      </c>
      <c r="BV74">
        <v>2120.6565545383</v>
      </c>
      <c r="BW74">
        <v>4006.41820278763</v>
      </c>
    </row>
    <row r="75" spans="1:75">
      <c r="A75" t="s">
        <v>112</v>
      </c>
      <c r="B75">
        <v>2.7870723499999999</v>
      </c>
      <c r="C75">
        <v>159.0658961</v>
      </c>
      <c r="D75">
        <v>3.5301909500000002</v>
      </c>
      <c r="E75">
        <v>362.34732680000002</v>
      </c>
      <c r="F75">
        <v>52.498488500000001</v>
      </c>
      <c r="G75">
        <v>526.880315</v>
      </c>
      <c r="H75">
        <v>104.3233742</v>
      </c>
      <c r="I75">
        <v>299.24007660000001</v>
      </c>
      <c r="J75">
        <v>319.53923450000002</v>
      </c>
      <c r="K75">
        <v>178.7354181</v>
      </c>
      <c r="L75">
        <v>362.88473759999999</v>
      </c>
      <c r="M75">
        <v>451.4452435</v>
      </c>
      <c r="N75">
        <v>131.39998510000001</v>
      </c>
      <c r="O75">
        <v>337.83559609999998</v>
      </c>
      <c r="P75">
        <v>120.4871924</v>
      </c>
      <c r="Q75">
        <v>2045.8125514000001</v>
      </c>
      <c r="R75">
        <v>1319.2848773999999</v>
      </c>
      <c r="T75" s="3" t="s">
        <v>215</v>
      </c>
      <c r="U75">
        <v>7759.0779489343204</v>
      </c>
      <c r="V75">
        <v>1015.84009889921</v>
      </c>
      <c r="W75">
        <v>39398.070713642999</v>
      </c>
      <c r="X75">
        <v>12270.211679697</v>
      </c>
      <c r="Y75">
        <v>2509.8703975580202</v>
      </c>
      <c r="Z75">
        <v>20522.669535621699</v>
      </c>
      <c r="AA75">
        <v>4503.4101894165797</v>
      </c>
      <c r="AB75">
        <v>15644.5683221817</v>
      </c>
      <c r="AC75">
        <v>34643.646676778801</v>
      </c>
      <c r="AD75">
        <v>8863.6095275878906</v>
      </c>
      <c r="AE75">
        <v>11540.243837571699</v>
      </c>
      <c r="AF75">
        <v>61946.282870176103</v>
      </c>
      <c r="AG75" s="15">
        <v>63754.2366716041</v>
      </c>
      <c r="AH75">
        <v>21776.262213706799</v>
      </c>
      <c r="AI75">
        <v>23399.0165631175</v>
      </c>
      <c r="AJ75">
        <v>46802.392667422202</v>
      </c>
      <c r="AK75">
        <v>127564.38785603701</v>
      </c>
      <c r="AM75" s="3" t="s">
        <v>140</v>
      </c>
      <c r="AN75">
        <v>86027.067194699994</v>
      </c>
      <c r="AO75">
        <v>10603.6262152</v>
      </c>
      <c r="AP75">
        <v>443892.66721599997</v>
      </c>
      <c r="AQ75">
        <v>98888.060581700003</v>
      </c>
      <c r="AR75">
        <v>37815.8194927</v>
      </c>
      <c r="AS75">
        <v>211217.5226658</v>
      </c>
      <c r="AT75">
        <v>26058.0611211</v>
      </c>
      <c r="AU75">
        <v>574228.07108489994</v>
      </c>
      <c r="AV75">
        <v>379630.44362239999</v>
      </c>
      <c r="AW75">
        <v>163306.38445372999</v>
      </c>
      <c r="AX75">
        <v>142733.11655579999</v>
      </c>
      <c r="AY75">
        <v>936102.14398419997</v>
      </c>
      <c r="AZ75">
        <v>1758093.13631018</v>
      </c>
      <c r="BA75">
        <v>320865.52059690002</v>
      </c>
      <c r="BB75">
        <v>301535.03015854</v>
      </c>
      <c r="BC75">
        <v>2006016.1190345001</v>
      </c>
      <c r="BD75">
        <v>2635583.7396133398</v>
      </c>
      <c r="BF75" t="s">
        <v>126</v>
      </c>
      <c r="BG75">
        <v>78.246406356061797</v>
      </c>
      <c r="BH75">
        <v>2.6959128738283802</v>
      </c>
      <c r="BI75">
        <v>59.008061620845197</v>
      </c>
      <c r="BJ75">
        <v>18.014895842370599</v>
      </c>
      <c r="BK75">
        <v>8.9908026152628207</v>
      </c>
      <c r="BL75">
        <v>12.870225751603</v>
      </c>
      <c r="BM75">
        <v>8.2744097115371602</v>
      </c>
      <c r="BN75">
        <v>34.242030844004702</v>
      </c>
      <c r="BO75">
        <v>16.941625219024299</v>
      </c>
      <c r="BP75">
        <v>8.8791595304919806</v>
      </c>
      <c r="BQ75">
        <v>12.247241247175999</v>
      </c>
      <c r="BR75">
        <v>81.501832129793101</v>
      </c>
      <c r="BS75">
        <v>95.199984543276699</v>
      </c>
      <c r="BT75">
        <v>75.675106984065906</v>
      </c>
      <c r="BU75">
        <v>17.3132992652349</v>
      </c>
      <c r="BV75">
        <v>119.671561594129</v>
      </c>
      <c r="BW75">
        <v>175.62329549395599</v>
      </c>
    </row>
    <row r="76" spans="1:75">
      <c r="A76" t="s">
        <v>113</v>
      </c>
      <c r="B76">
        <v>3372.1412018000001</v>
      </c>
      <c r="C76">
        <v>5.0021966999999998</v>
      </c>
      <c r="D76">
        <v>7518.5479880000003</v>
      </c>
      <c r="E76" s="15">
        <v>1505.5352155999999</v>
      </c>
      <c r="F76" s="15">
        <v>750.72805559999995</v>
      </c>
      <c r="G76">
        <v>3992.6980472999999</v>
      </c>
      <c r="H76">
        <v>864.86575119999998</v>
      </c>
      <c r="I76">
        <v>11339.032319399999</v>
      </c>
      <c r="J76">
        <v>3831.009278</v>
      </c>
      <c r="K76">
        <v>1200.5174689999999</v>
      </c>
      <c r="L76">
        <v>3590.6333608</v>
      </c>
      <c r="M76">
        <v>27159.00519</v>
      </c>
      <c r="N76">
        <v>29791.638922800001</v>
      </c>
      <c r="O76">
        <v>4954.2057323999998</v>
      </c>
      <c r="P76">
        <v>3576.5243099999998</v>
      </c>
      <c r="Q76">
        <v>47810.040101099999</v>
      </c>
      <c r="R76">
        <v>74325.432553999999</v>
      </c>
      <c r="T76" s="3" t="s">
        <v>218</v>
      </c>
      <c r="U76">
        <v>2884.6010850765701</v>
      </c>
      <c r="V76">
        <v>85.014111386539298</v>
      </c>
      <c r="W76">
        <v>14440.3943316287</v>
      </c>
      <c r="X76">
        <v>5988.8218239545804</v>
      </c>
      <c r="Y76">
        <v>882.02115734989297</v>
      </c>
      <c r="Z76">
        <v>6590.2711954321603</v>
      </c>
      <c r="AA76">
        <v>625.47032668022098</v>
      </c>
      <c r="AB76">
        <v>4235.3773664236096</v>
      </c>
      <c r="AC76">
        <v>9930.6330957282407</v>
      </c>
      <c r="AD76">
        <v>2782.0017633438101</v>
      </c>
      <c r="AE76">
        <v>3110.5629743081799</v>
      </c>
      <c r="AF76">
        <v>17076.750590860898</v>
      </c>
      <c r="AG76" s="15">
        <v>43466.0878374967</v>
      </c>
      <c r="AH76">
        <v>8026.4333434500604</v>
      </c>
      <c r="AI76">
        <v>13860.643413543699</v>
      </c>
      <c r="AJ76">
        <v>25640.906175648899</v>
      </c>
      <c r="AK76">
        <v>54666.126155670099</v>
      </c>
      <c r="AM76" s="3" t="s">
        <v>138</v>
      </c>
      <c r="AN76">
        <v>197034.68543340001</v>
      </c>
      <c r="AO76">
        <v>26570.177142600001</v>
      </c>
      <c r="AP76">
        <v>1062373.3273545001</v>
      </c>
      <c r="AQ76">
        <v>457778.71680479997</v>
      </c>
      <c r="AR76">
        <v>85682.176540100001</v>
      </c>
      <c r="AS76">
        <v>717611.92857250001</v>
      </c>
      <c r="AT76">
        <v>89694.2578564</v>
      </c>
      <c r="AU76">
        <v>1815037.63922</v>
      </c>
      <c r="AV76">
        <v>1022606.66418419</v>
      </c>
      <c r="AW76">
        <v>535815.62247527996</v>
      </c>
      <c r="AX76">
        <v>296023.8994159</v>
      </c>
      <c r="AY76">
        <v>2178546.2085897001</v>
      </c>
      <c r="AZ76">
        <v>3707576.7131583001</v>
      </c>
      <c r="BA76">
        <v>844432.33675549994</v>
      </c>
      <c r="BB76">
        <v>605332.55219700001</v>
      </c>
      <c r="BC76">
        <v>4152340.3044083999</v>
      </c>
      <c r="BD76">
        <v>6426152.6803748095</v>
      </c>
      <c r="BF76" s="3" t="s">
        <v>121</v>
      </c>
      <c r="BG76">
        <v>1012.51078242807</v>
      </c>
      <c r="BH76">
        <v>396.32498672740201</v>
      </c>
      <c r="BI76">
        <v>738.44748161109203</v>
      </c>
      <c r="BJ76">
        <v>498.88909437153802</v>
      </c>
      <c r="BK76">
        <v>127.199712656008</v>
      </c>
      <c r="BL76">
        <v>901.46937272762</v>
      </c>
      <c r="BM76">
        <v>241.49113109213599</v>
      </c>
      <c r="BN76">
        <v>690.80456468903799</v>
      </c>
      <c r="BO76">
        <v>410.35813923036199</v>
      </c>
      <c r="BP76">
        <v>155.03943192015001</v>
      </c>
      <c r="BQ76">
        <v>145.05066169321299</v>
      </c>
      <c r="BR76">
        <v>2441.6931391800599</v>
      </c>
      <c r="BS76">
        <v>1865.1969055719501</v>
      </c>
      <c r="BT76">
        <v>590.70829501170203</v>
      </c>
      <c r="BU76">
        <v>284.31478985423098</v>
      </c>
      <c r="BV76">
        <v>2487.5880681711401</v>
      </c>
      <c r="BW76">
        <v>4335.5559985215896</v>
      </c>
    </row>
    <row r="77" spans="1:75">
      <c r="A77" t="s">
        <v>114</v>
      </c>
      <c r="B77">
        <v>238.21781375</v>
      </c>
      <c r="C77">
        <v>2.9718899999999999E-2</v>
      </c>
      <c r="D77">
        <v>304.45271554999999</v>
      </c>
      <c r="E77">
        <v>241.2044669</v>
      </c>
      <c r="F77">
        <v>57.259079200000002</v>
      </c>
      <c r="G77">
        <v>91.736882499999993</v>
      </c>
      <c r="H77">
        <v>79.978820600000006</v>
      </c>
      <c r="I77">
        <v>279.35964080000002</v>
      </c>
      <c r="J77">
        <v>214.83219890000001</v>
      </c>
      <c r="K77">
        <v>48.085433899999998</v>
      </c>
      <c r="L77">
        <v>13.8655463</v>
      </c>
      <c r="M77">
        <v>307.04885969999998</v>
      </c>
      <c r="N77">
        <v>697.48058920000005</v>
      </c>
      <c r="O77">
        <v>715.84748679999996</v>
      </c>
      <c r="P77">
        <v>88.552257499999996</v>
      </c>
      <c r="Q77">
        <v>369.9605368</v>
      </c>
      <c r="R77">
        <v>1217.4761871999999</v>
      </c>
      <c r="T77" s="3" t="s">
        <v>224</v>
      </c>
      <c r="U77">
        <v>4802.1689012856204</v>
      </c>
      <c r="V77" s="15">
        <v>413.30599256977501</v>
      </c>
      <c r="W77">
        <v>23583.551237321601</v>
      </c>
      <c r="X77">
        <v>5715.6622345875903</v>
      </c>
      <c r="Y77">
        <v>518.29163609606701</v>
      </c>
      <c r="Z77">
        <v>8142.6145927470197</v>
      </c>
      <c r="AA77">
        <v>615.27136597131903</v>
      </c>
      <c r="AB77">
        <v>6703.6120677776598</v>
      </c>
      <c r="AC77">
        <v>15016.2396106943</v>
      </c>
      <c r="AD77">
        <v>2674.5363467931702</v>
      </c>
      <c r="AE77">
        <v>6370.4799064326799</v>
      </c>
      <c r="AF77">
        <v>29427.8361655956</v>
      </c>
      <c r="AG77">
        <v>18212.574126675099</v>
      </c>
      <c r="AH77">
        <v>10380.666406309299</v>
      </c>
      <c r="AI77">
        <v>5907.2404151558903</v>
      </c>
      <c r="AJ77">
        <v>8028.1911944408303</v>
      </c>
      <c r="AK77">
        <v>46264.397108531703</v>
      </c>
      <c r="AM77" t="s">
        <v>136</v>
      </c>
      <c r="AN77">
        <v>13887455.5361258</v>
      </c>
      <c r="AO77">
        <v>491662.30263240001</v>
      </c>
      <c r="AP77">
        <v>29488888.485890601</v>
      </c>
      <c r="AQ77">
        <v>98243547.161386102</v>
      </c>
      <c r="AR77">
        <v>6857531.4533564001</v>
      </c>
      <c r="AS77">
        <v>12301529.963130301</v>
      </c>
      <c r="AT77">
        <v>8591926.4866212104</v>
      </c>
      <c r="AU77">
        <v>82394137.521697298</v>
      </c>
      <c r="AV77">
        <v>14236661.4508787</v>
      </c>
      <c r="AW77">
        <v>9581362.1284141596</v>
      </c>
      <c r="AX77">
        <v>3183403.1991526</v>
      </c>
      <c r="AY77">
        <v>53025036.364068903</v>
      </c>
      <c r="AZ77">
        <v>110104626.560517</v>
      </c>
      <c r="BA77">
        <v>16323033.5487838</v>
      </c>
      <c r="BB77">
        <v>969385.17031429894</v>
      </c>
      <c r="BC77">
        <v>25959782.5839164</v>
      </c>
      <c r="BD77">
        <v>43574600.833674997</v>
      </c>
      <c r="BF77" s="3" t="s">
        <v>98</v>
      </c>
      <c r="BG77">
        <v>21623.096416451401</v>
      </c>
      <c r="BH77">
        <v>6574.7838316889602</v>
      </c>
      <c r="BI77">
        <v>182785.37768214301</v>
      </c>
      <c r="BJ77">
        <v>40012.112295558502</v>
      </c>
      <c r="BK77">
        <v>72885.620104087197</v>
      </c>
      <c r="BL77">
        <v>185583.59501969599</v>
      </c>
      <c r="BM77">
        <v>126911.741044239</v>
      </c>
      <c r="BN77">
        <v>485133.27259702602</v>
      </c>
      <c r="BO77">
        <v>397212.789339668</v>
      </c>
      <c r="BP77">
        <v>51857.155196908701</v>
      </c>
      <c r="BQ77">
        <v>46482.527330206998</v>
      </c>
      <c r="BR77">
        <v>218037.94932982401</v>
      </c>
      <c r="BS77">
        <v>144108.37029340101</v>
      </c>
      <c r="BT77">
        <v>110279.775236824</v>
      </c>
      <c r="BU77">
        <v>46562.708701042699</v>
      </c>
      <c r="BV77">
        <v>571326.21382523398</v>
      </c>
      <c r="BW77">
        <v>979860.09186464199</v>
      </c>
    </row>
    <row r="78" spans="1:75">
      <c r="A78" t="s">
        <v>115</v>
      </c>
      <c r="B78">
        <v>34.424309800000003</v>
      </c>
      <c r="C78">
        <v>41.329516300000002</v>
      </c>
      <c r="D78">
        <v>90.557748099999998</v>
      </c>
      <c r="E78">
        <v>5.9158739000000002</v>
      </c>
      <c r="F78">
        <v>7.6240382999999996</v>
      </c>
      <c r="G78">
        <v>61.371958499999998</v>
      </c>
      <c r="H78">
        <v>18.1096577</v>
      </c>
      <c r="I78">
        <v>62.524605999999999</v>
      </c>
      <c r="J78">
        <v>70.389081599999997</v>
      </c>
      <c r="K78">
        <v>14.224910400000001</v>
      </c>
      <c r="L78">
        <v>22.952025500000001</v>
      </c>
      <c r="M78">
        <v>104.8142636</v>
      </c>
      <c r="N78">
        <v>119.9174041</v>
      </c>
      <c r="O78">
        <v>54.403222700000001</v>
      </c>
      <c r="P78">
        <v>42.459418999999997</v>
      </c>
      <c r="Q78">
        <v>352.72725659999998</v>
      </c>
      <c r="R78">
        <v>196.56020599999999</v>
      </c>
      <c r="T78" s="3" t="s">
        <v>244</v>
      </c>
      <c r="U78">
        <v>893.60703905673199</v>
      </c>
      <c r="V78" s="15">
        <v>639.19971470690098</v>
      </c>
      <c r="W78">
        <v>6768.07615307795</v>
      </c>
      <c r="X78">
        <v>3056.0454386249198</v>
      </c>
      <c r="Y78">
        <v>567.597407852674</v>
      </c>
      <c r="Z78">
        <v>4837.8314996724303</v>
      </c>
      <c r="AA78" s="15">
        <v>1128.4575165895999</v>
      </c>
      <c r="AB78">
        <v>4036.9266550391899</v>
      </c>
      <c r="AC78">
        <v>6237.5220911456299</v>
      </c>
      <c r="AD78">
        <v>1123.2825050353999</v>
      </c>
      <c r="AE78" s="15">
        <v>1954.7459002939499</v>
      </c>
      <c r="AF78">
        <v>9891.3562904883802</v>
      </c>
      <c r="AG78">
        <v>9916.5583679499705</v>
      </c>
      <c r="AH78">
        <v>2909.6527638606899</v>
      </c>
      <c r="AI78">
        <v>5598.6716665700096</v>
      </c>
      <c r="AJ78">
        <v>10157.718002756599</v>
      </c>
      <c r="AK78">
        <v>20743.685516435598</v>
      </c>
      <c r="AM78" s="3" t="s">
        <v>141</v>
      </c>
      <c r="AN78">
        <v>3067537.1441700999</v>
      </c>
      <c r="AO78">
        <v>52640.295782100002</v>
      </c>
      <c r="AP78">
        <v>9009117.5257783998</v>
      </c>
      <c r="AQ78">
        <v>2089228.3173551999</v>
      </c>
      <c r="AR78">
        <v>1855257.8115634001</v>
      </c>
      <c r="AS78">
        <v>4791376.4505035998</v>
      </c>
      <c r="AT78">
        <v>1176001.8756611999</v>
      </c>
      <c r="AU78">
        <v>11660348.6552957</v>
      </c>
      <c r="AV78">
        <v>6410043.3996123197</v>
      </c>
      <c r="AW78">
        <v>1451509.3009470401</v>
      </c>
      <c r="AX78">
        <v>4087275.9861039999</v>
      </c>
      <c r="AY78">
        <v>13299759.5497221</v>
      </c>
      <c r="AZ78">
        <v>19677132.654672801</v>
      </c>
      <c r="BA78">
        <v>4022852.7605212</v>
      </c>
      <c r="BB78">
        <v>2601782.6014441</v>
      </c>
      <c r="BC78">
        <v>16574150.831628099</v>
      </c>
      <c r="BD78">
        <v>33458239.171969101</v>
      </c>
      <c r="BF78" s="3" t="s">
        <v>122</v>
      </c>
      <c r="BG78">
        <v>5023.2405200106996</v>
      </c>
      <c r="BH78">
        <v>663.38780856868595</v>
      </c>
      <c r="BI78">
        <v>1894.4846398196501</v>
      </c>
      <c r="BJ78">
        <v>505.88611557530999</v>
      </c>
      <c r="BK78">
        <v>337.02291967130799</v>
      </c>
      <c r="BL78">
        <v>983.90985874606997</v>
      </c>
      <c r="BM78">
        <v>533.37869915063004</v>
      </c>
      <c r="BN78">
        <v>1595.08261878761</v>
      </c>
      <c r="BO78">
        <v>815.95318100561099</v>
      </c>
      <c r="BP78">
        <v>325.00508580908001</v>
      </c>
      <c r="BQ78">
        <v>391.15039870565403</v>
      </c>
      <c r="BR78">
        <v>5090.0357554296197</v>
      </c>
      <c r="BS78">
        <v>3342.7254374889199</v>
      </c>
      <c r="BT78">
        <v>3001.9692510403302</v>
      </c>
      <c r="BU78">
        <v>577.12305227164597</v>
      </c>
      <c r="BV78">
        <v>5089.2985508473503</v>
      </c>
      <c r="BW78">
        <v>9359.0411178168306</v>
      </c>
    </row>
    <row r="79" spans="1:75">
      <c r="A79" t="s">
        <v>116</v>
      </c>
      <c r="B79">
        <v>23144.6781735</v>
      </c>
      <c r="C79">
        <v>3880.7596147999998</v>
      </c>
      <c r="D79">
        <v>107474.239912</v>
      </c>
      <c r="E79">
        <v>23860.397240400001</v>
      </c>
      <c r="F79" s="15">
        <v>7847.3209698999999</v>
      </c>
      <c r="G79">
        <v>70447.362373800002</v>
      </c>
      <c r="H79">
        <v>10472.6615554</v>
      </c>
      <c r="I79">
        <v>71015.615596599993</v>
      </c>
      <c r="J79">
        <v>72055.953510899999</v>
      </c>
      <c r="K79">
        <v>47943.778363700003</v>
      </c>
      <c r="L79">
        <v>41233.990593299997</v>
      </c>
      <c r="M79">
        <v>258018.98731210001</v>
      </c>
      <c r="N79">
        <v>273285.62066349998</v>
      </c>
      <c r="O79">
        <v>113533.43611330001</v>
      </c>
      <c r="P79">
        <v>88292.372491600006</v>
      </c>
      <c r="Q79">
        <v>526088.17674599995</v>
      </c>
      <c r="R79">
        <v>722344.03885839996</v>
      </c>
      <c r="T79" s="3" t="s">
        <v>245</v>
      </c>
      <c r="U79" s="15">
        <v>971.82638245781902</v>
      </c>
      <c r="V79" s="15">
        <v>41.3018052832129</v>
      </c>
      <c r="W79">
        <v>2726.17645118572</v>
      </c>
      <c r="X79">
        <v>1374.10158607364</v>
      </c>
      <c r="Y79">
        <v>109.370243066309</v>
      </c>
      <c r="Z79">
        <v>1674.33393599686</v>
      </c>
      <c r="AA79">
        <v>164.62746852560599</v>
      </c>
      <c r="AB79">
        <v>1833.57541914284</v>
      </c>
      <c r="AC79">
        <v>3319.2638367824302</v>
      </c>
      <c r="AD79">
        <v>866.23622226715099</v>
      </c>
      <c r="AE79">
        <v>654.27441291578702</v>
      </c>
      <c r="AF79" s="15">
        <v>4546.27317068708</v>
      </c>
      <c r="AG79" s="15">
        <v>6271.8938837841197</v>
      </c>
      <c r="AH79">
        <v>1442.77760768442</v>
      </c>
      <c r="AI79">
        <v>1400.0387368351201</v>
      </c>
      <c r="AJ79">
        <v>2755.77855975491</v>
      </c>
      <c r="AK79">
        <v>14366.0939006894</v>
      </c>
      <c r="AM79" s="3" t="s">
        <v>148</v>
      </c>
      <c r="AN79">
        <v>101373.26750859999</v>
      </c>
      <c r="AO79">
        <v>11589.0532778</v>
      </c>
      <c r="AP79">
        <v>458103.09023440001</v>
      </c>
      <c r="AQ79">
        <v>523156.75360920001</v>
      </c>
      <c r="AR79">
        <v>55644.126323500001</v>
      </c>
      <c r="AS79">
        <v>421077.1486821</v>
      </c>
      <c r="AT79">
        <v>49279.735920200001</v>
      </c>
      <c r="AU79">
        <v>1671481.991566</v>
      </c>
      <c r="AV79">
        <v>984294.91175538895</v>
      </c>
      <c r="AW79">
        <v>459302.56879017001</v>
      </c>
      <c r="AX79">
        <v>181186.20443429999</v>
      </c>
      <c r="AY79">
        <v>1610653.9260398999</v>
      </c>
      <c r="AZ79">
        <v>2365699.5934796301</v>
      </c>
      <c r="BA79">
        <v>522807.19925529999</v>
      </c>
      <c r="BB79">
        <v>371614.51508454001</v>
      </c>
      <c r="BC79">
        <v>2601203.0925417002</v>
      </c>
      <c r="BD79">
        <v>6134183.1107703</v>
      </c>
      <c r="BF79" s="3" t="s">
        <v>129</v>
      </c>
      <c r="BG79">
        <v>5589.3798228436899</v>
      </c>
      <c r="BH79">
        <v>700.77559694761203</v>
      </c>
      <c r="BI79">
        <v>14206.731173124699</v>
      </c>
      <c r="BJ79">
        <v>2220.97732770024</v>
      </c>
      <c r="BK79">
        <v>3339.89793072968</v>
      </c>
      <c r="BL79">
        <v>11903.5123272745</v>
      </c>
      <c r="BM79">
        <v>5152.9773550199197</v>
      </c>
      <c r="BN79">
        <v>3050.3760647425902</v>
      </c>
      <c r="BO79">
        <v>801.47704335040396</v>
      </c>
      <c r="BP79">
        <v>1942.01695729331</v>
      </c>
      <c r="BQ79">
        <v>5275.8903731254704</v>
      </c>
      <c r="BR79">
        <v>12532.3280251259</v>
      </c>
      <c r="BS79">
        <v>26106.107132996902</v>
      </c>
      <c r="BT79">
        <v>11234.6240581129</v>
      </c>
      <c r="BU79">
        <v>5655.5483622802103</v>
      </c>
      <c r="BV79">
        <v>37928.7285326333</v>
      </c>
      <c r="BW79">
        <v>63000.888016833698</v>
      </c>
    </row>
    <row r="80" spans="1:75">
      <c r="A80" t="s">
        <v>117</v>
      </c>
      <c r="B80">
        <v>165.1294843</v>
      </c>
      <c r="C80">
        <v>12.3366908</v>
      </c>
      <c r="D80">
        <v>127.049971</v>
      </c>
      <c r="E80">
        <v>54.287680399999999</v>
      </c>
      <c r="F80">
        <v>21.819036000000001</v>
      </c>
      <c r="G80">
        <v>170.2590386</v>
      </c>
      <c r="H80">
        <v>16.629945599999999</v>
      </c>
      <c r="I80">
        <v>57.172112300000002</v>
      </c>
      <c r="J80">
        <v>260.0127162</v>
      </c>
      <c r="K80">
        <v>39.647672499999999</v>
      </c>
      <c r="L80">
        <v>68.626954799999993</v>
      </c>
      <c r="M80">
        <v>253.72094190000001</v>
      </c>
      <c r="N80">
        <v>85.846134500000005</v>
      </c>
      <c r="O80">
        <v>306.3024016</v>
      </c>
      <c r="P80">
        <v>94.688200700000095</v>
      </c>
      <c r="Q80">
        <v>421.12458340000001</v>
      </c>
      <c r="R80">
        <v>273.00105530000002</v>
      </c>
      <c r="T80" s="3" t="s">
        <v>108</v>
      </c>
      <c r="U80" s="15">
        <v>12479.986063172601</v>
      </c>
      <c r="V80" s="15">
        <v>1302.4767464747399</v>
      </c>
      <c r="W80" s="15">
        <v>64074.611565421597</v>
      </c>
      <c r="X80" s="15">
        <v>25013.934593707301</v>
      </c>
      <c r="Y80" s="15">
        <v>3051.5383608675502</v>
      </c>
      <c r="Z80">
        <v>33747.042056604099</v>
      </c>
      <c r="AA80" s="15">
        <v>5946.9031777700602</v>
      </c>
      <c r="AB80">
        <v>24458.1835561097</v>
      </c>
      <c r="AC80">
        <v>48626.0035885572</v>
      </c>
      <c r="AD80">
        <v>15064.0125045776</v>
      </c>
      <c r="AE80" s="15">
        <v>20034.106775364198</v>
      </c>
      <c r="AF80" s="15">
        <v>158261.565388877</v>
      </c>
      <c r="AG80" s="15">
        <v>267626.18926814198</v>
      </c>
      <c r="AH80">
        <v>46794.684259046298</v>
      </c>
      <c r="AI80">
        <v>47576.257919311502</v>
      </c>
      <c r="AJ80">
        <v>80455.544415412805</v>
      </c>
      <c r="AK80" s="15">
        <v>446103.67859479098</v>
      </c>
      <c r="AM80" s="3" t="s">
        <v>143</v>
      </c>
      <c r="AN80">
        <v>305892178.91079801</v>
      </c>
      <c r="AO80">
        <v>-284597.67596239998</v>
      </c>
      <c r="AP80">
        <v>65047892.26275</v>
      </c>
      <c r="AQ80">
        <v>17872610.0160539</v>
      </c>
      <c r="AR80">
        <v>7611469.6933862995</v>
      </c>
      <c r="AS80">
        <v>45592427.462475903</v>
      </c>
      <c r="AT80">
        <v>19953688.5775019</v>
      </c>
      <c r="AU80">
        <v>146584480.29284799</v>
      </c>
      <c r="AV80">
        <v>26962970.226096898</v>
      </c>
      <c r="AW80">
        <v>22118539.432447601</v>
      </c>
      <c r="AX80">
        <v>13782943.2109529</v>
      </c>
      <c r="AY80">
        <v>268812226.04938698</v>
      </c>
      <c r="AZ80">
        <v>262323956.62412399</v>
      </c>
      <c r="BA80">
        <v>232333760.04576501</v>
      </c>
      <c r="BB80">
        <v>20689376.974638</v>
      </c>
      <c r="BC80">
        <v>171794055.42435101</v>
      </c>
      <c r="BD80">
        <v>234023722.83275601</v>
      </c>
      <c r="BF80" t="s">
        <v>131</v>
      </c>
      <c r="BG80">
        <v>56.441467995997897</v>
      </c>
      <c r="BH80">
        <v>2.2005888322453901</v>
      </c>
      <c r="BI80">
        <v>65.805171791899497</v>
      </c>
      <c r="BJ80">
        <v>12.219286758514</v>
      </c>
      <c r="BK80">
        <v>7.4239679276666104</v>
      </c>
      <c r="BL80">
        <v>24.0278874314915</v>
      </c>
      <c r="BM80">
        <v>9.0995953745026608</v>
      </c>
      <c r="BN80">
        <v>54.690806288135903</v>
      </c>
      <c r="BO80">
        <v>28.3930393686617</v>
      </c>
      <c r="BP80">
        <v>10.785532216201201</v>
      </c>
      <c r="BQ80">
        <v>12.293900241268901</v>
      </c>
      <c r="BR80">
        <v>276.11219850447202</v>
      </c>
      <c r="BS80">
        <v>233.661171444763</v>
      </c>
      <c r="BT80">
        <v>196.42287688515401</v>
      </c>
      <c r="BU80">
        <v>32.690426899819201</v>
      </c>
      <c r="BV80">
        <v>374.46325763949602</v>
      </c>
      <c r="BW80">
        <v>1265.5679425334399</v>
      </c>
    </row>
    <row r="81" spans="1:75">
      <c r="A81" t="s">
        <v>118</v>
      </c>
      <c r="B81">
        <v>27.512302600000002</v>
      </c>
      <c r="C81">
        <v>0.5618457</v>
      </c>
      <c r="D81">
        <v>68.360716400000001</v>
      </c>
      <c r="E81">
        <v>1.9017279</v>
      </c>
      <c r="F81">
        <v>3.3151305999999998</v>
      </c>
      <c r="G81">
        <v>42.203655699999999</v>
      </c>
      <c r="H81">
        <v>3.3726829999999999</v>
      </c>
      <c r="I81">
        <v>10.7636869</v>
      </c>
      <c r="J81">
        <v>15.385988299999999</v>
      </c>
      <c r="K81">
        <v>2.1995578999999998</v>
      </c>
      <c r="L81">
        <v>10.8425382</v>
      </c>
      <c r="M81">
        <v>70.841988599999993</v>
      </c>
      <c r="N81">
        <v>12.927799200000001</v>
      </c>
      <c r="O81">
        <v>64.657933700000001</v>
      </c>
      <c r="P81">
        <v>4.8023468999999999</v>
      </c>
      <c r="Q81">
        <v>55.530738300000003</v>
      </c>
      <c r="R81">
        <v>123.1465342</v>
      </c>
      <c r="T81" s="3" t="s">
        <v>246</v>
      </c>
      <c r="U81">
        <v>3341.0966257605501</v>
      </c>
      <c r="V81">
        <v>176.55475295560601</v>
      </c>
      <c r="W81">
        <v>19203.3237629951</v>
      </c>
      <c r="X81">
        <v>6196.2448936626297</v>
      </c>
      <c r="Y81">
        <v>1364.5818960685999</v>
      </c>
      <c r="Z81">
        <v>9885.7841831188998</v>
      </c>
      <c r="AA81">
        <v>3842.4103936878901</v>
      </c>
      <c r="AB81">
        <v>12058.5764332861</v>
      </c>
      <c r="AC81">
        <v>25953.354434743502</v>
      </c>
      <c r="AD81">
        <v>5419.8984346389698</v>
      </c>
      <c r="AE81" s="15">
        <v>8692.8186074638106</v>
      </c>
      <c r="AF81">
        <v>46890.142468030601</v>
      </c>
      <c r="AG81">
        <v>58319.548152601499</v>
      </c>
      <c r="AH81">
        <v>23577.216993062499</v>
      </c>
      <c r="AI81">
        <v>34440.797496795603</v>
      </c>
      <c r="AJ81">
        <v>52932.642548580297</v>
      </c>
      <c r="AK81">
        <v>187180.89903028199</v>
      </c>
      <c r="AM81" s="3" t="s">
        <v>142</v>
      </c>
      <c r="AN81">
        <v>73995162.790893599</v>
      </c>
      <c r="AO81">
        <v>6510580.7610277003</v>
      </c>
      <c r="AP81">
        <v>141621196.92167899</v>
      </c>
      <c r="AQ81">
        <v>17259789.4950184</v>
      </c>
      <c r="AR81">
        <v>5562202.9814318996</v>
      </c>
      <c r="AS81">
        <v>40028409.941031702</v>
      </c>
      <c r="AT81">
        <v>4486364.3546059001</v>
      </c>
      <c r="AU81">
        <v>28054397.586555801</v>
      </c>
      <c r="AV81">
        <v>40709209.1380767</v>
      </c>
      <c r="AW81">
        <v>3987960.9392421702</v>
      </c>
      <c r="AX81">
        <v>5875342.7928558998</v>
      </c>
      <c r="AY81">
        <v>178643526.40943801</v>
      </c>
      <c r="AZ81">
        <v>94513242.269947395</v>
      </c>
      <c r="BA81">
        <v>39627202.386193298</v>
      </c>
      <c r="BB81">
        <v>7834010.6866523596</v>
      </c>
      <c r="BC81">
        <v>77806305.712220594</v>
      </c>
      <c r="BD81">
        <v>87334457.297972307</v>
      </c>
      <c r="BF81" s="3" t="s">
        <v>130</v>
      </c>
      <c r="BG81">
        <v>32.923966274234601</v>
      </c>
      <c r="BH81">
        <v>1.0107267002109499</v>
      </c>
      <c r="BI81">
        <v>43.984750845195897</v>
      </c>
      <c r="BJ81">
        <v>7.8684385199751699</v>
      </c>
      <c r="BK81">
        <v>8.5209907444858608</v>
      </c>
      <c r="BL81">
        <v>16.721181074584798</v>
      </c>
      <c r="BM81">
        <v>6.35486694677485</v>
      </c>
      <c r="BN81">
        <v>29.075152851140398</v>
      </c>
      <c r="BO81">
        <v>17.764610630695401</v>
      </c>
      <c r="BP81">
        <v>6.28379251901299</v>
      </c>
      <c r="BQ81">
        <v>8.3208075949491604</v>
      </c>
      <c r="BR81">
        <v>118.009124582303</v>
      </c>
      <c r="BS81">
        <v>80.543081624050402</v>
      </c>
      <c r="BT81">
        <v>39.147247347267601</v>
      </c>
      <c r="BU81">
        <v>24.665258874978299</v>
      </c>
      <c r="BV81">
        <v>204.346464556314</v>
      </c>
      <c r="BW81">
        <v>302.99818508336</v>
      </c>
    </row>
    <row r="82" spans="1:75">
      <c r="A82" t="s">
        <v>119</v>
      </c>
      <c r="B82">
        <v>468.33994059999998</v>
      </c>
      <c r="C82">
        <v>15.1728082</v>
      </c>
      <c r="D82">
        <v>754.06181070000002</v>
      </c>
      <c r="E82">
        <v>253.72447980000001</v>
      </c>
      <c r="F82">
        <v>43.261389600000001</v>
      </c>
      <c r="G82">
        <v>2091.6999937000001</v>
      </c>
      <c r="H82">
        <v>573.02665839999997</v>
      </c>
      <c r="I82">
        <v>745.80103069999996</v>
      </c>
      <c r="J82">
        <v>767.71125289999998</v>
      </c>
      <c r="K82">
        <v>71.926573099999999</v>
      </c>
      <c r="L82">
        <v>39.199228099999999</v>
      </c>
      <c r="M82">
        <v>1359.3741702</v>
      </c>
      <c r="N82">
        <v>453.95042640000003</v>
      </c>
      <c r="O82">
        <v>621.76821280000001</v>
      </c>
      <c r="P82">
        <v>205.79412490000001</v>
      </c>
      <c r="Q82">
        <v>1396.1550907999999</v>
      </c>
      <c r="R82">
        <v>2852.4526021000001</v>
      </c>
      <c r="T82" s="3" t="s">
        <v>298</v>
      </c>
      <c r="U82">
        <v>20985.149666575999</v>
      </c>
      <c r="V82" s="15">
        <v>865.34187134214199</v>
      </c>
      <c r="W82">
        <v>94334.336882618605</v>
      </c>
      <c r="X82">
        <v>58199.672190859899</v>
      </c>
      <c r="Y82">
        <v>12967.1687678251</v>
      </c>
      <c r="Z82">
        <v>54922.072974028102</v>
      </c>
      <c r="AA82">
        <v>10821.168022538501</v>
      </c>
      <c r="AB82">
        <v>42229.884209990501</v>
      </c>
      <c r="AC82">
        <v>148927.44504308701</v>
      </c>
      <c r="AD82">
        <v>41065.278229475</v>
      </c>
      <c r="AE82">
        <v>43118.906500197998</v>
      </c>
      <c r="AF82">
        <v>236180.28689975099</v>
      </c>
      <c r="AG82" s="15">
        <v>520575.53016981803</v>
      </c>
      <c r="AH82">
        <v>108155.21505838999</v>
      </c>
      <c r="AI82">
        <v>142955.02587890599</v>
      </c>
      <c r="AJ82">
        <v>295170.26172435901</v>
      </c>
      <c r="AK82">
        <v>1121683.8465849999</v>
      </c>
      <c r="AM82" t="s">
        <v>146</v>
      </c>
      <c r="AN82">
        <v>38374171.641617499</v>
      </c>
      <c r="AO82">
        <v>2472512.4448298998</v>
      </c>
      <c r="AP82">
        <v>36903650.094438002</v>
      </c>
      <c r="AQ82">
        <v>8455071.1962299105</v>
      </c>
      <c r="AR82">
        <v>634218.87760660006</v>
      </c>
      <c r="AS82">
        <v>13931723.310878901</v>
      </c>
      <c r="AT82">
        <v>9206177.6152096</v>
      </c>
      <c r="AU82">
        <v>48257687.1367964</v>
      </c>
      <c r="AV82">
        <v>23957716.571430098</v>
      </c>
      <c r="AW82">
        <v>2198184.02315372</v>
      </c>
      <c r="AX82">
        <v>1088073.8114648999</v>
      </c>
      <c r="AY82">
        <v>49443818.8071035</v>
      </c>
      <c r="AZ82">
        <v>39920974.1873466</v>
      </c>
      <c r="BA82">
        <v>27279959.587862</v>
      </c>
      <c r="BB82">
        <v>3648932.7526272102</v>
      </c>
      <c r="BC82">
        <v>47047199.427565999</v>
      </c>
      <c r="BD82">
        <v>67779022.474506095</v>
      </c>
      <c r="BF82" s="3" t="s">
        <v>132</v>
      </c>
      <c r="BG82">
        <v>3585.4119094144298</v>
      </c>
      <c r="BH82">
        <v>422.99127797226498</v>
      </c>
      <c r="BI82">
        <v>5797.2891865375404</v>
      </c>
      <c r="BJ82">
        <v>1473.7966436885099</v>
      </c>
      <c r="BK82">
        <v>1380.7249665213301</v>
      </c>
      <c r="BL82">
        <v>3561.5884820822098</v>
      </c>
      <c r="BM82">
        <v>1315.37829188397</v>
      </c>
      <c r="BN82">
        <v>3086.50952646116</v>
      </c>
      <c r="BO82">
        <v>2327.38233871495</v>
      </c>
      <c r="BP82">
        <v>1064.3827353121401</v>
      </c>
      <c r="BQ82">
        <v>558.10386718519305</v>
      </c>
      <c r="BR82">
        <v>4450.2033125421103</v>
      </c>
      <c r="BS82">
        <v>4307.3137198799504</v>
      </c>
      <c r="BT82">
        <v>1657.8162716541499</v>
      </c>
      <c r="BU82">
        <v>1170.3961767410599</v>
      </c>
      <c r="BV82">
        <v>8513.6604936256408</v>
      </c>
      <c r="BW82">
        <v>13739.684797751701</v>
      </c>
    </row>
    <row r="83" spans="1:75">
      <c r="A83" t="s">
        <v>120</v>
      </c>
      <c r="B83">
        <v>27797.798235350001</v>
      </c>
      <c r="C83">
        <v>449.1946466</v>
      </c>
      <c r="D83">
        <v>73839.549156349996</v>
      </c>
      <c r="E83">
        <v>42637.211334500003</v>
      </c>
      <c r="F83">
        <v>5924.6578895000002</v>
      </c>
      <c r="G83">
        <v>43175.001171399999</v>
      </c>
      <c r="H83">
        <v>10630.310577800001</v>
      </c>
      <c r="I83">
        <v>66684.520885899998</v>
      </c>
      <c r="J83">
        <v>94615.219628999999</v>
      </c>
      <c r="K83">
        <v>27190.9109862</v>
      </c>
      <c r="L83">
        <v>66329.621152099993</v>
      </c>
      <c r="M83">
        <v>245266.57520399999</v>
      </c>
      <c r="N83">
        <v>528245.61263979995</v>
      </c>
      <c r="O83">
        <v>117016.92772219999</v>
      </c>
      <c r="P83">
        <v>80679.878244299995</v>
      </c>
      <c r="Q83">
        <v>702085.41502650001</v>
      </c>
      <c r="R83">
        <v>851285.03946839995</v>
      </c>
      <c r="T83" s="3" t="s">
        <v>81</v>
      </c>
      <c r="U83">
        <v>4065.3690450205199</v>
      </c>
      <c r="V83">
        <v>247.994888193462</v>
      </c>
      <c r="W83">
        <v>21730.959437641199</v>
      </c>
      <c r="X83">
        <v>8601.5848492421301</v>
      </c>
      <c r="Y83">
        <v>975.52605788629501</v>
      </c>
      <c r="Z83">
        <v>10403.2677334665</v>
      </c>
      <c r="AA83">
        <v>2945.2189316863401</v>
      </c>
      <c r="AB83">
        <v>27360.322751972799</v>
      </c>
      <c r="AC83">
        <v>29262.6237744465</v>
      </c>
      <c r="AD83">
        <v>24549.5736759305</v>
      </c>
      <c r="AE83">
        <v>6440.6508373687902</v>
      </c>
      <c r="AF83">
        <v>62791.236137578002</v>
      </c>
      <c r="AG83">
        <v>78689.040820050504</v>
      </c>
      <c r="AH83">
        <v>19263.796572804298</v>
      </c>
      <c r="AI83">
        <v>24578.187031798101</v>
      </c>
      <c r="AJ83">
        <v>89287.424254099999</v>
      </c>
      <c r="AK83">
        <v>243151.29005519999</v>
      </c>
      <c r="AM83" s="3" t="s">
        <v>147</v>
      </c>
      <c r="AN83">
        <v>3808093.7751898998</v>
      </c>
      <c r="AO83">
        <v>1272231.9314009999</v>
      </c>
      <c r="AP83">
        <v>7106301.07978829</v>
      </c>
      <c r="AQ83">
        <v>1668631.4973253999</v>
      </c>
      <c r="AR83">
        <v>1199854.1276238</v>
      </c>
      <c r="AS83">
        <v>4818351.8192234999</v>
      </c>
      <c r="AT83">
        <v>2124972.2354309</v>
      </c>
      <c r="AU83">
        <v>13261073.966205001</v>
      </c>
      <c r="AV83">
        <v>9295299.4267341197</v>
      </c>
      <c r="AW83">
        <v>3889278.6377327698</v>
      </c>
      <c r="AX83">
        <v>3200695.0255702999</v>
      </c>
      <c r="AY83">
        <v>13283388.785816399</v>
      </c>
      <c r="AZ83">
        <v>33279717.2981393</v>
      </c>
      <c r="BA83">
        <v>4429396.7621791996</v>
      </c>
      <c r="BB83">
        <v>6544002.2708834801</v>
      </c>
      <c r="BC83">
        <v>63117782.781325303</v>
      </c>
      <c r="BD83">
        <v>71286845.009918407</v>
      </c>
      <c r="BF83" s="3" t="s">
        <v>124</v>
      </c>
      <c r="BG83">
        <v>685.90262384237099</v>
      </c>
      <c r="BH83">
        <v>124.535619525475</v>
      </c>
      <c r="BI83">
        <v>487.89145937659799</v>
      </c>
      <c r="BJ83">
        <v>118.38842220105801</v>
      </c>
      <c r="BK83">
        <v>86.277791083229403</v>
      </c>
      <c r="BL83">
        <v>153.824767585893</v>
      </c>
      <c r="BM83">
        <v>76.384576749558406</v>
      </c>
      <c r="BN83">
        <v>271.18139934182102</v>
      </c>
      <c r="BO83">
        <v>142.57074393337399</v>
      </c>
      <c r="BP83">
        <v>76.639865709193501</v>
      </c>
      <c r="BQ83">
        <v>130.57401626497401</v>
      </c>
      <c r="BR83">
        <v>873.40422039290195</v>
      </c>
      <c r="BS83">
        <v>749.71156131742703</v>
      </c>
      <c r="BT83">
        <v>368.75506091871699</v>
      </c>
      <c r="BU83">
        <v>140.46034766914701</v>
      </c>
      <c r="BV83">
        <v>896.34902979057199</v>
      </c>
      <c r="BW83">
        <v>1196.42205838683</v>
      </c>
    </row>
    <row r="84" spans="1:75">
      <c r="A84" t="s">
        <v>121</v>
      </c>
      <c r="B84">
        <v>921.36816499999998</v>
      </c>
      <c r="C84">
        <v>73.133279700000003</v>
      </c>
      <c r="D84">
        <v>1508.6366800999999</v>
      </c>
      <c r="E84">
        <v>393.9072127</v>
      </c>
      <c r="F84">
        <v>190.0316411</v>
      </c>
      <c r="G84">
        <v>1951.020982</v>
      </c>
      <c r="H84">
        <v>428.46058190000002</v>
      </c>
      <c r="I84">
        <v>1388.2603997000001</v>
      </c>
      <c r="J84">
        <v>592.67945150000003</v>
      </c>
      <c r="K84">
        <v>667.33432630000004</v>
      </c>
      <c r="L84">
        <v>454.8045535</v>
      </c>
      <c r="M84">
        <v>1647.8671345</v>
      </c>
      <c r="N84">
        <v>1604.6567121</v>
      </c>
      <c r="O84">
        <v>1240.6949744000001</v>
      </c>
      <c r="P84">
        <v>367.35319559999999</v>
      </c>
      <c r="Q84">
        <v>2429.3174826999998</v>
      </c>
      <c r="R84">
        <v>3439.1499303999999</v>
      </c>
      <c r="T84" s="3" t="s">
        <v>299</v>
      </c>
      <c r="U84">
        <v>3630.98209211525</v>
      </c>
      <c r="V84">
        <v>358.70943243653198</v>
      </c>
      <c r="W84">
        <v>18763.6476043318</v>
      </c>
      <c r="X84">
        <v>4548.9715638563503</v>
      </c>
      <c r="Y84">
        <v>1466.77572459768</v>
      </c>
      <c r="Z84">
        <v>5918.8704186463201</v>
      </c>
      <c r="AA84">
        <v>2564.0847015294999</v>
      </c>
      <c r="AB84">
        <v>7993.9584376811999</v>
      </c>
      <c r="AC84">
        <v>28183.551198109999</v>
      </c>
      <c r="AD84">
        <v>1885.4326972961401</v>
      </c>
      <c r="AE84">
        <v>4748.2650142231696</v>
      </c>
      <c r="AF84">
        <v>47570.9920971104</v>
      </c>
      <c r="AG84">
        <v>42531.330449935202</v>
      </c>
      <c r="AH84">
        <v>46123.962498116998</v>
      </c>
      <c r="AI84">
        <v>19046.3068599701</v>
      </c>
      <c r="AJ84">
        <v>37685.528218991298</v>
      </c>
      <c r="AK84">
        <v>169540.69911115299</v>
      </c>
      <c r="AM84" s="3" t="s">
        <v>145</v>
      </c>
      <c r="AN84">
        <v>1324861.9603639001</v>
      </c>
      <c r="AO84">
        <v>37065.579199300002</v>
      </c>
      <c r="AP84">
        <v>11557039.8129525</v>
      </c>
      <c r="AQ84">
        <v>4678754.1557930997</v>
      </c>
      <c r="AR84">
        <v>3358725.5552619998</v>
      </c>
      <c r="AS84">
        <v>1840915.5671369</v>
      </c>
      <c r="AT84">
        <v>594411.424336</v>
      </c>
      <c r="AU84">
        <v>7866220.7015947001</v>
      </c>
      <c r="AV84">
        <v>8095712.3732657004</v>
      </c>
      <c r="AW84">
        <v>3057597.1832350502</v>
      </c>
      <c r="AX84">
        <v>1951065.2281263</v>
      </c>
      <c r="AY84">
        <v>30145980.6630142</v>
      </c>
      <c r="AZ84">
        <v>31151577.488409601</v>
      </c>
      <c r="BA84">
        <v>5418707.6534050005</v>
      </c>
      <c r="BB84">
        <v>2793209.6295623002</v>
      </c>
      <c r="BC84">
        <v>31225463.190396499</v>
      </c>
      <c r="BD84">
        <v>55696711.186885796</v>
      </c>
      <c r="BF84" s="3" t="s">
        <v>127</v>
      </c>
      <c r="BG84">
        <v>211.12734168125201</v>
      </c>
      <c r="BH84">
        <v>1.23829957075024</v>
      </c>
      <c r="BI84">
        <v>106.846434122342</v>
      </c>
      <c r="BJ84">
        <v>25.166641674275098</v>
      </c>
      <c r="BK84">
        <v>14.6808885106466</v>
      </c>
      <c r="BL84">
        <v>21.666264222833899</v>
      </c>
      <c r="BM84">
        <v>7.2706080411060796</v>
      </c>
      <c r="BN84">
        <v>35.292728567683497</v>
      </c>
      <c r="BO84">
        <v>25.208844051206398</v>
      </c>
      <c r="BP84">
        <v>13.9432189301872</v>
      </c>
      <c r="BQ84">
        <v>22.596607765698099</v>
      </c>
      <c r="BR84">
        <v>30.778918890077399</v>
      </c>
      <c r="BS84">
        <v>111.848782315988</v>
      </c>
      <c r="BT84">
        <v>50.865043494705702</v>
      </c>
      <c r="BU84">
        <v>21.016159064440298</v>
      </c>
      <c r="BV84">
        <v>152.20239410651999</v>
      </c>
      <c r="BW84">
        <v>246.094743253236</v>
      </c>
    </row>
    <row r="85" spans="1:75">
      <c r="A85" t="s">
        <v>122</v>
      </c>
      <c r="B85">
        <v>6251.5052739000002</v>
      </c>
      <c r="C85">
        <v>146.60130770000001</v>
      </c>
      <c r="D85">
        <v>4253.6627498999997</v>
      </c>
      <c r="E85">
        <v>437.61064529999999</v>
      </c>
      <c r="F85" s="15">
        <v>344.45085879999999</v>
      </c>
      <c r="G85">
        <v>6002.5060120999997</v>
      </c>
      <c r="H85" s="15">
        <v>857.72181169999999</v>
      </c>
      <c r="I85">
        <v>3299.0626284999998</v>
      </c>
      <c r="J85">
        <v>2601.8645147000002</v>
      </c>
      <c r="K85" s="15">
        <v>147.23008580000001</v>
      </c>
      <c r="L85">
        <v>1335.5575335999999</v>
      </c>
      <c r="M85">
        <v>5520.2235338999999</v>
      </c>
      <c r="N85">
        <v>3819.8115607999998</v>
      </c>
      <c r="O85">
        <v>7406.1971421999997</v>
      </c>
      <c r="P85">
        <v>1103.2302642</v>
      </c>
      <c r="Q85">
        <v>4218.1249980000002</v>
      </c>
      <c r="R85">
        <v>7699.553586</v>
      </c>
      <c r="T85" s="3" t="s">
        <v>300</v>
      </c>
      <c r="U85">
        <v>147.714749492734</v>
      </c>
      <c r="V85" s="15">
        <v>9.9810958257876301</v>
      </c>
      <c r="W85">
        <v>716.42537091620704</v>
      </c>
      <c r="X85">
        <v>365.676239630731</v>
      </c>
      <c r="Y85">
        <v>143.72810597534399</v>
      </c>
      <c r="Z85">
        <v>783.14336339565898</v>
      </c>
      <c r="AA85">
        <v>85.397821266764694</v>
      </c>
      <c r="AB85">
        <v>512.71767605934303</v>
      </c>
      <c r="AC85">
        <v>1079.9137806808601</v>
      </c>
      <c r="AD85">
        <v>268.177494317293</v>
      </c>
      <c r="AE85">
        <v>1090.8702400458899</v>
      </c>
      <c r="AF85">
        <v>2848.8272422651098</v>
      </c>
      <c r="AG85">
        <v>3473.7194843441298</v>
      </c>
      <c r="AH85">
        <v>1395.5202414361199</v>
      </c>
      <c r="AI85">
        <v>1772.9520645141599</v>
      </c>
      <c r="AJ85">
        <v>3669.4789173028798</v>
      </c>
      <c r="AK85">
        <v>7111.7803105940702</v>
      </c>
      <c r="AM85" s="3" t="s">
        <v>149</v>
      </c>
      <c r="AN85">
        <v>3812626.8198103001</v>
      </c>
      <c r="AO85">
        <v>-73445.416157400003</v>
      </c>
      <c r="AP85">
        <v>13038131.9574244</v>
      </c>
      <c r="AQ85">
        <v>2811589.8088556998</v>
      </c>
      <c r="AR85">
        <v>742512.89050550002</v>
      </c>
      <c r="AS85">
        <v>2044578.3829713999</v>
      </c>
      <c r="AT85">
        <v>1421014.6889696</v>
      </c>
      <c r="AU85">
        <v>13674934.0759445</v>
      </c>
      <c r="AV85">
        <v>6775986.6581734698</v>
      </c>
      <c r="AW85">
        <v>7333399.3033891404</v>
      </c>
      <c r="AX85">
        <v>2772899.2448032</v>
      </c>
      <c r="AY85">
        <v>30527246.8756001</v>
      </c>
      <c r="AZ85">
        <v>34532140.7514982</v>
      </c>
      <c r="BA85">
        <v>8332816.6854587002</v>
      </c>
      <c r="BB85">
        <v>3681330.4199435902</v>
      </c>
      <c r="BC85">
        <v>34286316.408270597</v>
      </c>
      <c r="BD85">
        <v>119543124.27351101</v>
      </c>
      <c r="BF85" t="s">
        <v>135</v>
      </c>
      <c r="BG85">
        <v>356.86611354263903</v>
      </c>
      <c r="BH85">
        <v>15.142936808752699</v>
      </c>
      <c r="BI85">
        <v>247.42772044219601</v>
      </c>
      <c r="BJ85">
        <v>44.985333512766402</v>
      </c>
      <c r="BK85">
        <v>52.819811358427003</v>
      </c>
      <c r="BL85">
        <v>121.557025524701</v>
      </c>
      <c r="BM85">
        <v>62.500457655487601</v>
      </c>
      <c r="BN85">
        <v>181.536497800235</v>
      </c>
      <c r="BO85">
        <v>120.09287134842</v>
      </c>
      <c r="BP85">
        <v>38.0572066108641</v>
      </c>
      <c r="BQ85">
        <v>41.316320490930202</v>
      </c>
      <c r="BR85">
        <v>621.84657373498396</v>
      </c>
      <c r="BS85">
        <v>287.87653571427899</v>
      </c>
      <c r="BT85">
        <v>150.68898241600499</v>
      </c>
      <c r="BU85">
        <v>83.964985709390405</v>
      </c>
      <c r="BV85">
        <v>587.12687803683696</v>
      </c>
      <c r="BW85">
        <v>822.68292099908899</v>
      </c>
    </row>
    <row r="86" spans="1:75">
      <c r="A86" t="s">
        <v>123</v>
      </c>
      <c r="B86">
        <v>344.28725064999998</v>
      </c>
      <c r="C86">
        <v>170.69925559999999</v>
      </c>
      <c r="D86">
        <v>1622.4370889500001</v>
      </c>
      <c r="E86">
        <v>481.6438832</v>
      </c>
      <c r="F86">
        <v>73.589975499999994</v>
      </c>
      <c r="G86">
        <v>6926.8972772999996</v>
      </c>
      <c r="H86">
        <v>246.58741620000001</v>
      </c>
      <c r="I86">
        <v>1458.3984639</v>
      </c>
      <c r="J86">
        <v>1593.2419061000001</v>
      </c>
      <c r="K86">
        <v>364.34050309999998</v>
      </c>
      <c r="L86">
        <v>778.36083259999998</v>
      </c>
      <c r="M86">
        <v>2685.2817691999999</v>
      </c>
      <c r="N86">
        <v>4764.5710809000002</v>
      </c>
      <c r="O86">
        <v>1952.7788642999999</v>
      </c>
      <c r="P86">
        <v>712.70566010000005</v>
      </c>
      <c r="Q86">
        <v>5782.8765530999999</v>
      </c>
      <c r="R86">
        <v>7678.2238133000001</v>
      </c>
      <c r="T86" s="3" t="s">
        <v>43</v>
      </c>
      <c r="U86" s="15">
        <v>1202.80865081302</v>
      </c>
      <c r="V86" s="15">
        <v>0.349969912454412</v>
      </c>
      <c r="W86" s="15">
        <v>1171.92412556923</v>
      </c>
      <c r="X86" s="15">
        <v>556.08729269183402</v>
      </c>
      <c r="Y86" s="15">
        <v>167.541633411074</v>
      </c>
      <c r="Z86" s="15">
        <v>612.50718706880502</v>
      </c>
      <c r="AA86" s="15">
        <v>216.197007380473</v>
      </c>
      <c r="AB86">
        <v>259.71955217607302</v>
      </c>
      <c r="AC86" s="15">
        <v>459.08195846620202</v>
      </c>
      <c r="AD86" s="15">
        <v>69.022525638341904</v>
      </c>
      <c r="AE86" s="15">
        <v>504.84958104515698</v>
      </c>
      <c r="AF86" s="15">
        <v>2187.3006697669598</v>
      </c>
      <c r="AG86">
        <v>2656.4885849964298</v>
      </c>
      <c r="AH86">
        <v>834.12867263562998</v>
      </c>
      <c r="AI86" s="15">
        <v>277.39506751298899</v>
      </c>
      <c r="AJ86">
        <v>1163.1591763736101</v>
      </c>
      <c r="AK86">
        <v>2157.69223020038</v>
      </c>
      <c r="AM86" s="3" t="s">
        <v>150</v>
      </c>
      <c r="AN86">
        <v>22863425.418215401</v>
      </c>
      <c r="AO86">
        <v>1384696.2288150999</v>
      </c>
      <c r="AP86">
        <v>100448991.236828</v>
      </c>
      <c r="AQ86">
        <v>68864409.805576906</v>
      </c>
      <c r="AR86">
        <v>22415752.452156</v>
      </c>
      <c r="AS86">
        <v>64094754.354059599</v>
      </c>
      <c r="AT86">
        <v>17268998.869180098</v>
      </c>
      <c r="AU86">
        <v>129385600.65405799</v>
      </c>
      <c r="AV86">
        <v>83116091.173234403</v>
      </c>
      <c r="AW86">
        <v>39756680.317433096</v>
      </c>
      <c r="AX86">
        <v>30506430.771832898</v>
      </c>
      <c r="AY86">
        <v>191642069.851392</v>
      </c>
      <c r="AZ86">
        <v>449995121.82886797</v>
      </c>
      <c r="BA86">
        <v>82728383.062975794</v>
      </c>
      <c r="BB86">
        <v>28478532.8917698</v>
      </c>
      <c r="BC86">
        <v>291417447.99483103</v>
      </c>
      <c r="BD86">
        <v>514688069.564026</v>
      </c>
      <c r="BF86" s="3" t="s">
        <v>140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</row>
    <row r="87" spans="1:75">
      <c r="A87" t="s">
        <v>124</v>
      </c>
      <c r="B87">
        <v>1533.0403915500001</v>
      </c>
      <c r="C87">
        <v>0.23653479999999999</v>
      </c>
      <c r="D87">
        <v>737.41820204999999</v>
      </c>
      <c r="E87">
        <v>224.68350710000001</v>
      </c>
      <c r="F87">
        <v>64.645533299999997</v>
      </c>
      <c r="G87">
        <v>1294.0709948000001</v>
      </c>
      <c r="H87">
        <v>216.2687651</v>
      </c>
      <c r="I87">
        <v>417.74570189999997</v>
      </c>
      <c r="J87">
        <v>324.40108229999998</v>
      </c>
      <c r="K87">
        <v>47.374282200000003</v>
      </c>
      <c r="L87">
        <v>8.8969369</v>
      </c>
      <c r="M87">
        <v>638.43734270000004</v>
      </c>
      <c r="N87">
        <v>1111.8673904</v>
      </c>
      <c r="O87">
        <v>561.41023480000001</v>
      </c>
      <c r="P87">
        <v>27.761213000000001</v>
      </c>
      <c r="Q87">
        <v>772.71345169999995</v>
      </c>
      <c r="R87">
        <v>1499.2425569</v>
      </c>
      <c r="T87" s="3" t="s">
        <v>68</v>
      </c>
      <c r="U87" s="15">
        <v>7012.1480879515202</v>
      </c>
      <c r="V87" s="15">
        <v>1115.13178865434</v>
      </c>
      <c r="W87" s="15">
        <v>11076.792263503699</v>
      </c>
      <c r="X87" s="15">
        <v>2151.69135386276</v>
      </c>
      <c r="Y87" s="15">
        <v>699.84510977861703</v>
      </c>
      <c r="Z87" s="15">
        <v>3665.8712428244899</v>
      </c>
      <c r="AA87" s="15">
        <v>12.612742626561101</v>
      </c>
      <c r="AB87">
        <v>4076.34957502527</v>
      </c>
      <c r="AC87" s="15">
        <v>7275.8469833147001</v>
      </c>
      <c r="AD87" s="15">
        <v>457.511311352071</v>
      </c>
      <c r="AE87">
        <v>3994.7648048064598</v>
      </c>
      <c r="AF87" s="15">
        <v>20539.756465509599</v>
      </c>
      <c r="AG87">
        <v>2369.4729281394798</v>
      </c>
      <c r="AH87">
        <v>2853.3604314712902</v>
      </c>
      <c r="AI87" s="15">
        <v>2821.6346231437601</v>
      </c>
      <c r="AJ87">
        <v>1263.06105028403</v>
      </c>
      <c r="AK87">
        <v>17643.320118786</v>
      </c>
      <c r="AM87" s="3" t="s">
        <v>151</v>
      </c>
      <c r="AN87">
        <v>148997.82931910001</v>
      </c>
      <c r="AO87">
        <v>13873.684287300001</v>
      </c>
      <c r="AP87">
        <v>774674.60461580101</v>
      </c>
      <c r="AQ87">
        <v>414147.95220300002</v>
      </c>
      <c r="AR87">
        <v>72270.140018999999</v>
      </c>
      <c r="AS87">
        <v>504738.87043439999</v>
      </c>
      <c r="AT87">
        <v>47915.082075400001</v>
      </c>
      <c r="AU87">
        <v>1425418.1804776001</v>
      </c>
      <c r="AV87">
        <v>780324.46162724099</v>
      </c>
      <c r="AW87">
        <v>438180.25997675001</v>
      </c>
      <c r="AX87">
        <v>271988.84195600002</v>
      </c>
      <c r="AY87">
        <v>1517592.2879977999</v>
      </c>
      <c r="AZ87">
        <v>3098778.0953787798</v>
      </c>
      <c r="BA87">
        <v>689590.20261639997</v>
      </c>
      <c r="BB87">
        <v>499683.11198221002</v>
      </c>
      <c r="BC87">
        <v>3533221.3218486002</v>
      </c>
      <c r="BD87">
        <v>5140391.6167013701</v>
      </c>
      <c r="BF87" s="3" t="s">
        <v>138</v>
      </c>
      <c r="BG87">
        <v>1386.0385814261101</v>
      </c>
      <c r="BH87">
        <v>74.871534353275806</v>
      </c>
      <c r="BI87">
        <v>2281.6509896317598</v>
      </c>
      <c r="BJ87">
        <v>815.00452765229397</v>
      </c>
      <c r="BK87">
        <v>847.01970934433405</v>
      </c>
      <c r="BL87">
        <v>1725.85394459908</v>
      </c>
      <c r="BM87">
        <v>1057.64703682697</v>
      </c>
      <c r="BN87">
        <v>1636.97753462434</v>
      </c>
      <c r="BO87">
        <v>1075.97485084658</v>
      </c>
      <c r="BP87">
        <v>515.66694563610702</v>
      </c>
      <c r="BQ87">
        <v>159.61516688554599</v>
      </c>
      <c r="BR87">
        <v>2314.7997729984099</v>
      </c>
      <c r="BS87">
        <v>1099.1666429218301</v>
      </c>
      <c r="BT87">
        <v>471.17469012470298</v>
      </c>
      <c r="BU87">
        <v>300.85082729319203</v>
      </c>
      <c r="BV87">
        <v>2712.07346417586</v>
      </c>
      <c r="BW87">
        <v>5244.7821211999599</v>
      </c>
    </row>
    <row r="88" spans="1:75">
      <c r="A88" t="s">
        <v>125</v>
      </c>
      <c r="B88">
        <v>37.590003699999997</v>
      </c>
      <c r="C88">
        <v>13.3173051</v>
      </c>
      <c r="D88">
        <v>68.870255</v>
      </c>
      <c r="E88">
        <v>5.8264769000000003</v>
      </c>
      <c r="F88">
        <v>3.1902796000000002</v>
      </c>
      <c r="G88">
        <v>24.283487999999998</v>
      </c>
      <c r="H88">
        <v>4.9627403000000001</v>
      </c>
      <c r="I88">
        <v>15.0050174</v>
      </c>
      <c r="J88">
        <v>10.9782704</v>
      </c>
      <c r="K88">
        <v>4.0907818999999996</v>
      </c>
      <c r="L88">
        <v>9.5945297000000007</v>
      </c>
      <c r="M88">
        <v>77.2731742</v>
      </c>
      <c r="N88">
        <v>56.935757199999998</v>
      </c>
      <c r="O88">
        <v>9.1762923000000001</v>
      </c>
      <c r="P88">
        <v>11.6256846</v>
      </c>
      <c r="Q88">
        <v>159.78177500000001</v>
      </c>
      <c r="R88">
        <v>130.3271579</v>
      </c>
      <c r="T88" s="3" t="s">
        <v>301</v>
      </c>
      <c r="U88" s="15">
        <v>32005.9914519099</v>
      </c>
      <c r="V88" s="15">
        <v>1351.32618187752</v>
      </c>
      <c r="W88">
        <v>145786.83481323801</v>
      </c>
      <c r="X88">
        <v>39745.555017005099</v>
      </c>
      <c r="Y88" s="15">
        <v>9881.2866483227699</v>
      </c>
      <c r="Z88">
        <v>59731.045750189201</v>
      </c>
      <c r="AA88" s="15">
        <v>6072.0701930857804</v>
      </c>
      <c r="AB88">
        <v>59696.221205770998</v>
      </c>
      <c r="AC88">
        <v>116909.15968531401</v>
      </c>
      <c r="AD88">
        <v>12181.323023319201</v>
      </c>
      <c r="AE88" s="15">
        <v>85560.181002182799</v>
      </c>
      <c r="AF88">
        <v>251143.25474862501</v>
      </c>
      <c r="AG88">
        <v>292064.63611932402</v>
      </c>
      <c r="AH88">
        <v>97799.600885018997</v>
      </c>
      <c r="AI88" s="15">
        <v>45984.094838142402</v>
      </c>
      <c r="AJ88">
        <v>74092.991002218594</v>
      </c>
      <c r="AK88">
        <v>433397.01160165097</v>
      </c>
      <c r="AM88" s="3" t="s">
        <v>153</v>
      </c>
      <c r="AN88">
        <v>49984470.722634397</v>
      </c>
      <c r="AO88">
        <v>8185280.8813431002</v>
      </c>
      <c r="AP88">
        <v>249739977.22083801</v>
      </c>
      <c r="AQ88">
        <v>82670258.519272298</v>
      </c>
      <c r="AR88">
        <v>22607870.750539798</v>
      </c>
      <c r="AS88">
        <v>95824256.603624895</v>
      </c>
      <c r="AT88">
        <v>14099366.0453093</v>
      </c>
      <c r="AU88">
        <v>374959616.06503499</v>
      </c>
      <c r="AV88">
        <v>124201582.536117</v>
      </c>
      <c r="AW88">
        <v>41228606.165731899</v>
      </c>
      <c r="AX88">
        <v>77083861.161319897</v>
      </c>
      <c r="AY88">
        <v>540475373.82309794</v>
      </c>
      <c r="AZ88">
        <v>907995641.48003995</v>
      </c>
      <c r="BA88">
        <v>180705812.56290001</v>
      </c>
      <c r="BB88">
        <v>128037831.21607</v>
      </c>
      <c r="BC88">
        <v>909968392.21143305</v>
      </c>
      <c r="BD88">
        <v>1424073922.0145099</v>
      </c>
      <c r="BF88" s="3" t="s">
        <v>141</v>
      </c>
      <c r="BG88">
        <v>4597.7398143137098</v>
      </c>
      <c r="BH88">
        <v>631.98431435115901</v>
      </c>
      <c r="BI88">
        <v>11543.300773385599</v>
      </c>
      <c r="BJ88">
        <v>1831.1522092641801</v>
      </c>
      <c r="BK88">
        <v>2704.1090671884399</v>
      </c>
      <c r="BL88">
        <v>10603.651537756799</v>
      </c>
      <c r="BM88">
        <v>5518.3277678267104</v>
      </c>
      <c r="BN88">
        <v>31148.146222409101</v>
      </c>
      <c r="BO88">
        <v>12953.688845504799</v>
      </c>
      <c r="BP88">
        <v>2855.41168538379</v>
      </c>
      <c r="BQ88">
        <v>1912.1460469574999</v>
      </c>
      <c r="BR88">
        <v>11307.146237614401</v>
      </c>
      <c r="BS88">
        <v>9807.72282455803</v>
      </c>
      <c r="BT88">
        <v>9715.9081584535597</v>
      </c>
      <c r="BU88">
        <v>2429.1280360721398</v>
      </c>
      <c r="BV88">
        <v>21238.2389762737</v>
      </c>
      <c r="BW88">
        <v>34318.151966247002</v>
      </c>
    </row>
    <row r="89" spans="1:75">
      <c r="A89" t="s">
        <v>126</v>
      </c>
      <c r="B89">
        <v>199.49092275000001</v>
      </c>
      <c r="C89">
        <v>23.178523500000001</v>
      </c>
      <c r="D89">
        <v>165.31272444999999</v>
      </c>
      <c r="E89">
        <v>22.380264799999999</v>
      </c>
      <c r="F89" s="15">
        <v>7.0427339</v>
      </c>
      <c r="G89">
        <v>110.2982349</v>
      </c>
      <c r="H89" s="15">
        <v>4.3775871000000004</v>
      </c>
      <c r="I89">
        <v>34.232323800000003</v>
      </c>
      <c r="J89">
        <v>28.3772187</v>
      </c>
      <c r="K89">
        <v>4.9699286000000003</v>
      </c>
      <c r="L89">
        <v>6.2131935</v>
      </c>
      <c r="M89">
        <v>104.8420605</v>
      </c>
      <c r="N89">
        <v>303.43683520000002</v>
      </c>
      <c r="O89">
        <v>171.0047193</v>
      </c>
      <c r="P89">
        <v>68.103092700000005</v>
      </c>
      <c r="Q89">
        <v>176.38402439999999</v>
      </c>
      <c r="R89">
        <v>92.795462599999993</v>
      </c>
      <c r="T89" s="3" t="s">
        <v>266</v>
      </c>
      <c r="U89">
        <v>5998.1753598044897</v>
      </c>
      <c r="V89">
        <v>3118.1051603810602</v>
      </c>
      <c r="W89">
        <v>12154.9054014634</v>
      </c>
      <c r="X89">
        <v>2764.99360837312</v>
      </c>
      <c r="Y89">
        <v>429.228606633656</v>
      </c>
      <c r="Z89">
        <v>4071.89396837611</v>
      </c>
      <c r="AA89">
        <v>575.61306507852203</v>
      </c>
      <c r="AB89">
        <v>4125.0495169237302</v>
      </c>
      <c r="AC89">
        <v>5924.5139352735096</v>
      </c>
      <c r="AD89">
        <v>900.26220837608003</v>
      </c>
      <c r="AE89">
        <v>9896.0604377643904</v>
      </c>
      <c r="AF89">
        <v>8101.9826590187704</v>
      </c>
      <c r="AG89">
        <v>21018.676158680901</v>
      </c>
      <c r="AH89">
        <v>3974.5795722569901</v>
      </c>
      <c r="AI89">
        <v>1907.6110393554</v>
      </c>
      <c r="AJ89">
        <v>3680.0814293779199</v>
      </c>
      <c r="AK89">
        <v>32947.8675237032</v>
      </c>
      <c r="AM89" s="3" t="s">
        <v>152</v>
      </c>
      <c r="AN89">
        <v>326386.74366620003</v>
      </c>
      <c r="AO89">
        <v>30662.375578200001</v>
      </c>
      <c r="AP89">
        <v>1853294.2790178999</v>
      </c>
      <c r="AQ89">
        <v>1744563.5198735001</v>
      </c>
      <c r="AR89">
        <v>173246.82390759999</v>
      </c>
      <c r="AS89">
        <v>1349321.3191627001</v>
      </c>
      <c r="AT89">
        <v>148760.34837399999</v>
      </c>
      <c r="AU89">
        <v>3815668.5939647001</v>
      </c>
      <c r="AV89">
        <v>1870611.3421413</v>
      </c>
      <c r="AW89">
        <v>1005925.57189</v>
      </c>
      <c r="AX89">
        <v>499229.42252939998</v>
      </c>
      <c r="AY89">
        <v>3016291.0745024998</v>
      </c>
      <c r="AZ89">
        <v>6686474.4200421004</v>
      </c>
      <c r="BA89">
        <v>1411591.4399858001</v>
      </c>
      <c r="BB89">
        <v>1070399.2542264301</v>
      </c>
      <c r="BC89">
        <v>7152741.1621439001</v>
      </c>
      <c r="BD89">
        <v>11332147.6431667</v>
      </c>
      <c r="BF89" s="3" t="s">
        <v>148</v>
      </c>
      <c r="BG89">
        <v>302.69705863982199</v>
      </c>
      <c r="BH89">
        <v>533.27240221218904</v>
      </c>
      <c r="BI89">
        <v>988.86506893049602</v>
      </c>
      <c r="BJ89">
        <v>436.45170575300898</v>
      </c>
      <c r="BK89">
        <v>134.18944821444001</v>
      </c>
      <c r="BL89">
        <v>268.93408729384998</v>
      </c>
      <c r="BM89">
        <v>461.87267583526699</v>
      </c>
      <c r="BN89">
        <v>1079.44393375346</v>
      </c>
      <c r="BO89">
        <v>424.21796731331102</v>
      </c>
      <c r="BP89">
        <v>223.65655857246901</v>
      </c>
      <c r="BQ89">
        <v>118.69851161005801</v>
      </c>
      <c r="BR89">
        <v>924.60969572219096</v>
      </c>
      <c r="BS89">
        <v>1972.12785831835</v>
      </c>
      <c r="BT89">
        <v>2567.9424953361899</v>
      </c>
      <c r="BU89">
        <v>262.62301882464698</v>
      </c>
      <c r="BV89">
        <v>2900.67898213731</v>
      </c>
      <c r="BW89">
        <v>5813.0518854501297</v>
      </c>
    </row>
    <row r="90" spans="1:75">
      <c r="A90" t="s">
        <v>127</v>
      </c>
      <c r="B90">
        <v>255.81673805</v>
      </c>
      <c r="C90">
        <v>3.7758652000000001</v>
      </c>
      <c r="D90">
        <v>203.19446805000001</v>
      </c>
      <c r="E90">
        <v>30.072080400000001</v>
      </c>
      <c r="F90">
        <v>6.3145835000000003</v>
      </c>
      <c r="G90">
        <v>52.667103500000003</v>
      </c>
      <c r="H90">
        <v>9.2432307999999992</v>
      </c>
      <c r="I90">
        <v>49.3314357</v>
      </c>
      <c r="J90">
        <v>22.159299099999998</v>
      </c>
      <c r="K90">
        <v>7.4243762999999996</v>
      </c>
      <c r="L90">
        <v>1.3655611999999999</v>
      </c>
      <c r="M90">
        <v>12.4635085</v>
      </c>
      <c r="N90">
        <v>128.28184089999999</v>
      </c>
      <c r="O90">
        <v>48.2940167</v>
      </c>
      <c r="P90">
        <v>26.838390799999999</v>
      </c>
      <c r="Q90">
        <v>18.9449443</v>
      </c>
      <c r="R90">
        <v>148.20929989999999</v>
      </c>
      <c r="T90" s="3" t="s">
        <v>302</v>
      </c>
      <c r="U90" s="15">
        <v>509.08299350481701</v>
      </c>
      <c r="V90" s="15">
        <v>10.243453345085401</v>
      </c>
      <c r="W90">
        <v>1275.2714357837301</v>
      </c>
      <c r="X90">
        <v>147.10000075176899</v>
      </c>
      <c r="Y90" s="15">
        <v>64.138906144195104</v>
      </c>
      <c r="Z90">
        <v>382.56413523336897</v>
      </c>
      <c r="AA90" s="15">
        <v>64.748374579685802</v>
      </c>
      <c r="AB90">
        <v>439.60730501997801</v>
      </c>
      <c r="AC90">
        <v>684.08469354768795</v>
      </c>
      <c r="AD90">
        <v>127.409382004756</v>
      </c>
      <c r="AE90" s="15">
        <v>503.78689521597198</v>
      </c>
      <c r="AF90">
        <v>857.20518402191703</v>
      </c>
      <c r="AG90">
        <v>1733.7591347125799</v>
      </c>
      <c r="AH90">
        <v>382.45232991598101</v>
      </c>
      <c r="AI90">
        <v>179.027363861911</v>
      </c>
      <c r="AJ90">
        <v>310.68563127909903</v>
      </c>
      <c r="AK90">
        <v>2361.5346104862301</v>
      </c>
      <c r="AM90" s="3" t="s">
        <v>154</v>
      </c>
      <c r="AN90">
        <v>26874543.567247398</v>
      </c>
      <c r="AO90">
        <v>1286317.0005669999</v>
      </c>
      <c r="AP90">
        <v>26981113.965792298</v>
      </c>
      <c r="AQ90">
        <v>14188373.7493257</v>
      </c>
      <c r="AR90">
        <v>545642.70302110002</v>
      </c>
      <c r="AS90">
        <v>3566218.8388915001</v>
      </c>
      <c r="AT90">
        <v>3551405.5620331001</v>
      </c>
      <c r="AU90">
        <v>5823763.6464264002</v>
      </c>
      <c r="AV90">
        <v>663114.582261701</v>
      </c>
      <c r="AW90">
        <v>3999022.89832485</v>
      </c>
      <c r="AX90">
        <v>1803631.9609139001</v>
      </c>
      <c r="AY90">
        <v>31526024.6818958</v>
      </c>
      <c r="AZ90">
        <v>7985606.9759924896</v>
      </c>
      <c r="BA90">
        <v>10487832.044057401</v>
      </c>
      <c r="BB90">
        <v>2549073.4000242702</v>
      </c>
      <c r="BC90">
        <v>16460650.2618201</v>
      </c>
      <c r="BD90">
        <v>27238332.3873032</v>
      </c>
      <c r="BF90" s="3" t="s">
        <v>143</v>
      </c>
      <c r="BG90">
        <v>235193.07126929099</v>
      </c>
      <c r="BH90">
        <v>10632.6094360759</v>
      </c>
      <c r="BI90">
        <v>121437.935847849</v>
      </c>
      <c r="BJ90">
        <v>118818.17928317501</v>
      </c>
      <c r="BK90">
        <v>18119.767949996502</v>
      </c>
      <c r="BL90">
        <v>176693.347060083</v>
      </c>
      <c r="BM90">
        <v>73246.572892334705</v>
      </c>
      <c r="BN90">
        <v>137861.65636075201</v>
      </c>
      <c r="BO90">
        <v>81771.6365489624</v>
      </c>
      <c r="BP90">
        <v>55806.856347345398</v>
      </c>
      <c r="BQ90">
        <v>14593.200591605901</v>
      </c>
      <c r="BR90">
        <v>278676.46486362402</v>
      </c>
      <c r="BS90">
        <v>125871.959893495</v>
      </c>
      <c r="BT90">
        <v>85003.383430694201</v>
      </c>
      <c r="BU90">
        <v>13171.7265455332</v>
      </c>
      <c r="BV90">
        <v>175005.27102399501</v>
      </c>
      <c r="BW90">
        <v>288996.21699888603</v>
      </c>
    </row>
    <row r="91" spans="1:75">
      <c r="A91" t="s">
        <v>128</v>
      </c>
      <c r="B91">
        <v>149.61649370000001</v>
      </c>
      <c r="C91">
        <v>2.8808102999999998</v>
      </c>
      <c r="D91">
        <v>439.65909319999997</v>
      </c>
      <c r="E91">
        <v>418.39899650000001</v>
      </c>
      <c r="F91">
        <v>72.952830300000002</v>
      </c>
      <c r="G91">
        <v>1341.6372653999999</v>
      </c>
      <c r="H91">
        <v>232.16472640000001</v>
      </c>
      <c r="I91">
        <v>576.12549490000004</v>
      </c>
      <c r="J91">
        <v>400.05270239999999</v>
      </c>
      <c r="K91">
        <v>76.580175999999994</v>
      </c>
      <c r="L91">
        <v>16.286226200000002</v>
      </c>
      <c r="M91">
        <v>1796.1741652000001</v>
      </c>
      <c r="N91">
        <v>608.95302949999996</v>
      </c>
      <c r="O91">
        <v>232.03768890000001</v>
      </c>
      <c r="P91">
        <v>1281.1022745</v>
      </c>
      <c r="Q91">
        <v>169.2898754</v>
      </c>
      <c r="R91">
        <v>3648.8244085000001</v>
      </c>
      <c r="T91" s="3" t="s">
        <v>303</v>
      </c>
      <c r="U91" s="15">
        <v>1431.49694600061</v>
      </c>
      <c r="V91" s="15">
        <v>425.584188869922</v>
      </c>
      <c r="W91" s="15">
        <v>10425.289694267</v>
      </c>
      <c r="X91" s="15">
        <v>3122.6481591491001</v>
      </c>
      <c r="Y91" s="15">
        <v>510.47675779745703</v>
      </c>
      <c r="Z91" s="15">
        <v>4325.4950060211704</v>
      </c>
      <c r="AA91" s="15">
        <v>482.33275664543601</v>
      </c>
      <c r="AB91" s="15">
        <v>3151.2190788090202</v>
      </c>
      <c r="AC91" s="15">
        <v>6807.6546871922901</v>
      </c>
      <c r="AD91" s="15">
        <v>1322.59166455269</v>
      </c>
      <c r="AE91" s="15">
        <v>5732.9899061461201</v>
      </c>
      <c r="AF91" s="15">
        <v>11337.466637134599</v>
      </c>
      <c r="AG91" s="15">
        <v>13428.1000319587</v>
      </c>
      <c r="AH91">
        <v>6128.2968424331802</v>
      </c>
      <c r="AI91" s="15">
        <v>3992.2674396038101</v>
      </c>
      <c r="AJ91" s="15">
        <v>6803.0191251278602</v>
      </c>
      <c r="AK91" s="15">
        <v>36281.386102202297</v>
      </c>
      <c r="AM91" s="3" t="s">
        <v>155</v>
      </c>
      <c r="AN91">
        <v>9710847.0879452992</v>
      </c>
      <c r="AO91">
        <v>-37728.739752699999</v>
      </c>
      <c r="AP91">
        <v>5913643.5685631</v>
      </c>
      <c r="AQ91">
        <v>1123327.5002693001</v>
      </c>
      <c r="AR91">
        <v>564921.23173360003</v>
      </c>
      <c r="AS91">
        <v>1927131.8943711999</v>
      </c>
      <c r="AT91">
        <v>533754.01060020004</v>
      </c>
      <c r="AU91">
        <v>1007336.4373555999</v>
      </c>
      <c r="AV91">
        <v>104739.84775073999</v>
      </c>
      <c r="AW91">
        <v>953139.11136310105</v>
      </c>
      <c r="AX91">
        <v>516549.0596789</v>
      </c>
      <c r="AY91">
        <v>7060701.2068355996</v>
      </c>
      <c r="AZ91">
        <v>5023000.1537247896</v>
      </c>
      <c r="BA91">
        <v>7540578.9028498</v>
      </c>
      <c r="BB91">
        <v>1766879.11925601</v>
      </c>
      <c r="BC91">
        <v>2907242.9015929</v>
      </c>
      <c r="BD91">
        <v>11420754.9456499</v>
      </c>
      <c r="BF91" s="3" t="s">
        <v>142</v>
      </c>
      <c r="BG91">
        <v>57575.233493847598</v>
      </c>
      <c r="BH91">
        <v>39994.052019503499</v>
      </c>
      <c r="BI91">
        <v>102740.14176668601</v>
      </c>
      <c r="BJ91">
        <v>29778.463108097501</v>
      </c>
      <c r="BK91">
        <v>17506.549642604001</v>
      </c>
      <c r="BL91">
        <v>50278.877617085302</v>
      </c>
      <c r="BM91">
        <v>12682.764784283499</v>
      </c>
      <c r="BN91">
        <v>49163.2486880078</v>
      </c>
      <c r="BO91">
        <v>19036.462028686499</v>
      </c>
      <c r="BP91">
        <v>4825.2148646586202</v>
      </c>
      <c r="BQ91">
        <v>4100.72244243161</v>
      </c>
      <c r="BR91">
        <v>172282.17890638101</v>
      </c>
      <c r="BS91">
        <v>65112.062850370297</v>
      </c>
      <c r="BT91">
        <v>17013.019001309902</v>
      </c>
      <c r="BU91">
        <v>17870.638110789001</v>
      </c>
      <c r="BV91">
        <v>11241.046352708399</v>
      </c>
      <c r="BW91">
        <v>139095.372226017</v>
      </c>
    </row>
    <row r="92" spans="1:75">
      <c r="A92" t="s">
        <v>129</v>
      </c>
      <c r="B92">
        <v>7598.0704384999999</v>
      </c>
      <c r="C92">
        <v>1351.6169144999999</v>
      </c>
      <c r="D92">
        <v>13014.403283600001</v>
      </c>
      <c r="E92">
        <v>3666.3016010000001</v>
      </c>
      <c r="F92">
        <v>892.53276080000001</v>
      </c>
      <c r="G92">
        <v>13051.113984</v>
      </c>
      <c r="H92">
        <v>550.28378520000001</v>
      </c>
      <c r="I92">
        <v>5846.4798704000004</v>
      </c>
      <c r="J92">
        <v>3510.1857230999999</v>
      </c>
      <c r="K92">
        <v>1168.8620189999999</v>
      </c>
      <c r="L92">
        <v>1586.5612688000001</v>
      </c>
      <c r="M92">
        <v>8887.9173907000004</v>
      </c>
      <c r="N92">
        <v>30675.3370345</v>
      </c>
      <c r="O92">
        <v>23557.127157700001</v>
      </c>
      <c r="P92">
        <v>7642.9568026999996</v>
      </c>
      <c r="Q92">
        <v>41631.511881300001</v>
      </c>
      <c r="R92">
        <v>56003.517721800003</v>
      </c>
      <c r="T92" s="3" t="s">
        <v>154</v>
      </c>
      <c r="U92" s="15">
        <v>6694.0340259848299</v>
      </c>
      <c r="V92" s="15">
        <v>600.07774626984599</v>
      </c>
      <c r="W92" s="15">
        <v>11793.403351335301</v>
      </c>
      <c r="X92" s="15">
        <v>7876.4987302238596</v>
      </c>
      <c r="Y92" s="15">
        <v>404.813988794632</v>
      </c>
      <c r="Z92">
        <v>6212.4616549582597</v>
      </c>
      <c r="AA92" s="15">
        <v>1248.16416619346</v>
      </c>
      <c r="AB92">
        <v>5563.0361780524199</v>
      </c>
      <c r="AC92">
        <v>11973.1309576035</v>
      </c>
      <c r="AD92">
        <v>844.55706465057995</v>
      </c>
      <c r="AE92" s="15">
        <v>4426.4508595367597</v>
      </c>
      <c r="AF92">
        <v>24216.355743774999</v>
      </c>
      <c r="AG92">
        <v>28667.4804885544</v>
      </c>
      <c r="AH92">
        <v>12804.0941465901</v>
      </c>
      <c r="AI92">
        <v>8380.2889570537991</v>
      </c>
      <c r="AJ92">
        <v>6059.3374028171202</v>
      </c>
      <c r="AK92">
        <v>62009.811229173203</v>
      </c>
      <c r="AM92" s="3" t="s">
        <v>161</v>
      </c>
      <c r="AN92">
        <v>4609508.0004190998</v>
      </c>
      <c r="AO92">
        <v>-199402.23075029999</v>
      </c>
      <c r="AP92">
        <v>7115652.7133884002</v>
      </c>
      <c r="AQ92">
        <v>5106152.8798996098</v>
      </c>
      <c r="AR92">
        <v>1274709.1900094999</v>
      </c>
      <c r="AS92">
        <v>15412771.416091099</v>
      </c>
      <c r="AT92">
        <v>3675971.1988868001</v>
      </c>
      <c r="AU92">
        <v>7747960.7225396</v>
      </c>
      <c r="AV92">
        <v>4952840.8393358998</v>
      </c>
      <c r="AW92">
        <v>5765940.4482231</v>
      </c>
      <c r="AX92">
        <v>6906671.0169828003</v>
      </c>
      <c r="AY92">
        <v>11478268.648238899</v>
      </c>
      <c r="AZ92">
        <v>13127263.4136075</v>
      </c>
      <c r="BA92">
        <v>3931448.4673699001</v>
      </c>
      <c r="BB92">
        <v>4162780.1881351098</v>
      </c>
      <c r="BC92">
        <v>21057885.4934761</v>
      </c>
      <c r="BD92">
        <v>3958723.1646891502</v>
      </c>
      <c r="BF92" t="s">
        <v>146</v>
      </c>
      <c r="BG92">
        <v>16767.9108075771</v>
      </c>
      <c r="BH92">
        <v>32034.398239946899</v>
      </c>
      <c r="BI92">
        <v>16808.7920136219</v>
      </c>
      <c r="BJ92">
        <v>4692.2090647796804</v>
      </c>
      <c r="BK92">
        <v>2829.26698313309</v>
      </c>
      <c r="BL92">
        <v>33438.500486518104</v>
      </c>
      <c r="BM92">
        <v>7137.6640453517302</v>
      </c>
      <c r="BN92">
        <v>16844.4613060599</v>
      </c>
      <c r="BO92">
        <v>9330.6101263604305</v>
      </c>
      <c r="BP92">
        <v>2111.08831192861</v>
      </c>
      <c r="BQ92">
        <v>4371.41475728769</v>
      </c>
      <c r="BR92">
        <v>58170.183196906597</v>
      </c>
      <c r="BS92">
        <v>17708.7949059319</v>
      </c>
      <c r="BT92">
        <v>10391.779671381701</v>
      </c>
      <c r="BU92">
        <v>4719.3545081638604</v>
      </c>
      <c r="BV92">
        <v>50324.5566624844</v>
      </c>
      <c r="BW92">
        <v>74692.098909139298</v>
      </c>
    </row>
    <row r="93" spans="1:75">
      <c r="A93" t="s">
        <v>130</v>
      </c>
      <c r="B93">
        <v>39.593734300000001</v>
      </c>
      <c r="C93">
        <v>22.4591615</v>
      </c>
      <c r="D93">
        <v>108.7694224</v>
      </c>
      <c r="E93">
        <v>19.353892699999999</v>
      </c>
      <c r="F93">
        <v>9.3135700000000003</v>
      </c>
      <c r="G93">
        <v>52.583378500000002</v>
      </c>
      <c r="H93">
        <v>9.0183014999999997</v>
      </c>
      <c r="I93">
        <v>36.859575800000002</v>
      </c>
      <c r="J93">
        <v>15.4726242</v>
      </c>
      <c r="K93">
        <v>9.9989602000000009</v>
      </c>
      <c r="L93">
        <v>14.035485899999999</v>
      </c>
      <c r="M93">
        <v>124.3182053</v>
      </c>
      <c r="N93">
        <v>48.846133500000001</v>
      </c>
      <c r="O93">
        <v>199.75832890000001</v>
      </c>
      <c r="P93">
        <v>49.991208499999999</v>
      </c>
      <c r="Q93">
        <v>425.15114749999998</v>
      </c>
      <c r="R93">
        <v>209.39158509999999</v>
      </c>
      <c r="T93" s="3" t="s">
        <v>304</v>
      </c>
      <c r="U93" s="15">
        <v>2088.9298872530499</v>
      </c>
      <c r="V93" s="15">
        <v>57.455798649840197</v>
      </c>
      <c r="W93">
        <v>1213.2904514054201</v>
      </c>
      <c r="X93">
        <v>4049.1460332402999</v>
      </c>
      <c r="Y93">
        <v>71.576061148109204</v>
      </c>
      <c r="Z93">
        <v>727.93226992563496</v>
      </c>
      <c r="AA93">
        <v>96.159577498716104</v>
      </c>
      <c r="AB93">
        <v>306.848421008559</v>
      </c>
      <c r="AC93">
        <v>807.09911751234995</v>
      </c>
      <c r="AD93">
        <v>167.71775696885899</v>
      </c>
      <c r="AE93" s="15">
        <v>1188.0979577180699</v>
      </c>
      <c r="AF93">
        <v>1110.2028293609601</v>
      </c>
      <c r="AG93" s="15">
        <v>1341.2800110041701</v>
      </c>
      <c r="AH93">
        <v>403.08183768817901</v>
      </c>
      <c r="AI93">
        <v>117.591516256332</v>
      </c>
      <c r="AJ93">
        <v>125.098315011943</v>
      </c>
      <c r="AK93">
        <v>2017.90754651933</v>
      </c>
      <c r="AM93" s="3" t="s">
        <v>156</v>
      </c>
      <c r="AN93">
        <v>2438842.4554670998</v>
      </c>
      <c r="AO93">
        <v>73294.728235300005</v>
      </c>
      <c r="AP93">
        <v>1406852.5970695999</v>
      </c>
      <c r="AQ93">
        <v>398508.97585709998</v>
      </c>
      <c r="AR93">
        <v>48367.540098199999</v>
      </c>
      <c r="AS93">
        <v>603257.93292940001</v>
      </c>
      <c r="AT93">
        <v>53756.373823599999</v>
      </c>
      <c r="AU93">
        <v>-81137.216899699895</v>
      </c>
      <c r="AV93">
        <v>299922.60321159998</v>
      </c>
      <c r="AW93">
        <v>76917.950008200001</v>
      </c>
      <c r="AX93">
        <v>232111.50934700001</v>
      </c>
      <c r="AY93">
        <v>672398.12204209995</v>
      </c>
      <c r="AZ93">
        <v>85233.44663767</v>
      </c>
      <c r="BA93">
        <v>359708.13249759999</v>
      </c>
      <c r="BB93">
        <v>88433.680669890004</v>
      </c>
      <c r="BC93">
        <v>151770.67606100001</v>
      </c>
      <c r="BD93">
        <v>1509911.2538540401</v>
      </c>
      <c r="BF93" s="3" t="s">
        <v>147</v>
      </c>
      <c r="BG93">
        <v>7379.5264721508802</v>
      </c>
      <c r="BH93">
        <v>37671.654295813198</v>
      </c>
      <c r="BI93">
        <v>5252.4230474387696</v>
      </c>
      <c r="BJ93">
        <v>1416.76743510297</v>
      </c>
      <c r="BK93">
        <v>1182.4417004736599</v>
      </c>
      <c r="BL93">
        <v>3101.12197071025</v>
      </c>
      <c r="BM93">
        <v>1267.3816160050701</v>
      </c>
      <c r="BN93">
        <v>8010.9140476394996</v>
      </c>
      <c r="BO93">
        <v>2899.8420416986201</v>
      </c>
      <c r="BP93">
        <v>876.65030262298797</v>
      </c>
      <c r="BQ93">
        <v>2246.6059940857599</v>
      </c>
      <c r="BR93">
        <v>34814.831638780401</v>
      </c>
      <c r="BS93">
        <v>11126.569096498</v>
      </c>
      <c r="BT93">
        <v>5805.23074684931</v>
      </c>
      <c r="BU93">
        <v>2570.8893145940401</v>
      </c>
      <c r="BV93">
        <v>31500.730143111199</v>
      </c>
      <c r="BW93">
        <v>51314.729867640897</v>
      </c>
    </row>
    <row r="94" spans="1:75">
      <c r="A94" t="s">
        <v>131</v>
      </c>
      <c r="B94">
        <v>123.83259455</v>
      </c>
      <c r="C94">
        <v>25.906385799999999</v>
      </c>
      <c r="D94">
        <v>281.81495445000002</v>
      </c>
      <c r="E94">
        <v>61.404049499999999</v>
      </c>
      <c r="F94">
        <v>18.1674927</v>
      </c>
      <c r="G94">
        <v>174.8439578</v>
      </c>
      <c r="H94">
        <v>50.122268599999998</v>
      </c>
      <c r="I94">
        <v>76.039385100000004</v>
      </c>
      <c r="J94">
        <v>95.384262500000006</v>
      </c>
      <c r="K94">
        <v>27.513266099999999</v>
      </c>
      <c r="L94">
        <v>26.568201299999998</v>
      </c>
      <c r="M94">
        <v>522.30102079999995</v>
      </c>
      <c r="N94">
        <v>58.146867100000001</v>
      </c>
      <c r="O94">
        <v>227.76083009999999</v>
      </c>
      <c r="P94">
        <v>104.4917233</v>
      </c>
      <c r="Q94">
        <v>543.60393199999999</v>
      </c>
      <c r="R94">
        <v>407.63133499999998</v>
      </c>
      <c r="T94" s="3" t="s">
        <v>255</v>
      </c>
      <c r="U94" s="15">
        <v>3758.6098801018602</v>
      </c>
      <c r="V94" s="15">
        <v>0.19626824350961999</v>
      </c>
      <c r="W94" s="15">
        <v>1501.6807394456</v>
      </c>
      <c r="X94" s="15">
        <v>1575.06885534964</v>
      </c>
      <c r="Y94" s="15">
        <v>18.773036386746</v>
      </c>
      <c r="Z94" s="15">
        <v>332.90162389492502</v>
      </c>
      <c r="AA94" s="15">
        <v>198.39617429424001</v>
      </c>
      <c r="AB94" s="15">
        <v>358.31522701112601</v>
      </c>
      <c r="AC94" s="15">
        <v>613.17377742198005</v>
      </c>
      <c r="AD94" s="15">
        <v>77.6561369399097</v>
      </c>
      <c r="AE94" s="15">
        <v>280.25440566651702</v>
      </c>
      <c r="AF94" s="15">
        <v>1181.9493129114501</v>
      </c>
      <c r="AG94" s="15">
        <v>1065.1406929249899</v>
      </c>
      <c r="AH94">
        <v>424.95554228089202</v>
      </c>
      <c r="AI94" s="15">
        <v>401.71336191915901</v>
      </c>
      <c r="AJ94">
        <v>188.824045651896</v>
      </c>
      <c r="AK94" s="15">
        <v>1746.7626675024601</v>
      </c>
      <c r="AM94" t="s">
        <v>162</v>
      </c>
      <c r="AN94">
        <v>61548.161765700002</v>
      </c>
      <c r="AO94">
        <v>10105.753561699999</v>
      </c>
      <c r="AP94">
        <v>365820.70052499999</v>
      </c>
      <c r="AQ94">
        <v>132385.55703709999</v>
      </c>
      <c r="AR94">
        <v>27479.638596500001</v>
      </c>
      <c r="AS94">
        <v>180344.7554585</v>
      </c>
      <c r="AT94">
        <v>26329.874923200001</v>
      </c>
      <c r="AU94">
        <v>612661.29871829995</v>
      </c>
      <c r="AV94">
        <v>386237.92724990001</v>
      </c>
      <c r="AW94">
        <v>130124.7528431</v>
      </c>
      <c r="AX94">
        <v>139150.7049027</v>
      </c>
      <c r="AY94">
        <v>839812.88912339997</v>
      </c>
      <c r="AZ94">
        <v>1549870.75159778</v>
      </c>
      <c r="BA94">
        <v>252308.0075024</v>
      </c>
      <c r="BB94">
        <v>237691.48241207001</v>
      </c>
      <c r="BC94">
        <v>1557122.7244587</v>
      </c>
      <c r="BD94">
        <v>2527843.8456206899</v>
      </c>
      <c r="BF94" s="3" t="s">
        <v>145</v>
      </c>
      <c r="BG94">
        <v>2364.56620471817</v>
      </c>
      <c r="BH94">
        <v>2558.6833497377502</v>
      </c>
      <c r="BI94">
        <v>23381.045227118298</v>
      </c>
      <c r="BJ94">
        <v>626.18836880705305</v>
      </c>
      <c r="BK94">
        <v>5757.8907710541198</v>
      </c>
      <c r="BL94">
        <v>38293.298932904203</v>
      </c>
      <c r="BM94">
        <v>2713.06735236334</v>
      </c>
      <c r="BN94">
        <v>24402.9022868826</v>
      </c>
      <c r="BO94">
        <v>1319.8453813829601</v>
      </c>
      <c r="BP94">
        <v>786.47623565614299</v>
      </c>
      <c r="BQ94">
        <v>2134.0101108847998</v>
      </c>
      <c r="BR94">
        <v>27824.049780810299</v>
      </c>
      <c r="BS94">
        <v>29644.1478985715</v>
      </c>
      <c r="BT94">
        <v>21038.600731951301</v>
      </c>
      <c r="BU94">
        <v>11566.2560150227</v>
      </c>
      <c r="BV94">
        <v>105288.602257404</v>
      </c>
      <c r="BW94">
        <v>65728.491223584802</v>
      </c>
    </row>
    <row r="95" spans="1:75">
      <c r="A95" t="s">
        <v>132</v>
      </c>
      <c r="B95">
        <v>2226.0552511000001</v>
      </c>
      <c r="C95">
        <v>264.21469109999998</v>
      </c>
      <c r="D95">
        <v>8576.1084288000002</v>
      </c>
      <c r="E95">
        <v>941.28561569999999</v>
      </c>
      <c r="F95">
        <v>848.03501210000002</v>
      </c>
      <c r="G95">
        <v>1389.6454524000001</v>
      </c>
      <c r="H95">
        <v>267.9857872</v>
      </c>
      <c r="I95">
        <v>1058.3388824000001</v>
      </c>
      <c r="J95">
        <v>395.49520649999999</v>
      </c>
      <c r="K95">
        <v>964.54442219999999</v>
      </c>
      <c r="L95">
        <v>1085.1362810000001</v>
      </c>
      <c r="M95">
        <v>5221.6176407000003</v>
      </c>
      <c r="N95">
        <v>4673.6219461000001</v>
      </c>
      <c r="O95">
        <v>2651.9662970999998</v>
      </c>
      <c r="P95">
        <v>1993.5402193</v>
      </c>
      <c r="Q95">
        <v>20178.6435901</v>
      </c>
      <c r="R95">
        <v>12059.4072029</v>
      </c>
      <c r="T95" s="3" t="s">
        <v>305</v>
      </c>
      <c r="U95" s="15">
        <v>15254.387321771101</v>
      </c>
      <c r="V95" s="15">
        <v>445.67453820814598</v>
      </c>
      <c r="W95" s="15">
        <v>5798.97118896953</v>
      </c>
      <c r="X95" s="15">
        <v>1452.97029077244</v>
      </c>
      <c r="Y95" s="15">
        <v>305.92384677380602</v>
      </c>
      <c r="Z95" s="15">
        <v>3100.7770587967798</v>
      </c>
      <c r="AA95" s="15">
        <v>827.96508491669204</v>
      </c>
      <c r="AB95" s="15">
        <v>2757.0614509973698</v>
      </c>
      <c r="AC95" s="15">
        <v>7145.8315782733198</v>
      </c>
      <c r="AD95" s="15">
        <v>627.87042451859497</v>
      </c>
      <c r="AE95" s="15">
        <v>2286.5152776515401</v>
      </c>
      <c r="AF95" s="15">
        <v>21046.5721845925</v>
      </c>
      <c r="AG95" s="15">
        <v>15022.1240815088</v>
      </c>
      <c r="AH95">
        <v>3358.0187117413202</v>
      </c>
      <c r="AI95" s="15">
        <v>2916.7894706726102</v>
      </c>
      <c r="AJ95" s="15">
        <v>1891.44837745975</v>
      </c>
      <c r="AK95" s="15">
        <v>21715.196626338999</v>
      </c>
      <c r="AM95" s="3" t="s">
        <v>171</v>
      </c>
      <c r="AN95">
        <v>1723791.9032036001</v>
      </c>
      <c r="AO95">
        <v>76212.132419200003</v>
      </c>
      <c r="AP95">
        <v>2476940.7188442</v>
      </c>
      <c r="AQ95">
        <v>931113.37690340006</v>
      </c>
      <c r="AR95">
        <v>179526.72861190001</v>
      </c>
      <c r="AS95">
        <v>353288.07379639999</v>
      </c>
      <c r="AT95">
        <v>277075.655768</v>
      </c>
      <c r="AU95">
        <v>2502066.4844414</v>
      </c>
      <c r="AV95">
        <v>1318459.6532709999</v>
      </c>
      <c r="AW95">
        <v>134298.89521978999</v>
      </c>
      <c r="AX95">
        <v>1594169.2415565001</v>
      </c>
      <c r="AY95">
        <v>4357089.2312476998</v>
      </c>
      <c r="AZ95">
        <v>7597794.3080060696</v>
      </c>
      <c r="BA95">
        <v>1036212.5898918</v>
      </c>
      <c r="BB95">
        <v>464617.85895339999</v>
      </c>
      <c r="BC95">
        <v>1434223.9909918001</v>
      </c>
      <c r="BD95">
        <v>8104997.6570384698</v>
      </c>
      <c r="BF95" s="3" t="s">
        <v>149</v>
      </c>
      <c r="BG95">
        <v>5265.6308639865101</v>
      </c>
      <c r="BH95">
        <v>288.14073096480797</v>
      </c>
      <c r="BI95">
        <v>10773.0680358151</v>
      </c>
      <c r="BJ95">
        <v>3652.33675578988</v>
      </c>
      <c r="BK95">
        <v>2677.5578274651202</v>
      </c>
      <c r="BL95">
        <v>25480.475740206901</v>
      </c>
      <c r="BM95">
        <v>5231.3655963866504</v>
      </c>
      <c r="BN95">
        <v>21971.770112728602</v>
      </c>
      <c r="BO95">
        <v>7767.8784417263096</v>
      </c>
      <c r="BP95">
        <v>1652.0574862974099</v>
      </c>
      <c r="BQ95">
        <v>1340.5746950227301</v>
      </c>
      <c r="BR95">
        <v>30128.557543317202</v>
      </c>
      <c r="BS95">
        <v>11506.7312203396</v>
      </c>
      <c r="BT95">
        <v>8633.16785389504</v>
      </c>
      <c r="BU95">
        <v>3474.45324459843</v>
      </c>
      <c r="BV95">
        <v>50491.992065781204</v>
      </c>
      <c r="BW95">
        <v>97061.342877116404</v>
      </c>
    </row>
    <row r="96" spans="1:75">
      <c r="A96" t="s">
        <v>133</v>
      </c>
      <c r="B96">
        <v>104.19181260000001</v>
      </c>
      <c r="C96">
        <v>88.339041300000005</v>
      </c>
      <c r="D96">
        <v>279.96418260000002</v>
      </c>
      <c r="E96">
        <v>52.774548699999997</v>
      </c>
      <c r="F96">
        <v>21.553785699999999</v>
      </c>
      <c r="G96">
        <v>1113.0238437999999</v>
      </c>
      <c r="H96">
        <v>128.02737160000001</v>
      </c>
      <c r="I96">
        <v>191.42720019999999</v>
      </c>
      <c r="J96">
        <v>404.81544050000002</v>
      </c>
      <c r="K96">
        <v>22.925099700000001</v>
      </c>
      <c r="L96">
        <v>75.013548200000002</v>
      </c>
      <c r="M96">
        <v>1006.8861833</v>
      </c>
      <c r="N96">
        <v>366.73900750000001</v>
      </c>
      <c r="O96">
        <v>654.85225530000002</v>
      </c>
      <c r="P96">
        <v>65.717464500000006</v>
      </c>
      <c r="Q96">
        <v>727.54844079999998</v>
      </c>
      <c r="R96">
        <v>3425.5205738</v>
      </c>
      <c r="T96" s="3" t="s">
        <v>50</v>
      </c>
      <c r="U96" s="15">
        <v>1484.4969015875499</v>
      </c>
      <c r="V96" s="15">
        <v>304.153040847044</v>
      </c>
      <c r="W96">
        <v>3000.6853942530001</v>
      </c>
      <c r="X96">
        <v>189.36228573376701</v>
      </c>
      <c r="Y96" s="15">
        <v>60.488894283024401</v>
      </c>
      <c r="Z96">
        <v>342.33426957857</v>
      </c>
      <c r="AA96" s="15">
        <v>242.33726833342001</v>
      </c>
      <c r="AB96">
        <v>214.437345465975</v>
      </c>
      <c r="AC96">
        <v>327.83702475471699</v>
      </c>
      <c r="AD96">
        <v>165.827669855339</v>
      </c>
      <c r="AE96">
        <v>542.57151720478896</v>
      </c>
      <c r="AF96">
        <v>2248.0461564904599</v>
      </c>
      <c r="AG96" s="15">
        <v>1219.88330378723</v>
      </c>
      <c r="AH96">
        <v>413.49905516899099</v>
      </c>
      <c r="AI96">
        <v>254.43643893301501</v>
      </c>
      <c r="AJ96">
        <v>251.21565318570001</v>
      </c>
      <c r="AK96">
        <v>2103.9272948800999</v>
      </c>
      <c r="AM96" s="3" t="s">
        <v>163</v>
      </c>
      <c r="AN96">
        <v>474694.91020390001</v>
      </c>
      <c r="AO96">
        <v>29052.177029999999</v>
      </c>
      <c r="AP96">
        <v>2462846.9773499998</v>
      </c>
      <c r="AQ96">
        <v>2308866.9796266002</v>
      </c>
      <c r="AR96">
        <v>229477.68743670001</v>
      </c>
      <c r="AS96">
        <v>1803141.0655566</v>
      </c>
      <c r="AT96">
        <v>177211.78644120001</v>
      </c>
      <c r="AU96">
        <v>4170439.9855280002</v>
      </c>
      <c r="AV96">
        <v>1579445.6791495001</v>
      </c>
      <c r="AW96">
        <v>1180197.6724018401</v>
      </c>
      <c r="AX96">
        <v>766947.28200999997</v>
      </c>
      <c r="AY96">
        <v>4524294.2587706</v>
      </c>
      <c r="AZ96">
        <v>8605730.5769113209</v>
      </c>
      <c r="BA96">
        <v>1965591.5224627999</v>
      </c>
      <c r="BB96">
        <v>1489301.18181915</v>
      </c>
      <c r="BC96">
        <v>10527810.890123099</v>
      </c>
      <c r="BD96">
        <v>14543954.440346399</v>
      </c>
      <c r="BF96" s="3" t="s">
        <v>150</v>
      </c>
      <c r="BG96">
        <v>32586.5996602021</v>
      </c>
      <c r="BH96">
        <v>1793.1911358003299</v>
      </c>
      <c r="BI96">
        <v>114277.226140691</v>
      </c>
      <c r="BJ96">
        <v>92735.646161427794</v>
      </c>
      <c r="BK96">
        <v>28402.446325789198</v>
      </c>
      <c r="BL96">
        <v>91455.810061584896</v>
      </c>
      <c r="BM96">
        <v>60724.137682644097</v>
      </c>
      <c r="BN96">
        <v>180052.859610249</v>
      </c>
      <c r="BO96">
        <v>59118.820387631902</v>
      </c>
      <c r="BP96">
        <v>54663.956551384203</v>
      </c>
      <c r="BQ96">
        <v>32757.482276542101</v>
      </c>
      <c r="BR96">
        <v>139345.66531924999</v>
      </c>
      <c r="BS96">
        <v>156617.45029446299</v>
      </c>
      <c r="BT96">
        <v>49581.381289548903</v>
      </c>
      <c r="BU96">
        <v>21504.063947954</v>
      </c>
      <c r="BV96">
        <v>282347.10274308</v>
      </c>
      <c r="BW96">
        <v>525212.68054791004</v>
      </c>
    </row>
    <row r="97" spans="1:75">
      <c r="A97" t="s">
        <v>134</v>
      </c>
      <c r="B97">
        <v>40.611498650000001</v>
      </c>
      <c r="C97">
        <v>15.104048799999999</v>
      </c>
      <c r="D97">
        <v>67.237464549999999</v>
      </c>
      <c r="E97">
        <v>5.6170472</v>
      </c>
      <c r="F97">
        <v>3.2877443</v>
      </c>
      <c r="G97">
        <v>27.128249799999999</v>
      </c>
      <c r="H97">
        <v>7.6054985999999998</v>
      </c>
      <c r="I97">
        <v>6.9248576999999996</v>
      </c>
      <c r="J97">
        <v>12.114844400000001</v>
      </c>
      <c r="K97">
        <v>4.8958279999999998</v>
      </c>
      <c r="L97">
        <v>10.346565200000001</v>
      </c>
      <c r="M97">
        <v>71.7153785</v>
      </c>
      <c r="N97">
        <v>46.9177648</v>
      </c>
      <c r="O97">
        <v>5.2687781999999999</v>
      </c>
      <c r="P97">
        <v>13.7494447</v>
      </c>
      <c r="Q97">
        <v>173.65556179999999</v>
      </c>
      <c r="R97">
        <v>130.64841319999999</v>
      </c>
      <c r="T97" s="3" t="s">
        <v>57</v>
      </c>
      <c r="U97" s="15">
        <v>8471.1667593883903</v>
      </c>
      <c r="V97" s="15">
        <v>4.4106901769440503</v>
      </c>
      <c r="W97" s="15">
        <v>8812.5371675718798</v>
      </c>
      <c r="X97" s="15">
        <v>646.52779470397797</v>
      </c>
      <c r="Y97" s="15">
        <v>495.63285339488698</v>
      </c>
      <c r="Z97" s="15">
        <v>1194.44609276299</v>
      </c>
      <c r="AA97" s="15">
        <v>206.58958621515501</v>
      </c>
      <c r="AB97">
        <v>1393.5208862674899</v>
      </c>
      <c r="AC97" s="15">
        <v>2374.7393890242602</v>
      </c>
      <c r="AD97" s="15">
        <v>650.93615591523098</v>
      </c>
      <c r="AE97" s="15">
        <v>1157.0046849579701</v>
      </c>
      <c r="AF97" s="15">
        <v>18083.069346464701</v>
      </c>
      <c r="AG97">
        <v>5413.7331548071597</v>
      </c>
      <c r="AH97">
        <v>4165.1951662113397</v>
      </c>
      <c r="AI97" s="15">
        <v>1993.83897233009</v>
      </c>
      <c r="AJ97">
        <v>2935.0294653872102</v>
      </c>
      <c r="AK97" s="15">
        <v>10388.490026585499</v>
      </c>
      <c r="AM97" s="3" t="s">
        <v>168</v>
      </c>
      <c r="AN97">
        <v>36333.825610400003</v>
      </c>
      <c r="AO97">
        <v>9137.8050445999997</v>
      </c>
      <c r="AP97">
        <v>154614.72844589999</v>
      </c>
      <c r="AQ97">
        <v>117902.69359159999</v>
      </c>
      <c r="AR97">
        <v>19744.345086900001</v>
      </c>
      <c r="AS97">
        <v>91344.519065100001</v>
      </c>
      <c r="AT97">
        <v>15247.0462797</v>
      </c>
      <c r="AU97">
        <v>316652.40344249998</v>
      </c>
      <c r="AV97">
        <v>191758.3274491</v>
      </c>
      <c r="AW97">
        <v>99239.674205500094</v>
      </c>
      <c r="AX97">
        <v>55749.186434299998</v>
      </c>
      <c r="AY97">
        <v>322327.92465449998</v>
      </c>
      <c r="AZ97">
        <v>712059.08041833004</v>
      </c>
      <c r="BA97">
        <v>255459.91119089999</v>
      </c>
      <c r="BB97">
        <v>85627.203946259993</v>
      </c>
      <c r="BC97">
        <v>606122.75508369994</v>
      </c>
      <c r="BD97">
        <v>1170248.1212997001</v>
      </c>
      <c r="BF97" s="3" t="s">
        <v>151</v>
      </c>
      <c r="BG97">
        <v>590.71158213421199</v>
      </c>
      <c r="BH97">
        <v>30.653820325082901</v>
      </c>
      <c r="BI97">
        <v>1132.65393138382</v>
      </c>
      <c r="BJ97">
        <v>190.155544622261</v>
      </c>
      <c r="BK97">
        <v>192.145477838711</v>
      </c>
      <c r="BL97">
        <v>870.84329870506497</v>
      </c>
      <c r="BM97">
        <v>266.09594350080499</v>
      </c>
      <c r="BN97">
        <v>869.08575891964097</v>
      </c>
      <c r="BO97">
        <v>584.22000368828196</v>
      </c>
      <c r="BP97">
        <v>205.49339463728501</v>
      </c>
      <c r="BQ97">
        <v>126.265838200763</v>
      </c>
      <c r="BR97">
        <v>2033.95495709699</v>
      </c>
      <c r="BS97">
        <v>1352.37292900383</v>
      </c>
      <c r="BT97">
        <v>557.93083889716002</v>
      </c>
      <c r="BU97">
        <v>326.04075764263098</v>
      </c>
      <c r="BV97">
        <v>2725.0380876690801</v>
      </c>
      <c r="BW97">
        <v>4185.4655141594703</v>
      </c>
    </row>
    <row r="98" spans="1:75">
      <c r="A98" t="s">
        <v>135</v>
      </c>
      <c r="B98">
        <v>339.82735355</v>
      </c>
      <c r="C98">
        <v>12.9095113</v>
      </c>
      <c r="D98">
        <v>507.96058475000001</v>
      </c>
      <c r="E98">
        <v>37.827213200000003</v>
      </c>
      <c r="F98">
        <v>23.172612300000001</v>
      </c>
      <c r="G98">
        <v>370.8853239</v>
      </c>
      <c r="H98">
        <v>95.794969100000003</v>
      </c>
      <c r="I98">
        <v>140.93352630000001</v>
      </c>
      <c r="J98">
        <v>71.819916699999993</v>
      </c>
      <c r="K98">
        <v>107.9578831</v>
      </c>
      <c r="L98">
        <v>8.4322564</v>
      </c>
      <c r="M98">
        <v>233.59122249999999</v>
      </c>
      <c r="N98">
        <v>245.7614251</v>
      </c>
      <c r="O98">
        <v>340.69338599999998</v>
      </c>
      <c r="P98">
        <v>96.839836099999999</v>
      </c>
      <c r="Q98">
        <v>342.09400799999997</v>
      </c>
      <c r="R98">
        <v>444.62200489999998</v>
      </c>
      <c r="T98" s="3" t="s">
        <v>121</v>
      </c>
      <c r="U98" s="15">
        <v>3916.3653655012599</v>
      </c>
      <c r="V98" s="15">
        <v>22.3142827646166</v>
      </c>
      <c r="W98">
        <v>2729.5086447978501</v>
      </c>
      <c r="X98">
        <v>310.99240837545199</v>
      </c>
      <c r="Y98" s="15">
        <v>54.460580222636104</v>
      </c>
      <c r="Z98">
        <v>676.376961857624</v>
      </c>
      <c r="AA98">
        <v>202.53837428817101</v>
      </c>
      <c r="AB98">
        <v>1147.9818626793599</v>
      </c>
      <c r="AC98">
        <v>1355.6438974385601</v>
      </c>
      <c r="AD98">
        <v>229.010737209806</v>
      </c>
      <c r="AE98" s="15">
        <v>541.33258603283696</v>
      </c>
      <c r="AF98">
        <v>1859.1640108690999</v>
      </c>
      <c r="AG98">
        <v>821.28510301115</v>
      </c>
      <c r="AH98">
        <v>917.55511055285797</v>
      </c>
      <c r="AI98">
        <v>345.28632337599998</v>
      </c>
      <c r="AJ98">
        <v>631.91413100404702</v>
      </c>
      <c r="AK98">
        <v>5060.5416681595398</v>
      </c>
      <c r="AM98" s="3" t="s">
        <v>164</v>
      </c>
      <c r="AN98">
        <v>9418.4450207999998</v>
      </c>
      <c r="AO98">
        <v>-1055.5423224000001</v>
      </c>
      <c r="AP98">
        <v>90444.053841800007</v>
      </c>
      <c r="AQ98">
        <v>19616.581285200002</v>
      </c>
      <c r="AR98">
        <v>7907.9763044000001</v>
      </c>
      <c r="AS98">
        <v>46897.823560899997</v>
      </c>
      <c r="AT98">
        <v>-567.49871389999805</v>
      </c>
      <c r="AU98">
        <v>41954.669196499999</v>
      </c>
      <c r="AV98">
        <v>5117.4502406000001</v>
      </c>
      <c r="AW98">
        <v>21895.384243799999</v>
      </c>
      <c r="AX98">
        <v>39227.8939101</v>
      </c>
      <c r="AY98">
        <v>50353.457388499999</v>
      </c>
      <c r="AZ98">
        <v>348778.51911413</v>
      </c>
      <c r="BA98">
        <v>48884.161793899999</v>
      </c>
      <c r="BB98">
        <v>58660.85170395</v>
      </c>
      <c r="BC98">
        <v>396187.25485570001</v>
      </c>
      <c r="BD98">
        <v>704883.66895010101</v>
      </c>
      <c r="BF98" s="3" t="s">
        <v>153</v>
      </c>
      <c r="BG98">
        <v>27575.6799159943</v>
      </c>
      <c r="BH98">
        <v>859.91909704499801</v>
      </c>
      <c r="BI98">
        <v>205313.931223928</v>
      </c>
      <c r="BJ98">
        <v>23545.7563256219</v>
      </c>
      <c r="BK98">
        <v>19321.860578656899</v>
      </c>
      <c r="BL98">
        <v>181934.796240508</v>
      </c>
      <c r="BM98">
        <v>67720.204707601501</v>
      </c>
      <c r="BN98">
        <v>441514.92722630501</v>
      </c>
      <c r="BO98">
        <v>214671.117259778</v>
      </c>
      <c r="BP98">
        <v>20301.780290835901</v>
      </c>
      <c r="BQ98">
        <v>39113.844737458901</v>
      </c>
      <c r="BR98">
        <v>368163.89807977399</v>
      </c>
      <c r="BS98">
        <v>241769.678903063</v>
      </c>
      <c r="BT98">
        <v>111489.41526264</v>
      </c>
      <c r="BU98">
        <v>68806.168422175993</v>
      </c>
      <c r="BV98">
        <v>674079.32177497598</v>
      </c>
      <c r="BW98">
        <v>1301536.73239672</v>
      </c>
    </row>
    <row r="99" spans="1:75">
      <c r="A99" t="s">
        <v>136</v>
      </c>
      <c r="B99">
        <v>6453.5890532000003</v>
      </c>
      <c r="C99">
        <v>315.00375059999999</v>
      </c>
      <c r="D99">
        <v>35369.255404700001</v>
      </c>
      <c r="E99">
        <v>30465.1059627</v>
      </c>
      <c r="F99">
        <v>7705.2559425999998</v>
      </c>
      <c r="G99">
        <v>67305.343828800003</v>
      </c>
      <c r="H99">
        <v>1440.4423755</v>
      </c>
      <c r="I99">
        <v>261010.70472400001</v>
      </c>
      <c r="J99">
        <v>11916.334150500001</v>
      </c>
      <c r="K99">
        <v>10758.7534509</v>
      </c>
      <c r="L99">
        <v>7019.9172920000001</v>
      </c>
      <c r="M99">
        <v>17753.982513499999</v>
      </c>
      <c r="N99">
        <v>100130.7338323</v>
      </c>
      <c r="O99">
        <v>8059.5753699999996</v>
      </c>
      <c r="P99">
        <v>5608.7691758999999</v>
      </c>
      <c r="Q99">
        <v>56395.760046700001</v>
      </c>
      <c r="R99">
        <v>97823.213472799995</v>
      </c>
      <c r="T99" s="3" t="s">
        <v>64</v>
      </c>
      <c r="U99" s="15">
        <v>487.16380312684902</v>
      </c>
      <c r="V99" s="15">
        <v>71.332469419027802</v>
      </c>
      <c r="W99" s="15">
        <v>1468.9342922866299</v>
      </c>
      <c r="X99" s="15">
        <v>843.36854025721595</v>
      </c>
      <c r="Y99" s="15">
        <v>109.55406922102</v>
      </c>
      <c r="Z99" s="15">
        <v>2041.32211369276</v>
      </c>
      <c r="AA99" s="15">
        <v>624.74060022830997</v>
      </c>
      <c r="AB99">
        <v>1396.86167526245</v>
      </c>
      <c r="AC99" s="15">
        <v>3104.3101541400001</v>
      </c>
      <c r="AD99" s="15">
        <v>893.47644901275601</v>
      </c>
      <c r="AE99" s="15">
        <v>1853.8782931789799</v>
      </c>
      <c r="AF99" s="15">
        <v>4589.6960818061498</v>
      </c>
      <c r="AG99" s="15">
        <v>2840.57868412475</v>
      </c>
      <c r="AH99">
        <v>1938.85374023239</v>
      </c>
      <c r="AI99" s="15">
        <v>1200.12830859423</v>
      </c>
      <c r="AJ99">
        <v>4864.4702315365403</v>
      </c>
      <c r="AK99">
        <v>7397.9864899966196</v>
      </c>
      <c r="AM99" s="3" t="s">
        <v>165</v>
      </c>
      <c r="AN99">
        <v>288633.33041180001</v>
      </c>
      <c r="AO99">
        <v>31809.6081275</v>
      </c>
      <c r="AP99">
        <v>1433540.8684115999</v>
      </c>
      <c r="AQ99">
        <v>807732.08568090003</v>
      </c>
      <c r="AR99">
        <v>134213.47005159999</v>
      </c>
      <c r="AS99">
        <v>740372.91144119995</v>
      </c>
      <c r="AT99">
        <v>133912.94940790001</v>
      </c>
      <c r="AU99">
        <v>3439269.6076377002</v>
      </c>
      <c r="AV99">
        <v>2068792.0129624601</v>
      </c>
      <c r="AW99">
        <v>709822.41906135005</v>
      </c>
      <c r="AX99">
        <v>418689.16327630001</v>
      </c>
      <c r="AY99">
        <v>3581203.4933815999</v>
      </c>
      <c r="AZ99">
        <v>5320137.8682854604</v>
      </c>
      <c r="BA99">
        <v>886026.1275067</v>
      </c>
      <c r="BB99">
        <v>916820.06868949998</v>
      </c>
      <c r="BC99">
        <v>6985101.4117112998</v>
      </c>
      <c r="BD99">
        <v>16964142.312686902</v>
      </c>
      <c r="BF99" s="3" t="s">
        <v>152</v>
      </c>
      <c r="BG99">
        <v>1849.10635172509</v>
      </c>
      <c r="BH99">
        <v>67.165753754573899</v>
      </c>
      <c r="BI99">
        <v>2493.3138760557499</v>
      </c>
      <c r="BJ99">
        <v>841.76548225245006</v>
      </c>
      <c r="BK99">
        <v>767.72665894641</v>
      </c>
      <c r="BL99">
        <v>4171.1706834930801</v>
      </c>
      <c r="BM99">
        <v>1052.74640921848</v>
      </c>
      <c r="BN99">
        <v>2868.2341821854402</v>
      </c>
      <c r="BO99">
        <v>1233.51300020756</v>
      </c>
      <c r="BP99">
        <v>302.787295334112</v>
      </c>
      <c r="BQ99">
        <v>407.45929217794901</v>
      </c>
      <c r="BR99">
        <v>5229.7174575077897</v>
      </c>
      <c r="BS99">
        <v>1813.0311399403099</v>
      </c>
      <c r="BT99">
        <v>1100.5229307894699</v>
      </c>
      <c r="BU99">
        <v>579.12027085879697</v>
      </c>
      <c r="BV99">
        <v>6062.5856202753102</v>
      </c>
      <c r="BW99">
        <v>11330.909372574501</v>
      </c>
    </row>
    <row r="100" spans="1:75">
      <c r="A100" t="s">
        <v>137</v>
      </c>
      <c r="B100">
        <v>34.6539973</v>
      </c>
      <c r="C100">
        <v>38.007388900000002</v>
      </c>
      <c r="D100">
        <v>85.660935499999994</v>
      </c>
      <c r="E100">
        <v>8.2285538999999996</v>
      </c>
      <c r="F100">
        <v>9.8210402000000006</v>
      </c>
      <c r="G100">
        <v>82.1448714</v>
      </c>
      <c r="H100">
        <v>43.3918873</v>
      </c>
      <c r="I100">
        <v>24.0200508</v>
      </c>
      <c r="J100">
        <v>774.30488249999996</v>
      </c>
      <c r="K100">
        <v>6.6436155000000001</v>
      </c>
      <c r="L100">
        <v>54.208402499999998</v>
      </c>
      <c r="M100">
        <v>267.56082199999997</v>
      </c>
      <c r="N100">
        <v>115.88324470000001</v>
      </c>
      <c r="O100">
        <v>326.51089209999998</v>
      </c>
      <c r="P100">
        <v>48.9063722</v>
      </c>
      <c r="Q100">
        <v>574.18932029999996</v>
      </c>
      <c r="R100">
        <v>637.18573060000006</v>
      </c>
      <c r="T100" t="s">
        <v>146</v>
      </c>
      <c r="U100" s="15">
        <v>28233.832224848298</v>
      </c>
      <c r="V100" s="15">
        <v>8.4216836644086701</v>
      </c>
      <c r="W100" s="15">
        <v>39644.567102833898</v>
      </c>
      <c r="X100" s="15">
        <v>9633.3369446564702</v>
      </c>
      <c r="Y100" s="15">
        <v>461.30004852058602</v>
      </c>
      <c r="Z100">
        <v>19126.121160177201</v>
      </c>
      <c r="AA100">
        <v>8199.9509085358804</v>
      </c>
      <c r="AB100">
        <v>13856.460236696401</v>
      </c>
      <c r="AC100">
        <v>34233.108837918</v>
      </c>
      <c r="AD100" s="15">
        <v>4337.0204117432304</v>
      </c>
      <c r="AE100" s="15">
        <v>13675.120091347801</v>
      </c>
      <c r="AF100" s="15">
        <v>53022.827569553898</v>
      </c>
      <c r="AG100">
        <v>51809.4842280187</v>
      </c>
      <c r="AH100">
        <v>18103.781278933398</v>
      </c>
      <c r="AI100" s="15">
        <v>7729.9904785156295</v>
      </c>
      <c r="AJ100">
        <v>15992.1700573447</v>
      </c>
      <c r="AK100">
        <v>94706.099707601097</v>
      </c>
      <c r="AM100" s="3" t="s">
        <v>112</v>
      </c>
      <c r="AN100">
        <v>44279.546233100002</v>
      </c>
      <c r="AO100">
        <v>7821.9827961000001</v>
      </c>
      <c r="AP100">
        <v>258872.15909199999</v>
      </c>
      <c r="AQ100">
        <v>40711.481896899997</v>
      </c>
      <c r="AR100">
        <v>21135.119030000002</v>
      </c>
      <c r="AS100">
        <v>104142.93770369999</v>
      </c>
      <c r="AT100">
        <v>15557.6549421</v>
      </c>
      <c r="AU100">
        <v>314067.17263490002</v>
      </c>
      <c r="AV100">
        <v>181593.17088409999</v>
      </c>
      <c r="AW100">
        <v>67894.506047839997</v>
      </c>
      <c r="AX100">
        <v>87033.271359999999</v>
      </c>
      <c r="AY100">
        <v>662345.12631740002</v>
      </c>
      <c r="AZ100">
        <v>1051321.7924966901</v>
      </c>
      <c r="BA100">
        <v>147021.73338349999</v>
      </c>
      <c r="BB100">
        <v>171356.33465743001</v>
      </c>
      <c r="BC100">
        <v>1133325.8252554999</v>
      </c>
      <c r="BD100">
        <v>1948203.5417198499</v>
      </c>
      <c r="BF100" s="3" t="s">
        <v>154</v>
      </c>
      <c r="BG100">
        <v>4710.7867275670797</v>
      </c>
      <c r="BH100">
        <v>27327.643621859901</v>
      </c>
      <c r="BI100">
        <v>6822.4164190582696</v>
      </c>
      <c r="BJ100">
        <v>1401.4737637094299</v>
      </c>
      <c r="BK100">
        <v>1005.16310991404</v>
      </c>
      <c r="BL100">
        <v>5224.1251005194899</v>
      </c>
      <c r="BM100">
        <v>2550.1389700874502</v>
      </c>
      <c r="BN100">
        <v>9751.8330252714895</v>
      </c>
      <c r="BO100">
        <v>3932.6708115974002</v>
      </c>
      <c r="BP100">
        <v>1240.8505718597401</v>
      </c>
      <c r="BQ100">
        <v>1870.0393927897501</v>
      </c>
      <c r="BR100">
        <v>29459.111258353201</v>
      </c>
      <c r="BS100">
        <v>14317.998418900699</v>
      </c>
      <c r="BT100">
        <v>5521.0678835087501</v>
      </c>
      <c r="BU100">
        <v>2261.83539530699</v>
      </c>
      <c r="BV100">
        <v>24621.618905253799</v>
      </c>
      <c r="BW100">
        <v>41563.661373182404</v>
      </c>
    </row>
    <row r="101" spans="1:75">
      <c r="A101" t="s">
        <v>138</v>
      </c>
      <c r="B101">
        <v>4385.7726886999999</v>
      </c>
      <c r="C101">
        <v>319.6885092</v>
      </c>
      <c r="D101">
        <v>8371.6946502999999</v>
      </c>
      <c r="E101">
        <v>3562.5843199000001</v>
      </c>
      <c r="F101">
        <v>493.79254739999999</v>
      </c>
      <c r="G101">
        <v>1432.7160799000001</v>
      </c>
      <c r="H101" s="15">
        <v>52.332296200000002</v>
      </c>
      <c r="I101">
        <v>189.91909269999999</v>
      </c>
      <c r="J101">
        <v>25.1834396</v>
      </c>
      <c r="K101">
        <v>4116.0945627000001</v>
      </c>
      <c r="L101">
        <v>130.31655029999999</v>
      </c>
      <c r="M101">
        <v>2674.5916100999998</v>
      </c>
      <c r="N101">
        <v>1242.1241313</v>
      </c>
      <c r="O101">
        <v>441.33162320000002</v>
      </c>
      <c r="P101">
        <v>621.92415389999996</v>
      </c>
      <c r="Q101">
        <v>6267.4594924000003</v>
      </c>
      <c r="R101">
        <v>2249.5015428000002</v>
      </c>
      <c r="T101" s="3" t="s">
        <v>149</v>
      </c>
      <c r="U101">
        <v>3570.1129179770101</v>
      </c>
      <c r="V101">
        <v>29.301013821861002</v>
      </c>
      <c r="W101">
        <v>15695.9647055769</v>
      </c>
      <c r="X101">
        <v>4707.0160489004902</v>
      </c>
      <c r="Y101">
        <v>618.95999747186397</v>
      </c>
      <c r="Z101">
        <v>5240.64561871141</v>
      </c>
      <c r="AA101">
        <v>1972.3775657649301</v>
      </c>
      <c r="AB101">
        <v>8351.8172053210401</v>
      </c>
      <c r="AC101">
        <v>13559.054920643601</v>
      </c>
      <c r="AD101">
        <v>6041.9678945243304</v>
      </c>
      <c r="AE101">
        <v>3958.6653029488398</v>
      </c>
      <c r="AF101">
        <v>31070.657740527698</v>
      </c>
      <c r="AG101">
        <v>31446.760928358399</v>
      </c>
      <c r="AH101">
        <v>10687.554912764899</v>
      </c>
      <c r="AI101">
        <v>6461.2788352966299</v>
      </c>
      <c r="AJ101">
        <v>13937.3335114568</v>
      </c>
      <c r="AK101">
        <v>126298.32237580699</v>
      </c>
      <c r="AM101" s="3" t="s">
        <v>169</v>
      </c>
      <c r="AN101">
        <v>1410636.2503855</v>
      </c>
      <c r="AO101">
        <v>116048.8600957</v>
      </c>
      <c r="AP101">
        <v>7227305.0938914903</v>
      </c>
      <c r="AQ101">
        <v>979661.60826610005</v>
      </c>
      <c r="AR101">
        <v>220051.73307720001</v>
      </c>
      <c r="AS101">
        <v>3616537.6498214002</v>
      </c>
      <c r="AT101">
        <v>74113.791813599993</v>
      </c>
      <c r="AU101">
        <v>2826663.4619729002</v>
      </c>
      <c r="AV101">
        <v>857779.03331380105</v>
      </c>
      <c r="AW101">
        <v>364386.19066197</v>
      </c>
      <c r="AX101">
        <v>1596911.4977773</v>
      </c>
      <c r="AY101">
        <v>4707740.5351723004</v>
      </c>
      <c r="AZ101">
        <v>6570310.9749126099</v>
      </c>
      <c r="BA101">
        <v>1461354.3690475</v>
      </c>
      <c r="BB101">
        <v>700921.71827892005</v>
      </c>
      <c r="BC101">
        <v>3734830.4931504</v>
      </c>
      <c r="BD101">
        <v>10330757.651518701</v>
      </c>
      <c r="BF101" s="3" t="s">
        <v>155</v>
      </c>
      <c r="BG101">
        <v>4499.8018943617599</v>
      </c>
      <c r="BH101">
        <v>124.68537860534001</v>
      </c>
      <c r="BI101">
        <v>5085.5150292240796</v>
      </c>
      <c r="BJ101">
        <v>1518.7114686285699</v>
      </c>
      <c r="BK101">
        <v>867.22271648269805</v>
      </c>
      <c r="BL101">
        <v>2883.0396801143902</v>
      </c>
      <c r="BM101">
        <v>836.34774510418697</v>
      </c>
      <c r="BN101">
        <v>2669.5168216433599</v>
      </c>
      <c r="BO101">
        <v>1566.4647032760799</v>
      </c>
      <c r="BP101">
        <v>713.72095498138401</v>
      </c>
      <c r="BQ101">
        <v>895.29326507316705</v>
      </c>
      <c r="BR101">
        <v>5458.7357165944604</v>
      </c>
      <c r="BS101">
        <v>4825.3808591922098</v>
      </c>
      <c r="BT101">
        <v>4224.9059875480998</v>
      </c>
      <c r="BU101">
        <v>1043.5228979731801</v>
      </c>
      <c r="BV101">
        <v>8628.9174270753701</v>
      </c>
      <c r="BW101">
        <v>15358.4854474739</v>
      </c>
    </row>
    <row r="102" spans="1:75">
      <c r="A102" t="s">
        <v>139</v>
      </c>
      <c r="B102">
        <v>1298.9300673</v>
      </c>
      <c r="C102">
        <v>248.91315499999999</v>
      </c>
      <c r="D102">
        <v>4686.6966218999996</v>
      </c>
      <c r="E102">
        <v>1286.5342206</v>
      </c>
      <c r="F102">
        <v>749.12890489999995</v>
      </c>
      <c r="G102">
        <v>2656.6141085999998</v>
      </c>
      <c r="H102">
        <v>359.40145969999998</v>
      </c>
      <c r="I102">
        <v>2854.7145777999999</v>
      </c>
      <c r="J102">
        <v>939.83725960000004</v>
      </c>
      <c r="K102">
        <v>345.66389900000001</v>
      </c>
      <c r="L102">
        <v>977.59823200000005</v>
      </c>
      <c r="M102">
        <v>6286.7540681999999</v>
      </c>
      <c r="N102">
        <v>3880.3745128</v>
      </c>
      <c r="O102">
        <v>1931.0659293000001</v>
      </c>
      <c r="P102">
        <v>1418.1662378000001</v>
      </c>
      <c r="Q102">
        <v>8615.3660583000001</v>
      </c>
      <c r="R102">
        <v>13111.535883099999</v>
      </c>
      <c r="T102" s="3" t="s">
        <v>152</v>
      </c>
      <c r="U102">
        <v>3148.30030176328</v>
      </c>
      <c r="V102" s="15">
        <v>714.03200693817905</v>
      </c>
      <c r="W102">
        <v>4984.0143634701399</v>
      </c>
      <c r="X102">
        <v>3188.23808404803</v>
      </c>
      <c r="Y102">
        <v>488.869275527605</v>
      </c>
      <c r="Z102">
        <v>4903.7783136367798</v>
      </c>
      <c r="AA102">
        <v>1247.86139723873</v>
      </c>
      <c r="AB102">
        <v>1107.9672837257399</v>
      </c>
      <c r="AC102">
        <v>2447.3734226330698</v>
      </c>
      <c r="AD102">
        <v>568.18952369689998</v>
      </c>
      <c r="AE102" s="15">
        <v>1688.84320121829</v>
      </c>
      <c r="AF102">
        <v>5155.5033397674597</v>
      </c>
      <c r="AG102">
        <v>2671.9107201018301</v>
      </c>
      <c r="AH102">
        <v>4630.4791341132805</v>
      </c>
      <c r="AI102">
        <v>2241.2971940040602</v>
      </c>
      <c r="AJ102">
        <v>2485.8713905555201</v>
      </c>
      <c r="AK102">
        <v>8928.6498686460709</v>
      </c>
      <c r="AM102" s="3" t="s">
        <v>170</v>
      </c>
      <c r="AN102">
        <v>540429.57106850005</v>
      </c>
      <c r="AO102">
        <v>33438.043822</v>
      </c>
      <c r="AP102">
        <v>3526401.6334497998</v>
      </c>
      <c r="AQ102">
        <v>2900988.2781751999</v>
      </c>
      <c r="AR102">
        <v>347625.04312789999</v>
      </c>
      <c r="AS102">
        <v>1738441.5478717999</v>
      </c>
      <c r="AT102">
        <v>300922.69470170001</v>
      </c>
      <c r="AU102">
        <v>10278183.001739601</v>
      </c>
      <c r="AV102">
        <v>7486743.5273034899</v>
      </c>
      <c r="AW102">
        <v>2091116.5327978199</v>
      </c>
      <c r="AX102">
        <v>362723.5680952</v>
      </c>
      <c r="AY102">
        <v>5762338.2759007998</v>
      </c>
      <c r="AZ102">
        <v>6387326.90488155</v>
      </c>
      <c r="BA102">
        <v>2051182.7732190001</v>
      </c>
      <c r="BB102">
        <v>943619.79389614996</v>
      </c>
      <c r="BC102">
        <v>8933076.0216874108</v>
      </c>
      <c r="BD102">
        <v>14967947.034528</v>
      </c>
      <c r="BF102" s="3" t="s">
        <v>158</v>
      </c>
      <c r="BG102">
        <v>9.9652409393649801</v>
      </c>
      <c r="BH102">
        <v>0.57723840289131201</v>
      </c>
      <c r="BI102">
        <v>10.9049677253468</v>
      </c>
      <c r="BJ102">
        <v>2.0438177992569901</v>
      </c>
      <c r="BK102">
        <v>1.40491692693429</v>
      </c>
      <c r="BL102">
        <v>3.7433702645023201</v>
      </c>
      <c r="BM102">
        <v>1.4220625700760201</v>
      </c>
      <c r="BN102">
        <v>10.546871361710799</v>
      </c>
      <c r="BO102">
        <v>5.0532962068569001</v>
      </c>
      <c r="BP102">
        <v>1.7631582537655901</v>
      </c>
      <c r="BQ102">
        <v>2.6161868318650501</v>
      </c>
      <c r="BR102">
        <v>35.4741940049962</v>
      </c>
      <c r="BS102">
        <v>15.7783292698027</v>
      </c>
      <c r="BT102">
        <v>7.9745737992660803</v>
      </c>
      <c r="BU102">
        <v>2.7796285200295001</v>
      </c>
      <c r="BV102">
        <v>35.805616346578503</v>
      </c>
      <c r="BW102">
        <v>84.344751810655396</v>
      </c>
    </row>
    <row r="103" spans="1:75">
      <c r="A103" t="s">
        <v>140</v>
      </c>
      <c r="B103">
        <v>863.38550325000006</v>
      </c>
      <c r="C103">
        <v>182.04527920000001</v>
      </c>
      <c r="D103">
        <v>1656.0882278500001</v>
      </c>
      <c r="E103">
        <v>244.717803</v>
      </c>
      <c r="F103">
        <v>88.752553000000006</v>
      </c>
      <c r="G103">
        <v>558.04611910000006</v>
      </c>
      <c r="H103">
        <v>97.367653799999999</v>
      </c>
      <c r="I103">
        <v>237.050219</v>
      </c>
      <c r="J103">
        <v>120.61491220000001</v>
      </c>
      <c r="K103">
        <v>59.2827822</v>
      </c>
      <c r="L103">
        <v>143.0702455</v>
      </c>
      <c r="M103">
        <v>2745.8168052000001</v>
      </c>
      <c r="N103">
        <v>839.66156739999997</v>
      </c>
      <c r="O103">
        <v>2710.7866253000002</v>
      </c>
      <c r="P103">
        <v>479.0803914</v>
      </c>
      <c r="Q103">
        <v>424.30642060000002</v>
      </c>
      <c r="R103">
        <v>231.62650239999999</v>
      </c>
      <c r="T103" s="3" t="s">
        <v>161</v>
      </c>
      <c r="U103" s="15">
        <v>1666.74734411655</v>
      </c>
      <c r="V103" s="15">
        <v>25.334296559264398</v>
      </c>
      <c r="W103" s="15">
        <v>3677.6677323153699</v>
      </c>
      <c r="X103" s="15">
        <v>2258.9172029495198</v>
      </c>
      <c r="Y103" s="15">
        <v>172.995793581009</v>
      </c>
      <c r="Z103">
        <v>5726.4707182049797</v>
      </c>
      <c r="AA103">
        <v>1972.40390968323</v>
      </c>
      <c r="AB103">
        <v>3809.37299585343</v>
      </c>
      <c r="AC103">
        <v>10130.176547348499</v>
      </c>
      <c r="AD103" s="15">
        <v>2069.3121833801301</v>
      </c>
      <c r="AE103" s="15">
        <v>8834.3101112842596</v>
      </c>
      <c r="AF103" s="15">
        <v>13647.184981077</v>
      </c>
      <c r="AG103">
        <v>6637.5786687412801</v>
      </c>
      <c r="AH103">
        <v>8864.2711412933895</v>
      </c>
      <c r="AI103">
        <v>5015.6125764846802</v>
      </c>
      <c r="AJ103">
        <v>9272.3702606160296</v>
      </c>
      <c r="AK103">
        <v>31344.172181219401</v>
      </c>
      <c r="AM103" s="3" t="s">
        <v>321</v>
      </c>
      <c r="AN103">
        <v>163130.49457489999</v>
      </c>
      <c r="AO103">
        <v>12877.116643900001</v>
      </c>
      <c r="AP103">
        <v>863800.58894160006</v>
      </c>
      <c r="AQ103">
        <v>1138538.2186956001</v>
      </c>
      <c r="AR103">
        <v>87659.670071</v>
      </c>
      <c r="AS103">
        <v>438562.8187372</v>
      </c>
      <c r="AT103">
        <v>79312.548642000096</v>
      </c>
      <c r="AU103">
        <v>1940294.6982266</v>
      </c>
      <c r="AV103">
        <v>814040.83911840001</v>
      </c>
      <c r="AW103">
        <v>508846.53054006002</v>
      </c>
      <c r="AX103">
        <v>247325.01523290001</v>
      </c>
      <c r="AY103">
        <v>3060744.8768683001</v>
      </c>
      <c r="AZ103">
        <v>3528460.2183041498</v>
      </c>
      <c r="BA103">
        <v>754657.24654109997</v>
      </c>
      <c r="BB103">
        <v>571863.00490645005</v>
      </c>
      <c r="BC103">
        <v>3635331.6724462998</v>
      </c>
      <c r="BD103">
        <v>7576404.0666101398</v>
      </c>
      <c r="BF103" s="3" t="s">
        <v>328</v>
      </c>
      <c r="BG103">
        <v>305.941522542229</v>
      </c>
      <c r="BH103">
        <v>309.552726319047</v>
      </c>
      <c r="BI103">
        <v>498.35673743847099</v>
      </c>
      <c r="BJ103">
        <v>164.168765294314</v>
      </c>
      <c r="BK103">
        <v>81.250651110588805</v>
      </c>
      <c r="BL103">
        <v>143.75109857719201</v>
      </c>
      <c r="BM103">
        <v>216.64581091480201</v>
      </c>
      <c r="BN103">
        <v>346.90275954595899</v>
      </c>
      <c r="BO103">
        <v>227.09758087975899</v>
      </c>
      <c r="BP103">
        <v>99.339807659216007</v>
      </c>
      <c r="BQ103">
        <v>104.243976548722</v>
      </c>
      <c r="BR103">
        <v>492.52995690840498</v>
      </c>
      <c r="BS103">
        <v>655.76159404882696</v>
      </c>
      <c r="BT103">
        <v>364.376786027788</v>
      </c>
      <c r="BU103">
        <v>125.47196968379799</v>
      </c>
      <c r="BV103">
        <v>1138.6130516733499</v>
      </c>
      <c r="BW103">
        <v>2013.6846768447101</v>
      </c>
    </row>
    <row r="104" spans="1:75">
      <c r="A104" t="s">
        <v>141</v>
      </c>
      <c r="B104">
        <v>1493.81136655</v>
      </c>
      <c r="C104">
        <v>1116.7866237999999</v>
      </c>
      <c r="D104">
        <v>7014.1665650499999</v>
      </c>
      <c r="E104">
        <v>1321.4309072000001</v>
      </c>
      <c r="F104">
        <v>412.58293629999997</v>
      </c>
      <c r="G104">
        <v>3306.0220675</v>
      </c>
      <c r="H104">
        <v>623.93576250000001</v>
      </c>
      <c r="I104">
        <v>7886.8613615000004</v>
      </c>
      <c r="J104">
        <v>5336.4451378000103</v>
      </c>
      <c r="K104">
        <v>768.72121990000005</v>
      </c>
      <c r="L104">
        <v>3101.6075012000001</v>
      </c>
      <c r="M104">
        <v>10460.9053893</v>
      </c>
      <c r="N104">
        <v>9932.6837142999993</v>
      </c>
      <c r="O104">
        <v>4245.0437228000001</v>
      </c>
      <c r="P104">
        <v>3568.5001674</v>
      </c>
      <c r="Q104">
        <v>13642.4667236</v>
      </c>
      <c r="R104">
        <v>31307.625025599998</v>
      </c>
      <c r="T104" s="3" t="s">
        <v>207</v>
      </c>
      <c r="U104" s="15">
        <v>1004.09048779811</v>
      </c>
      <c r="V104" s="15">
        <v>317.50979584531001</v>
      </c>
      <c r="W104">
        <v>2049.5291759437</v>
      </c>
      <c r="X104">
        <v>502.60452362895001</v>
      </c>
      <c r="Y104" s="15">
        <v>137.10319158434899</v>
      </c>
      <c r="Z104">
        <v>4280.4591231048098</v>
      </c>
      <c r="AA104">
        <v>1119.73407506943</v>
      </c>
      <c r="AB104">
        <v>2033.2664451599101</v>
      </c>
      <c r="AC104">
        <v>7857.7055042386</v>
      </c>
      <c r="AD104">
        <v>623.34681701660099</v>
      </c>
      <c r="AE104" s="15">
        <v>3440.1949162471601</v>
      </c>
      <c r="AF104">
        <v>13818.300932529801</v>
      </c>
      <c r="AG104">
        <v>5010.3043894086604</v>
      </c>
      <c r="AH104">
        <v>3322.5490993946401</v>
      </c>
      <c r="AI104">
        <v>2166.1362111568501</v>
      </c>
      <c r="AJ104">
        <v>5799.1494552043296</v>
      </c>
      <c r="AK104">
        <v>18375.057383266001</v>
      </c>
      <c r="AM104" t="s">
        <v>176</v>
      </c>
      <c r="AN104">
        <v>48365.152922900001</v>
      </c>
      <c r="AO104">
        <v>-5007.7636419999999</v>
      </c>
      <c r="AP104">
        <v>539402.08936370094</v>
      </c>
      <c r="AQ104">
        <v>346504.87380589999</v>
      </c>
      <c r="AR104">
        <v>48175.7886488</v>
      </c>
      <c r="AS104">
        <v>346216.11102379998</v>
      </c>
      <c r="AT104">
        <v>18984.0192675</v>
      </c>
      <c r="AU104">
        <v>925546.67840069998</v>
      </c>
      <c r="AV104">
        <v>549929.22074000002</v>
      </c>
      <c r="AW104">
        <v>209211.95705197001</v>
      </c>
      <c r="AX104">
        <v>199675.51525709999</v>
      </c>
      <c r="AY104">
        <v>885060.70557840005</v>
      </c>
      <c r="AZ104">
        <v>2280843.2914096499</v>
      </c>
      <c r="BA104">
        <v>470514.28300280002</v>
      </c>
      <c r="BB104">
        <v>379572.32769260998</v>
      </c>
      <c r="BC104">
        <v>2666787.6272335998</v>
      </c>
      <c r="BD104">
        <v>3378671.69211422</v>
      </c>
      <c r="BF104" s="3" t="s">
        <v>161</v>
      </c>
      <c r="BG104">
        <v>1068.41648496055</v>
      </c>
      <c r="BH104">
        <v>39442.913541928203</v>
      </c>
      <c r="BI104">
        <v>5078.7868888134999</v>
      </c>
      <c r="BJ104">
        <v>1839.0604404877199</v>
      </c>
      <c r="BK104">
        <v>1556.92041306793</v>
      </c>
      <c r="BL104">
        <v>15950.1777092764</v>
      </c>
      <c r="BM104">
        <v>4227.2274514957599</v>
      </c>
      <c r="BN104">
        <v>9935.28431186731</v>
      </c>
      <c r="BO104">
        <v>5150.6458980298203</v>
      </c>
      <c r="BP104">
        <v>1692.2798280396401</v>
      </c>
      <c r="BQ104">
        <v>783.64009084645397</v>
      </c>
      <c r="BR104">
        <v>13600.2197741491</v>
      </c>
      <c r="BS104">
        <v>3604.9091325222498</v>
      </c>
      <c r="BT104">
        <v>2370.3182956595601</v>
      </c>
      <c r="BU104">
        <v>934.13951396836501</v>
      </c>
      <c r="BV104">
        <v>14505.219972978501</v>
      </c>
      <c r="BW104">
        <v>37112.188815521098</v>
      </c>
    </row>
    <row r="105" spans="1:75">
      <c r="A105" t="s">
        <v>142</v>
      </c>
      <c r="B105">
        <v>39886.849115450001</v>
      </c>
      <c r="C105">
        <v>334.43136800000002</v>
      </c>
      <c r="D105">
        <v>92088.378109750003</v>
      </c>
      <c r="E105">
        <v>8660.2817011000006</v>
      </c>
      <c r="F105">
        <v>1527.7656221</v>
      </c>
      <c r="G105">
        <v>25985.507747899999</v>
      </c>
      <c r="H105">
        <v>325.20354589999999</v>
      </c>
      <c r="I105">
        <v>34413.942914899999</v>
      </c>
      <c r="J105">
        <v>31300.466946699999</v>
      </c>
      <c r="K105">
        <v>10731.1705186</v>
      </c>
      <c r="L105">
        <v>6355.5872520000003</v>
      </c>
      <c r="M105">
        <v>187687.35838739999</v>
      </c>
      <c r="N105">
        <v>64752.2650412</v>
      </c>
      <c r="O105">
        <v>111933.37588989999</v>
      </c>
      <c r="P105">
        <v>34828.757000600002</v>
      </c>
      <c r="Q105">
        <v>62234.626261899997</v>
      </c>
      <c r="R105">
        <v>133818.50738299999</v>
      </c>
      <c r="T105" s="3" t="s">
        <v>222</v>
      </c>
      <c r="U105" s="15">
        <v>1077.0823560649001</v>
      </c>
      <c r="V105">
        <v>44.727183294232702</v>
      </c>
      <c r="W105">
        <v>3298.08006437123</v>
      </c>
      <c r="X105">
        <v>1240.5035762786899</v>
      </c>
      <c r="Y105" s="15">
        <v>119.256337940693</v>
      </c>
      <c r="Z105">
        <v>6141.9706292152396</v>
      </c>
      <c r="AA105">
        <v>3606.6110079288501</v>
      </c>
      <c r="AB105">
        <v>1493.3064689636201</v>
      </c>
      <c r="AC105">
        <v>13407.9056563377</v>
      </c>
      <c r="AD105">
        <v>2444.03173828125</v>
      </c>
      <c r="AE105" s="15">
        <v>6210.1389391578296</v>
      </c>
      <c r="AF105">
        <v>39030.925213683899</v>
      </c>
      <c r="AG105">
        <v>7724.5233664208799</v>
      </c>
      <c r="AH105">
        <v>7219.3938718355203</v>
      </c>
      <c r="AI105">
        <v>5579.1537351608304</v>
      </c>
      <c r="AJ105">
        <v>7744.6158287990002</v>
      </c>
      <c r="AK105">
        <v>19717.502292655401</v>
      </c>
      <c r="AM105" s="3" t="s">
        <v>192</v>
      </c>
      <c r="AN105">
        <v>53235.954752500002</v>
      </c>
      <c r="AO105">
        <v>12218.6596212</v>
      </c>
      <c r="AP105">
        <v>296903.71768930001</v>
      </c>
      <c r="AQ105">
        <v>134056.2309888</v>
      </c>
      <c r="AR105">
        <v>28492.365091600001</v>
      </c>
      <c r="AS105">
        <v>195061.3277195</v>
      </c>
      <c r="AT105">
        <v>23792.0176106</v>
      </c>
      <c r="AU105">
        <v>469708.30304949998</v>
      </c>
      <c r="AV105">
        <v>329348.0029818</v>
      </c>
      <c r="AW105">
        <v>135574.67224660999</v>
      </c>
      <c r="AX105">
        <v>103130.0704485</v>
      </c>
      <c r="AY105">
        <v>367195.96586</v>
      </c>
      <c r="AZ105">
        <v>1138141.9396674901</v>
      </c>
      <c r="BA105">
        <v>206488.431984</v>
      </c>
      <c r="BB105">
        <v>176144.52551795999</v>
      </c>
      <c r="BC105">
        <v>1301553.3877951</v>
      </c>
      <c r="BD105">
        <v>1748408.29230548</v>
      </c>
      <c r="BF105" s="3" t="s">
        <v>156</v>
      </c>
      <c r="BG105">
        <v>362.71848139400902</v>
      </c>
      <c r="BH105">
        <v>19.996341084729</v>
      </c>
      <c r="BI105">
        <v>420.37920314965402</v>
      </c>
      <c r="BJ105">
        <v>125.641041513056</v>
      </c>
      <c r="BK105">
        <v>56.427925907151298</v>
      </c>
      <c r="BL105">
        <v>149.37717252424699</v>
      </c>
      <c r="BM105">
        <v>72.815004592593795</v>
      </c>
      <c r="BN105">
        <v>480.61691720315901</v>
      </c>
      <c r="BO105">
        <v>231.583371174451</v>
      </c>
      <c r="BP105">
        <v>80.094311237590205</v>
      </c>
      <c r="BQ105">
        <v>108.21603644220301</v>
      </c>
      <c r="BR105">
        <v>1396.78577328184</v>
      </c>
      <c r="BS105">
        <v>960.93737177915705</v>
      </c>
      <c r="BT105">
        <v>345.77766060497203</v>
      </c>
      <c r="BU105">
        <v>116.71636333968399</v>
      </c>
      <c r="BV105">
        <v>1148.7854571810301</v>
      </c>
      <c r="BW105">
        <v>1812.40561549788</v>
      </c>
    </row>
    <row r="106" spans="1:75">
      <c r="A106" t="s">
        <v>143</v>
      </c>
      <c r="B106">
        <v>243497.27870180001</v>
      </c>
      <c r="C106">
        <v>142714.42324549999</v>
      </c>
      <c r="D106">
        <v>261544.21507080001</v>
      </c>
      <c r="E106">
        <v>50695.003915399997</v>
      </c>
      <c r="F106">
        <v>20226.982359599999</v>
      </c>
      <c r="G106">
        <v>107347.9293077</v>
      </c>
      <c r="H106">
        <v>85382.985692600007</v>
      </c>
      <c r="I106">
        <v>95384.388734299995</v>
      </c>
      <c r="J106" s="15">
        <v>52317.238711600003</v>
      </c>
      <c r="K106">
        <v>32957.7442906</v>
      </c>
      <c r="L106">
        <v>51781.627151599998</v>
      </c>
      <c r="M106">
        <v>164830.04460970001</v>
      </c>
      <c r="N106">
        <v>22004.466966299999</v>
      </c>
      <c r="O106">
        <v>159001.336075</v>
      </c>
      <c r="P106">
        <v>72803.3378428</v>
      </c>
      <c r="Q106">
        <v>408109.81943159999</v>
      </c>
      <c r="R106">
        <v>207823.14018769999</v>
      </c>
      <c r="T106" s="3" t="s">
        <v>227</v>
      </c>
      <c r="U106">
        <v>11804.3297837236</v>
      </c>
      <c r="V106" s="15">
        <v>228.77688132087701</v>
      </c>
      <c r="W106">
        <v>29151.732029455201</v>
      </c>
      <c r="X106">
        <v>11829.913498878501</v>
      </c>
      <c r="Y106" s="15">
        <v>1159.61116838456</v>
      </c>
      <c r="Z106">
        <v>53801.392627716101</v>
      </c>
      <c r="AA106">
        <v>16306.6086921692</v>
      </c>
      <c r="AB106">
        <v>23711.4667816162</v>
      </c>
      <c r="AC106">
        <v>55919.978568553903</v>
      </c>
      <c r="AD106">
        <v>7553.2494812011701</v>
      </c>
      <c r="AE106" s="15">
        <v>32146.6950999699</v>
      </c>
      <c r="AF106">
        <v>134087.77471680401</v>
      </c>
      <c r="AG106">
        <v>33679.876050471103</v>
      </c>
      <c r="AH106">
        <v>26034.026502560599</v>
      </c>
      <c r="AI106">
        <v>14909.657434463499</v>
      </c>
      <c r="AJ106">
        <v>20631.961080695899</v>
      </c>
      <c r="AK106">
        <v>140911.39819139201</v>
      </c>
      <c r="AM106" s="3" t="s">
        <v>193</v>
      </c>
      <c r="AN106">
        <v>34123458.2101162</v>
      </c>
      <c r="AO106">
        <v>14939826.679658201</v>
      </c>
      <c r="AP106">
        <v>18689500.422131099</v>
      </c>
      <c r="AQ106">
        <v>7948217.6330324998</v>
      </c>
      <c r="AR106">
        <v>8829713.3841440007</v>
      </c>
      <c r="AS106">
        <v>29956525.639141399</v>
      </c>
      <c r="AT106">
        <v>10450572.090177599</v>
      </c>
      <c r="AU106">
        <v>12126031.888887599</v>
      </c>
      <c r="AV106">
        <v>15429590.611922599</v>
      </c>
      <c r="AW106">
        <v>5193156.7865035404</v>
      </c>
      <c r="AX106">
        <v>4091649.1534974002</v>
      </c>
      <c r="AY106">
        <v>23746748.818917699</v>
      </c>
      <c r="AZ106">
        <v>19296787.842403602</v>
      </c>
      <c r="BA106">
        <v>9516038.6345125008</v>
      </c>
      <c r="BB106">
        <v>11854599.117099</v>
      </c>
      <c r="BC106">
        <v>28546131.433387</v>
      </c>
      <c r="BD106">
        <v>55962771.723173797</v>
      </c>
      <c r="BF106" t="s">
        <v>162</v>
      </c>
      <c r="BG106">
        <v>721.33164971805695</v>
      </c>
      <c r="BH106">
        <v>966.53215581995698</v>
      </c>
      <c r="BI106">
        <v>446.154080420426</v>
      </c>
      <c r="BJ106">
        <v>138.172498230717</v>
      </c>
      <c r="BK106">
        <v>79.046412623657204</v>
      </c>
      <c r="BL106">
        <v>209.49965228379699</v>
      </c>
      <c r="BM106">
        <v>89.512118308397405</v>
      </c>
      <c r="BN106">
        <v>492.76425043751698</v>
      </c>
      <c r="BO106">
        <v>243.73519102532501</v>
      </c>
      <c r="BP106">
        <v>129.81974553892701</v>
      </c>
      <c r="BQ106">
        <v>111.714068133821</v>
      </c>
      <c r="BR106">
        <v>2076.78035547135</v>
      </c>
      <c r="BS106">
        <v>857.30365556013805</v>
      </c>
      <c r="BT106">
        <v>253.45642465675701</v>
      </c>
      <c r="BU106">
        <v>102.120079382203</v>
      </c>
      <c r="BV106">
        <v>1416.1763679615301</v>
      </c>
      <c r="BW106">
        <v>2475.97271569859</v>
      </c>
    </row>
    <row r="107" spans="1:75">
      <c r="A107" t="s">
        <v>144</v>
      </c>
      <c r="B107">
        <v>33286.690912350001</v>
      </c>
      <c r="C107">
        <v>1822.5513980000001</v>
      </c>
      <c r="D107">
        <v>28793.331541150001</v>
      </c>
      <c r="E107">
        <v>5929.8350854</v>
      </c>
      <c r="F107">
        <v>2188.9073566000002</v>
      </c>
      <c r="G107">
        <v>8709.9711036999997</v>
      </c>
      <c r="H107">
        <v>9653.2343846000003</v>
      </c>
      <c r="I107">
        <v>4944.2419782999996</v>
      </c>
      <c r="J107">
        <v>2139.3651570000002</v>
      </c>
      <c r="K107">
        <v>2005.5262520000001</v>
      </c>
      <c r="L107">
        <v>3273.3443069999998</v>
      </c>
      <c r="M107">
        <v>25850.075501300002</v>
      </c>
      <c r="N107">
        <v>16088.267076</v>
      </c>
      <c r="O107">
        <v>17004.591925199999</v>
      </c>
      <c r="P107">
        <v>5103.9068391000001</v>
      </c>
      <c r="Q107">
        <v>51249.873585900001</v>
      </c>
      <c r="R107">
        <v>27106.598423799998</v>
      </c>
      <c r="T107" s="3" t="s">
        <v>262</v>
      </c>
      <c r="U107">
        <v>17765.624534488299</v>
      </c>
      <c r="V107">
        <v>4050.1506232291599</v>
      </c>
      <c r="W107">
        <v>64981.367848587797</v>
      </c>
      <c r="X107">
        <v>29501.421365870199</v>
      </c>
      <c r="Y107">
        <v>2022.57184859476</v>
      </c>
      <c r="Z107">
        <v>23230.226401695199</v>
      </c>
      <c r="AA107">
        <v>7532.9815613444298</v>
      </c>
      <c r="AB107">
        <v>21577.0074800849</v>
      </c>
      <c r="AC107">
        <v>45356.6420756429</v>
      </c>
      <c r="AD107">
        <v>17884.661938667301</v>
      </c>
      <c r="AE107" s="15">
        <v>13370.183724590001</v>
      </c>
      <c r="AF107">
        <v>81167.395836009906</v>
      </c>
      <c r="AG107">
        <v>132830.28926684501</v>
      </c>
      <c r="AH107">
        <v>59704.427137013197</v>
      </c>
      <c r="AI107">
        <v>17354.4360752106</v>
      </c>
      <c r="AJ107">
        <v>37481.447550392499</v>
      </c>
      <c r="AK107">
        <v>223304.24737820699</v>
      </c>
      <c r="AM107" s="3" t="s">
        <v>177</v>
      </c>
      <c r="AN107">
        <v>33154.852560699997</v>
      </c>
      <c r="AO107">
        <v>12143.4065077</v>
      </c>
      <c r="AP107">
        <v>129336.83025119999</v>
      </c>
      <c r="AQ107">
        <v>77769.057821599999</v>
      </c>
      <c r="AR107">
        <v>12564.378635200001</v>
      </c>
      <c r="AS107">
        <v>69875.732300799995</v>
      </c>
      <c r="AT107">
        <v>18228.129525299999</v>
      </c>
      <c r="AU107">
        <v>350290.78687160002</v>
      </c>
      <c r="AV107">
        <v>184436.09020010001</v>
      </c>
      <c r="AW107">
        <v>93463.793360390002</v>
      </c>
      <c r="AX107">
        <v>28326.0633585</v>
      </c>
      <c r="AY107">
        <v>333572.03106489999</v>
      </c>
      <c r="AZ107">
        <v>429104.11979693</v>
      </c>
      <c r="BA107">
        <v>103287.4571627</v>
      </c>
      <c r="BB107">
        <v>68958.843935919998</v>
      </c>
      <c r="BC107">
        <v>436501.6989891</v>
      </c>
      <c r="BD107">
        <v>1030385.80997404</v>
      </c>
      <c r="BF107" s="3" t="s">
        <v>171</v>
      </c>
      <c r="BG107">
        <v>1391.63907384248</v>
      </c>
      <c r="BH107">
        <v>158.648591117736</v>
      </c>
      <c r="BI107">
        <v>2433.8866528252402</v>
      </c>
      <c r="BJ107">
        <v>586.780462295338</v>
      </c>
      <c r="BK107">
        <v>2471.1551568200598</v>
      </c>
      <c r="BL107">
        <v>787.00502140648598</v>
      </c>
      <c r="BM107">
        <v>1171.74933990459</v>
      </c>
      <c r="BN107">
        <v>753.01332626203703</v>
      </c>
      <c r="BO107">
        <v>247.89914972299701</v>
      </c>
      <c r="BP107">
        <v>979.09195489592003</v>
      </c>
      <c r="BQ107">
        <v>64.761351536189196</v>
      </c>
      <c r="BR107">
        <v>3323.1057744884001</v>
      </c>
      <c r="BS107">
        <v>2587.8705080836298</v>
      </c>
      <c r="BT107">
        <v>2911.1697198349698</v>
      </c>
      <c r="BU107">
        <v>789.78168972002402</v>
      </c>
      <c r="BV107">
        <v>4989.3625420390899</v>
      </c>
      <c r="BW107">
        <v>6886.0165884295102</v>
      </c>
    </row>
    <row r="108" spans="1:75">
      <c r="A108" t="s">
        <v>145</v>
      </c>
      <c r="B108">
        <v>1408.4595690000001</v>
      </c>
      <c r="C108">
        <v>158.98444280000001</v>
      </c>
      <c r="D108">
        <v>9011.2269723999998</v>
      </c>
      <c r="E108">
        <v>2214.5950234000002</v>
      </c>
      <c r="F108" s="15">
        <v>2357.9467026000002</v>
      </c>
      <c r="G108">
        <v>4298.9992222999999</v>
      </c>
      <c r="H108">
        <v>822.78788150000003</v>
      </c>
      <c r="I108" s="15">
        <v>551.23569989999999</v>
      </c>
      <c r="J108">
        <v>13174.4724066</v>
      </c>
      <c r="K108">
        <v>61241.6225338</v>
      </c>
      <c r="L108">
        <v>10351.5844985</v>
      </c>
      <c r="M108">
        <v>8856.5184241999996</v>
      </c>
      <c r="N108">
        <v>26208.265805999999</v>
      </c>
      <c r="O108">
        <v>8470.5391213000003</v>
      </c>
      <c r="P108">
        <v>1115.4548150000001</v>
      </c>
      <c r="Q108">
        <v>63465.472473599999</v>
      </c>
      <c r="R108">
        <v>37385.2453341</v>
      </c>
      <c r="T108" s="3" t="s">
        <v>306</v>
      </c>
      <c r="U108">
        <v>9495.6098772624791</v>
      </c>
      <c r="V108">
        <v>181.402539175887</v>
      </c>
      <c r="W108">
        <v>12162.8848340162</v>
      </c>
      <c r="X108">
        <v>11305.0778803825</v>
      </c>
      <c r="Y108">
        <v>748.38233661651702</v>
      </c>
      <c r="Z108">
        <v>45472.9743804932</v>
      </c>
      <c r="AA108">
        <v>17368.860807418801</v>
      </c>
      <c r="AB108">
        <v>19609.759992599498</v>
      </c>
      <c r="AC108">
        <v>29138.9767656326</v>
      </c>
      <c r="AD108">
        <v>11406.3133239746</v>
      </c>
      <c r="AE108" s="15">
        <v>19226.2454025033</v>
      </c>
      <c r="AF108">
        <v>76357.829387497201</v>
      </c>
      <c r="AG108">
        <v>45987.976626833297</v>
      </c>
      <c r="AH108">
        <v>25874.762786040999</v>
      </c>
      <c r="AI108">
        <v>17066.4992713928</v>
      </c>
      <c r="AJ108">
        <v>29474.557643994802</v>
      </c>
      <c r="AK108">
        <v>50680.600747510303</v>
      </c>
      <c r="AM108" t="s">
        <v>181</v>
      </c>
      <c r="AN108">
        <v>110155.4690314</v>
      </c>
      <c r="AO108">
        <v>18174.7326297</v>
      </c>
      <c r="AP108">
        <v>561131.88862310001</v>
      </c>
      <c r="AQ108">
        <v>174387.7271134</v>
      </c>
      <c r="AR108">
        <v>47635.071201400002</v>
      </c>
      <c r="AS108">
        <v>295089.99275799998</v>
      </c>
      <c r="AT108">
        <v>37754.044052700003</v>
      </c>
      <c r="AU108">
        <v>913465.9092777</v>
      </c>
      <c r="AV108">
        <v>532415.25936003996</v>
      </c>
      <c r="AW108">
        <v>177783.25612726001</v>
      </c>
      <c r="AX108">
        <v>192936.74538929999</v>
      </c>
      <c r="AY108">
        <v>1119577.8315904001</v>
      </c>
      <c r="AZ108">
        <v>2135442.2035103901</v>
      </c>
      <c r="BA108">
        <v>408625.01550119999</v>
      </c>
      <c r="BB108">
        <v>334122.95443516999</v>
      </c>
      <c r="BC108">
        <v>2357243.8610052001</v>
      </c>
      <c r="BD108">
        <v>3894732.1868604701</v>
      </c>
      <c r="BF108" s="3" t="s">
        <v>163</v>
      </c>
      <c r="BG108">
        <v>1689.57796499101</v>
      </c>
      <c r="BH108">
        <v>180.92959212420701</v>
      </c>
      <c r="BI108">
        <v>3468.0942904292901</v>
      </c>
      <c r="BJ108">
        <v>1104.48367126515</v>
      </c>
      <c r="BK108">
        <v>1257.8902744606</v>
      </c>
      <c r="BL108">
        <v>4286.9024139455996</v>
      </c>
      <c r="BM108">
        <v>1857.67354954455</v>
      </c>
      <c r="BN108">
        <v>4141.1592287604999</v>
      </c>
      <c r="BO108">
        <v>1773.09280926783</v>
      </c>
      <c r="BP108">
        <v>734.00227266673699</v>
      </c>
      <c r="BQ108">
        <v>737.73655084840402</v>
      </c>
      <c r="BR108">
        <v>6457.4055480031202</v>
      </c>
      <c r="BS108">
        <v>3661.8103065209898</v>
      </c>
      <c r="BT108">
        <v>1687.1536281889701</v>
      </c>
      <c r="BU108">
        <v>908.66362923293502</v>
      </c>
      <c r="BV108">
        <v>10129.6309955824</v>
      </c>
      <c r="BW108">
        <v>13602.7397308494</v>
      </c>
    </row>
    <row r="109" spans="1:75">
      <c r="A109" t="s">
        <v>146</v>
      </c>
      <c r="B109">
        <v>18611.166607200001</v>
      </c>
      <c r="C109">
        <v>62150.464686599997</v>
      </c>
      <c r="D109" s="15">
        <v>35641.531792100002</v>
      </c>
      <c r="E109">
        <v>7376.8198640999999</v>
      </c>
      <c r="F109">
        <v>2577.6545218000001</v>
      </c>
      <c r="G109">
        <v>23133.6452675</v>
      </c>
      <c r="H109">
        <v>10931.6878696</v>
      </c>
      <c r="I109">
        <v>15622.619857199999</v>
      </c>
      <c r="J109">
        <v>16785.840958100001</v>
      </c>
      <c r="K109">
        <v>3134.7875881999998</v>
      </c>
      <c r="L109">
        <v>10563.535991700001</v>
      </c>
      <c r="M109">
        <v>45505.661930399998</v>
      </c>
      <c r="N109">
        <v>6816.2894272000003</v>
      </c>
      <c r="O109">
        <v>51962.723118800001</v>
      </c>
      <c r="P109">
        <v>8121.7348562999996</v>
      </c>
      <c r="Q109">
        <v>44496.426044200001</v>
      </c>
      <c r="R109">
        <v>59140.876071899998</v>
      </c>
      <c r="T109" s="3" t="s">
        <v>307</v>
      </c>
      <c r="U109">
        <v>40231.451521119103</v>
      </c>
      <c r="V109">
        <v>231.603590334362</v>
      </c>
      <c r="W109">
        <v>50868.468697713499</v>
      </c>
      <c r="X109">
        <v>5798.28769318166</v>
      </c>
      <c r="Y109">
        <v>821.91790851330802</v>
      </c>
      <c r="Z109">
        <v>14178.696428072701</v>
      </c>
      <c r="AA109">
        <v>1949.9086286204399</v>
      </c>
      <c r="AB109">
        <v>5287.6970582397598</v>
      </c>
      <c r="AC109">
        <v>12406.102523441599</v>
      </c>
      <c r="AD109">
        <v>2815.3205302721499</v>
      </c>
      <c r="AE109" s="15">
        <v>14003.8723697396</v>
      </c>
      <c r="AF109">
        <v>67009.143473448101</v>
      </c>
      <c r="AG109">
        <v>25429.198842194201</v>
      </c>
      <c r="AH109">
        <v>16093.722445657801</v>
      </c>
      <c r="AI109">
        <v>8412.9973335266204</v>
      </c>
      <c r="AJ109">
        <v>10248.260150399999</v>
      </c>
      <c r="AK109">
        <v>68210.307840740599</v>
      </c>
      <c r="AM109" s="3" t="s">
        <v>182</v>
      </c>
      <c r="AN109">
        <v>304627.55448950001</v>
      </c>
      <c r="AO109">
        <v>3972.7723056</v>
      </c>
      <c r="AP109">
        <v>914317.57412240002</v>
      </c>
      <c r="AQ109">
        <v>453746.82319030003</v>
      </c>
      <c r="AR109">
        <v>187166.02208639999</v>
      </c>
      <c r="AS109">
        <v>413351.78263979999</v>
      </c>
      <c r="AT109">
        <v>56529.356672599999</v>
      </c>
      <c r="AU109">
        <v>1025348.3965446</v>
      </c>
      <c r="AV109">
        <v>490005.82896881999</v>
      </c>
      <c r="AW109">
        <v>431787.81025545002</v>
      </c>
      <c r="AX109">
        <v>89262.362783400007</v>
      </c>
      <c r="AY109">
        <v>733668.80734870001</v>
      </c>
      <c r="AZ109">
        <v>1478363.6184533499</v>
      </c>
      <c r="BA109">
        <v>774481.40673429996</v>
      </c>
      <c r="BB109">
        <v>299510.80557193002</v>
      </c>
      <c r="BC109">
        <v>998591.55660849996</v>
      </c>
      <c r="BD109">
        <v>2576362.5561045702</v>
      </c>
      <c r="BF109" s="3" t="s">
        <v>168</v>
      </c>
      <c r="BG109">
        <v>156.69351651020099</v>
      </c>
      <c r="BH109">
        <v>102.085333942365</v>
      </c>
      <c r="BI109">
        <v>202.968200336564</v>
      </c>
      <c r="BJ109">
        <v>55.462465949835803</v>
      </c>
      <c r="BK109">
        <v>45.065595081128102</v>
      </c>
      <c r="BL109">
        <v>133.388795707047</v>
      </c>
      <c r="BM109">
        <v>71.2230020258271</v>
      </c>
      <c r="BN109">
        <v>172.10660375833501</v>
      </c>
      <c r="BO109">
        <v>105.775125685902</v>
      </c>
      <c r="BP109">
        <v>34.441042494134301</v>
      </c>
      <c r="BQ109">
        <v>31.549866123474999</v>
      </c>
      <c r="BR109">
        <v>262.06657708465298</v>
      </c>
      <c r="BS109">
        <v>159.90513876673199</v>
      </c>
      <c r="BT109">
        <v>126.76261457502601</v>
      </c>
      <c r="BU109">
        <v>31.501140249515998</v>
      </c>
      <c r="BV109">
        <v>352.33139243506702</v>
      </c>
      <c r="BW109">
        <v>927.73180714049795</v>
      </c>
    </row>
    <row r="110" spans="1:75">
      <c r="A110" t="s">
        <v>147</v>
      </c>
      <c r="B110">
        <v>50803.550035</v>
      </c>
      <c r="C110">
        <v>33560.624801999998</v>
      </c>
      <c r="D110">
        <v>7680.4956629999997</v>
      </c>
      <c r="E110">
        <v>3294.8887832999999</v>
      </c>
      <c r="F110">
        <v>926.79414269999995</v>
      </c>
      <c r="G110">
        <v>2496.3852425999999</v>
      </c>
      <c r="H110">
        <v>1327.0159332000001</v>
      </c>
      <c r="I110">
        <v>5260.4090121999998</v>
      </c>
      <c r="J110">
        <v>1044.9888163999999</v>
      </c>
      <c r="K110">
        <v>442.7412971</v>
      </c>
      <c r="L110">
        <v>4525.6268258999999</v>
      </c>
      <c r="M110">
        <v>7550.6311274</v>
      </c>
      <c r="N110">
        <v>3867.1743749000002</v>
      </c>
      <c r="O110">
        <v>735.36640790000001</v>
      </c>
      <c r="P110">
        <v>2656.1106496000002</v>
      </c>
      <c r="Q110">
        <v>4737.1650562000004</v>
      </c>
      <c r="R110">
        <v>45502.629965100001</v>
      </c>
      <c r="T110" s="3" t="s">
        <v>308</v>
      </c>
      <c r="U110">
        <v>30316.235056522699</v>
      </c>
      <c r="V110">
        <v>367.821893120119</v>
      </c>
      <c r="W110">
        <v>46470.404279737901</v>
      </c>
      <c r="X110">
        <v>28656.6415213502</v>
      </c>
      <c r="Y110">
        <v>6400.5283805476802</v>
      </c>
      <c r="Z110">
        <v>16423.709276842001</v>
      </c>
      <c r="AA110">
        <v>3503.2517325785002</v>
      </c>
      <c r="AB110">
        <v>3036.0222246348899</v>
      </c>
      <c r="AC110">
        <v>6595.9717876613204</v>
      </c>
      <c r="AD110">
        <v>409.58515833318199</v>
      </c>
      <c r="AE110">
        <v>5847.7730785077301</v>
      </c>
      <c r="AF110">
        <v>28154.174454735701</v>
      </c>
      <c r="AG110">
        <v>29300.164774188001</v>
      </c>
      <c r="AH110">
        <v>17169.798666790801</v>
      </c>
      <c r="AI110">
        <v>21731.233148861698</v>
      </c>
      <c r="AJ110">
        <v>15913.438007966901</v>
      </c>
      <c r="AK110">
        <v>76468.116136444005</v>
      </c>
      <c r="AM110" s="3" t="s">
        <v>188</v>
      </c>
      <c r="AN110">
        <v>71067.990121800001</v>
      </c>
      <c r="AO110">
        <v>14843.931649100001</v>
      </c>
      <c r="AP110">
        <v>224207.73837489999</v>
      </c>
      <c r="AQ110">
        <v>121915.2675836</v>
      </c>
      <c r="AR110">
        <v>30505.421286299999</v>
      </c>
      <c r="AS110">
        <v>166067.1052739</v>
      </c>
      <c r="AT110">
        <v>32426.144482899999</v>
      </c>
      <c r="AU110">
        <v>597984.45016560005</v>
      </c>
      <c r="AV110">
        <v>460150.93170140003</v>
      </c>
      <c r="AW110">
        <v>116969.79287144</v>
      </c>
      <c r="AX110">
        <v>102176.0695793</v>
      </c>
      <c r="AY110">
        <v>517769.30985070002</v>
      </c>
      <c r="AZ110">
        <v>927747.37868532003</v>
      </c>
      <c r="BA110">
        <v>212082.53917430001</v>
      </c>
      <c r="BB110">
        <v>155547.26757713</v>
      </c>
      <c r="BC110">
        <v>1139442.9062786</v>
      </c>
      <c r="BD110">
        <v>1814390.7874070599</v>
      </c>
      <c r="BF110" s="3" t="s">
        <v>164</v>
      </c>
      <c r="BG110">
        <v>272.15665434547299</v>
      </c>
      <c r="BH110">
        <v>4.1598538976899802</v>
      </c>
      <c r="BI110">
        <v>259.14003645890602</v>
      </c>
      <c r="BJ110">
        <v>48.979362907017702</v>
      </c>
      <c r="BK110">
        <v>31.229820128091099</v>
      </c>
      <c r="BL110">
        <v>52.330787637948703</v>
      </c>
      <c r="BM110">
        <v>21.644861083910399</v>
      </c>
      <c r="BN110">
        <v>78.741102448146705</v>
      </c>
      <c r="BO110">
        <v>102.313699626334</v>
      </c>
      <c r="BP110">
        <v>23.739116254642699</v>
      </c>
      <c r="BQ110">
        <v>55.634670924669699</v>
      </c>
      <c r="BR110">
        <v>148.35544222650501</v>
      </c>
      <c r="BS110">
        <v>201.80212335712099</v>
      </c>
      <c r="BT110">
        <v>181.43555208642999</v>
      </c>
      <c r="BU110">
        <v>49.7197784883069</v>
      </c>
      <c r="BV110">
        <v>299.03184881140203</v>
      </c>
      <c r="BW110">
        <v>454.58523501797799</v>
      </c>
    </row>
    <row r="111" spans="1:75">
      <c r="A111" t="s">
        <v>148</v>
      </c>
      <c r="B111">
        <v>5.1325681000000003</v>
      </c>
      <c r="C111">
        <v>2.1792935</v>
      </c>
      <c r="D111">
        <v>1657.2091221000001</v>
      </c>
      <c r="E111">
        <v>61.970328000000002</v>
      </c>
      <c r="F111">
        <v>209.56965299999999</v>
      </c>
      <c r="G111">
        <v>278.24998369999997</v>
      </c>
      <c r="H111">
        <v>94.521305699999999</v>
      </c>
      <c r="I111">
        <v>380.31721750000003</v>
      </c>
      <c r="J111">
        <v>345.099851</v>
      </c>
      <c r="K111">
        <v>361.08837160000002</v>
      </c>
      <c r="L111">
        <v>1019.3832176</v>
      </c>
      <c r="M111">
        <v>2021.9841079</v>
      </c>
      <c r="N111">
        <v>1074.7519017</v>
      </c>
      <c r="O111">
        <v>159.10703849999999</v>
      </c>
      <c r="P111">
        <v>227.57462219999999</v>
      </c>
      <c r="Q111">
        <v>2822.5413580999998</v>
      </c>
      <c r="R111">
        <v>4541.6070155999996</v>
      </c>
      <c r="T111" s="3" t="s">
        <v>173</v>
      </c>
      <c r="U111" s="15">
        <v>15165.9436176788</v>
      </c>
      <c r="V111">
        <v>0.40933643235419298</v>
      </c>
      <c r="W111">
        <v>15126.0422024157</v>
      </c>
      <c r="X111">
        <v>4762.7715500900504</v>
      </c>
      <c r="Y111" s="15">
        <v>857.01621457189299</v>
      </c>
      <c r="Z111">
        <v>7633.2529008388501</v>
      </c>
      <c r="AA111">
        <v>914.37326915442702</v>
      </c>
      <c r="AB111">
        <v>5956.5177195072201</v>
      </c>
      <c r="AC111">
        <v>8061.4335007667496</v>
      </c>
      <c r="AD111">
        <v>1348.70739936829</v>
      </c>
      <c r="AE111" s="15">
        <v>2728.5184860577001</v>
      </c>
      <c r="AF111" s="15">
        <v>15387.4304709807</v>
      </c>
      <c r="AG111" s="15">
        <v>5787.8305884488</v>
      </c>
      <c r="AH111" s="15">
        <v>4261.1867424927796</v>
      </c>
      <c r="AI111" s="15">
        <v>1130.0414600372301</v>
      </c>
      <c r="AJ111" s="15">
        <v>1832.05556082167</v>
      </c>
      <c r="AK111">
        <v>34999.079206048198</v>
      </c>
      <c r="AM111" s="3" t="s">
        <v>191</v>
      </c>
      <c r="AN111">
        <v>244667.59255199999</v>
      </c>
      <c r="AO111">
        <v>-193071.93440259999</v>
      </c>
      <c r="AP111">
        <v>1614560.1242936</v>
      </c>
      <c r="AQ111">
        <v>744531.69886040001</v>
      </c>
      <c r="AR111">
        <v>221651.2574117</v>
      </c>
      <c r="AS111">
        <v>491016.99436180003</v>
      </c>
      <c r="AT111">
        <v>152138.65593469999</v>
      </c>
      <c r="AU111">
        <v>1106172.5851255001</v>
      </c>
      <c r="AV111">
        <v>313425.65013475</v>
      </c>
      <c r="AW111">
        <v>274619.12175351998</v>
      </c>
      <c r="AX111">
        <v>153182.85013770001</v>
      </c>
      <c r="AY111">
        <v>1964194.3518413</v>
      </c>
      <c r="AZ111">
        <v>2007762.86069378</v>
      </c>
      <c r="BA111">
        <v>1095107.5487072</v>
      </c>
      <c r="BB111">
        <v>520966.59736059001</v>
      </c>
      <c r="BC111">
        <v>1215565.5765949001</v>
      </c>
      <c r="BD111">
        <v>2338099.1558678402</v>
      </c>
      <c r="BF111" s="3" t="s">
        <v>165</v>
      </c>
      <c r="BG111">
        <v>330.44024044558802</v>
      </c>
      <c r="BH111">
        <v>10177.0151788322</v>
      </c>
      <c r="BI111">
        <v>679.14186786732296</v>
      </c>
      <c r="BJ111">
        <v>220.22386305708201</v>
      </c>
      <c r="BK111">
        <v>109.635629398001</v>
      </c>
      <c r="BL111">
        <v>671.07180688783103</v>
      </c>
      <c r="BM111">
        <v>290.76831582833898</v>
      </c>
      <c r="BN111">
        <v>1139.32913498165</v>
      </c>
      <c r="BO111">
        <v>466.33260227750401</v>
      </c>
      <c r="BP111">
        <v>165.49626768822401</v>
      </c>
      <c r="BQ111">
        <v>198.77491551435199</v>
      </c>
      <c r="BR111">
        <v>3812.1070093479898</v>
      </c>
      <c r="BS111">
        <v>2234.95312243953</v>
      </c>
      <c r="BT111">
        <v>2289.6672391588299</v>
      </c>
      <c r="BU111">
        <v>366.28147602925901</v>
      </c>
      <c r="BV111">
        <v>4778.2565116239402</v>
      </c>
      <c r="BW111">
        <v>13692.207551715201</v>
      </c>
    </row>
    <row r="112" spans="1:75">
      <c r="A112" t="s">
        <v>149</v>
      </c>
      <c r="B112">
        <v>2676.57722595</v>
      </c>
      <c r="C112">
        <v>930.26313400000004</v>
      </c>
      <c r="D112">
        <v>10135.51058545</v>
      </c>
      <c r="E112">
        <v>502.79079259999997</v>
      </c>
      <c r="F112">
        <v>305.8087238</v>
      </c>
      <c r="G112" s="15">
        <v>1029.6130062</v>
      </c>
      <c r="H112">
        <v>1306.1125474</v>
      </c>
      <c r="I112">
        <v>7744.3419135000004</v>
      </c>
      <c r="J112">
        <v>2091.1286286999998</v>
      </c>
      <c r="K112">
        <v>1909.8529814000001</v>
      </c>
      <c r="L112">
        <v>5931.9750807999999</v>
      </c>
      <c r="M112">
        <v>34069.612209500003</v>
      </c>
      <c r="N112">
        <v>18339.304480300001</v>
      </c>
      <c r="O112">
        <v>6843.3955653000003</v>
      </c>
      <c r="P112">
        <v>10164.846896200001</v>
      </c>
      <c r="Q112">
        <v>55164.853902700001</v>
      </c>
      <c r="R112">
        <v>90849.994964700003</v>
      </c>
      <c r="T112" s="3" t="s">
        <v>261</v>
      </c>
      <c r="U112" s="15">
        <v>2084.23485628976</v>
      </c>
      <c r="V112" s="15">
        <v>220.46573384087301</v>
      </c>
      <c r="W112">
        <v>5701.8355677903401</v>
      </c>
      <c r="X112">
        <v>2699.8667345763001</v>
      </c>
      <c r="Y112" s="15">
        <v>73.030363617803403</v>
      </c>
      <c r="Z112">
        <v>3325.8106921204999</v>
      </c>
      <c r="AA112">
        <v>255.634952846787</v>
      </c>
      <c r="AB112">
        <v>1935.48548328787</v>
      </c>
      <c r="AC112">
        <v>3865.5562922936101</v>
      </c>
      <c r="AD112">
        <v>1179.75222940351</v>
      </c>
      <c r="AE112">
        <v>893.14190062545504</v>
      </c>
      <c r="AF112">
        <v>5476.30476453141</v>
      </c>
      <c r="AG112">
        <v>4922.3462080507697</v>
      </c>
      <c r="AH112">
        <v>1240.7536653699699</v>
      </c>
      <c r="AI112">
        <v>1166.2145305275899</v>
      </c>
      <c r="AJ112">
        <v>1157.8439289688699</v>
      </c>
      <c r="AK112">
        <v>14926.1224411449</v>
      </c>
      <c r="AM112" s="3" t="s">
        <v>178</v>
      </c>
      <c r="AN112">
        <v>30975962.2951601</v>
      </c>
      <c r="AO112">
        <v>262222.93476809998</v>
      </c>
      <c r="AP112">
        <v>135446686.20066401</v>
      </c>
      <c r="AQ112">
        <v>19039309.312045399</v>
      </c>
      <c r="AR112">
        <v>6430625.6533275004</v>
      </c>
      <c r="AS112">
        <v>52830457.919465497</v>
      </c>
      <c r="AT112">
        <v>7769218.8705336004</v>
      </c>
      <c r="AU112">
        <v>56936836.258369803</v>
      </c>
      <c r="AV112">
        <v>40495473.176124297</v>
      </c>
      <c r="AW112">
        <v>15837041.6780037</v>
      </c>
      <c r="AX112">
        <v>14830514.003622999</v>
      </c>
      <c r="AY112">
        <v>175425545.01288399</v>
      </c>
      <c r="AZ112">
        <v>177185242.03648001</v>
      </c>
      <c r="BA112">
        <v>98829415.461868599</v>
      </c>
      <c r="BB112">
        <v>29557083.3629857</v>
      </c>
      <c r="BC112">
        <v>200573644.138419</v>
      </c>
      <c r="BD112">
        <v>217371998.17667401</v>
      </c>
      <c r="BF112" s="3" t="s">
        <v>112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</row>
    <row r="113" spans="1:75">
      <c r="A113" t="s">
        <v>150</v>
      </c>
      <c r="B113">
        <v>22459.946280749999</v>
      </c>
      <c r="C113">
        <v>1256.5463712000001</v>
      </c>
      <c r="D113">
        <v>96449.351905050004</v>
      </c>
      <c r="E113">
        <v>50910.390693200003</v>
      </c>
      <c r="F113">
        <v>9220.6572505999993</v>
      </c>
      <c r="G113">
        <v>71039.817902900002</v>
      </c>
      <c r="H113">
        <v>17435.6044525</v>
      </c>
      <c r="I113">
        <v>66499.752674300005</v>
      </c>
      <c r="J113">
        <v>43522.826430499998</v>
      </c>
      <c r="K113">
        <v>28630.5199612</v>
      </c>
      <c r="L113">
        <v>40478.824024299996</v>
      </c>
      <c r="M113">
        <v>163464.87020010001</v>
      </c>
      <c r="N113">
        <v>243367.42665030001</v>
      </c>
      <c r="O113">
        <v>106903.8166223</v>
      </c>
      <c r="P113">
        <v>54016.774908899999</v>
      </c>
      <c r="Q113">
        <v>318221.38270249998</v>
      </c>
      <c r="R113">
        <v>467248.91000829998</v>
      </c>
      <c r="T113" s="3" t="s">
        <v>309</v>
      </c>
      <c r="U113" s="15">
        <v>6639.3800253815798</v>
      </c>
      <c r="V113" s="15">
        <v>2439.9832086011602</v>
      </c>
      <c r="W113" s="15">
        <v>18726.7583603354</v>
      </c>
      <c r="X113" s="15">
        <v>6011.67990814525</v>
      </c>
      <c r="Y113" s="15">
        <v>240.23076751783199</v>
      </c>
      <c r="Z113">
        <v>13706.591314384301</v>
      </c>
      <c r="AA113" s="15">
        <v>1629.5474563759699</v>
      </c>
      <c r="AB113">
        <v>7364.9133140046397</v>
      </c>
      <c r="AC113">
        <v>21387.016407319399</v>
      </c>
      <c r="AD113">
        <v>5387.0417210313299</v>
      </c>
      <c r="AE113">
        <v>6074.5234387626397</v>
      </c>
      <c r="AF113">
        <v>64858.484312967303</v>
      </c>
      <c r="AG113" s="15">
        <v>12114.083193529301</v>
      </c>
      <c r="AH113">
        <v>2904.4828262503902</v>
      </c>
      <c r="AI113">
        <v>4336.9623107910202</v>
      </c>
      <c r="AJ113">
        <v>3725.27105295519</v>
      </c>
      <c r="AK113">
        <v>79180.308937308801</v>
      </c>
      <c r="AM113" s="3" t="s">
        <v>174</v>
      </c>
      <c r="AN113">
        <v>42767.018447800001</v>
      </c>
      <c r="AO113">
        <v>7196.3537540999996</v>
      </c>
      <c r="AP113">
        <v>255535.81069720001</v>
      </c>
      <c r="AQ113">
        <v>41757.455578699999</v>
      </c>
      <c r="AR113">
        <v>22506.735836899999</v>
      </c>
      <c r="AS113">
        <v>110752.6400914</v>
      </c>
      <c r="AT113">
        <v>15362.160769399999</v>
      </c>
      <c r="AU113">
        <v>308168.51607840002</v>
      </c>
      <c r="AV113">
        <v>177144.3636858</v>
      </c>
      <c r="AW113">
        <v>69925.721066169994</v>
      </c>
      <c r="AX113">
        <v>84746.343848000004</v>
      </c>
      <c r="AY113">
        <v>672083.53896419995</v>
      </c>
      <c r="AZ113">
        <v>1166537.09538095</v>
      </c>
      <c r="BA113">
        <v>156316.2550032</v>
      </c>
      <c r="BB113">
        <v>191752.87748246</v>
      </c>
      <c r="BC113">
        <v>1313658.5616019999</v>
      </c>
      <c r="BD113">
        <v>2504339.26462695</v>
      </c>
      <c r="BF113" s="3" t="s">
        <v>169</v>
      </c>
      <c r="BG113">
        <v>2988.9932105826301</v>
      </c>
      <c r="BH113">
        <v>270.14443281891198</v>
      </c>
      <c r="BI113">
        <v>6791.0148741732</v>
      </c>
      <c r="BJ113">
        <v>1769.6848712513099</v>
      </c>
      <c r="BK113">
        <v>2418.7530093999098</v>
      </c>
      <c r="BL113">
        <v>6276.9732367985198</v>
      </c>
      <c r="BM113">
        <v>860.21005953394899</v>
      </c>
      <c r="BN113">
        <v>1809.0207775510901</v>
      </c>
      <c r="BO113">
        <v>745.19798310025703</v>
      </c>
      <c r="BP113">
        <v>2293.39927087671</v>
      </c>
      <c r="BQ113">
        <v>985.10503935123495</v>
      </c>
      <c r="BR113">
        <v>3886.8491586998198</v>
      </c>
      <c r="BS113">
        <v>2474.1368984031601</v>
      </c>
      <c r="BT113">
        <v>6083.5824505775699</v>
      </c>
      <c r="BU113">
        <v>814.01787663974301</v>
      </c>
      <c r="BV113">
        <v>6197.4658351233802</v>
      </c>
      <c r="BW113">
        <v>8085.9632628176696</v>
      </c>
    </row>
    <row r="114" spans="1:75">
      <c r="A114" t="s">
        <v>151</v>
      </c>
      <c r="B114">
        <v>766.23231920000001</v>
      </c>
      <c r="C114">
        <v>179.4987089</v>
      </c>
      <c r="D114">
        <v>1289.8567238999999</v>
      </c>
      <c r="E114">
        <v>141.5221584</v>
      </c>
      <c r="F114">
        <v>357.26803080000002</v>
      </c>
      <c r="G114">
        <v>1221.2546563999999</v>
      </c>
      <c r="H114">
        <v>573.08052640000005</v>
      </c>
      <c r="I114">
        <v>729.53967999999998</v>
      </c>
      <c r="J114">
        <v>318.3926361</v>
      </c>
      <c r="K114">
        <v>98.597317099999998</v>
      </c>
      <c r="L114">
        <v>677.85533069999997</v>
      </c>
      <c r="M114">
        <v>1301.9766695999999</v>
      </c>
      <c r="N114">
        <v>1006.5190523</v>
      </c>
      <c r="O114">
        <v>2181.3871912</v>
      </c>
      <c r="P114">
        <v>312.52426659999998</v>
      </c>
      <c r="Q114">
        <v>2570.8095920000001</v>
      </c>
      <c r="R114">
        <v>2643.2531678999999</v>
      </c>
      <c r="T114" s="3" t="s">
        <v>310</v>
      </c>
      <c r="U114">
        <v>894.43005256222796</v>
      </c>
      <c r="V114">
        <v>3.8472462155988301</v>
      </c>
      <c r="W114">
        <v>4600.9613752068199</v>
      </c>
      <c r="X114">
        <v>1383.84295531818</v>
      </c>
      <c r="Y114">
        <v>108.116926520026</v>
      </c>
      <c r="Z114">
        <v>1066.4143007099699</v>
      </c>
      <c r="AA114">
        <v>100.674818687529</v>
      </c>
      <c r="AB114">
        <v>497.89759592833701</v>
      </c>
      <c r="AC114">
        <v>552.30640900624599</v>
      </c>
      <c r="AD114">
        <v>519.73029098571396</v>
      </c>
      <c r="AE114">
        <v>118.250732611424</v>
      </c>
      <c r="AF114">
        <v>2032.30492568929</v>
      </c>
      <c r="AG114">
        <v>531.69389853339601</v>
      </c>
      <c r="AH114">
        <v>294.55225338781497</v>
      </c>
      <c r="AI114">
        <v>289.54717933277902</v>
      </c>
      <c r="AJ114">
        <v>63.969044887099301</v>
      </c>
      <c r="AK114">
        <v>3029.0318573833902</v>
      </c>
      <c r="AM114" s="3" t="s">
        <v>184</v>
      </c>
      <c r="AN114">
        <v>101529.8326367</v>
      </c>
      <c r="AO114">
        <v>24236.9999475</v>
      </c>
      <c r="AP114">
        <v>442919.20078979997</v>
      </c>
      <c r="AQ114">
        <v>308577.10673940001</v>
      </c>
      <c r="AR114">
        <v>47808.702505300003</v>
      </c>
      <c r="AS114">
        <v>277314.1216975</v>
      </c>
      <c r="AT114">
        <v>51098.365502100001</v>
      </c>
      <c r="AU114">
        <v>1211011.0855113</v>
      </c>
      <c r="AV114">
        <v>473854.76097920001</v>
      </c>
      <c r="AW114">
        <v>220730.0190152</v>
      </c>
      <c r="AX114">
        <v>120862.2655678</v>
      </c>
      <c r="AY114">
        <v>887277.93813150004</v>
      </c>
      <c r="AZ114">
        <v>1430682.42192885</v>
      </c>
      <c r="BA114">
        <v>333596.48612740001</v>
      </c>
      <c r="BB114">
        <v>252361.15370647999</v>
      </c>
      <c r="BC114">
        <v>1532188.1065064999</v>
      </c>
      <c r="BD114">
        <v>2593607.3293369398</v>
      </c>
      <c r="BF114" s="3" t="s">
        <v>170</v>
      </c>
      <c r="BG114">
        <v>219.137587136783</v>
      </c>
      <c r="BH114">
        <v>23.913593842165401</v>
      </c>
      <c r="BI114">
        <v>400.42101690288899</v>
      </c>
      <c r="BJ114">
        <v>647.05451729406798</v>
      </c>
      <c r="BK114">
        <v>691.87356183192901</v>
      </c>
      <c r="BL114">
        <v>2009.6749103213299</v>
      </c>
      <c r="BM114">
        <v>3440.5616568719001</v>
      </c>
      <c r="BN114">
        <v>1348.1461394958201</v>
      </c>
      <c r="BO114">
        <v>276.70809054007299</v>
      </c>
      <c r="BP114">
        <v>61.5275920424559</v>
      </c>
      <c r="BQ114">
        <v>335.03561840007302</v>
      </c>
      <c r="BR114">
        <v>11863.6890063151</v>
      </c>
      <c r="BS114">
        <v>9658.8158837593201</v>
      </c>
      <c r="BT114">
        <v>4713.6609500303903</v>
      </c>
      <c r="BU114">
        <v>4406.6771857724798</v>
      </c>
      <c r="BV114">
        <v>56984.0070114595</v>
      </c>
      <c r="BW114">
        <v>15725.5932937405</v>
      </c>
    </row>
    <row r="115" spans="1:75">
      <c r="A115" t="s">
        <v>152</v>
      </c>
      <c r="B115">
        <v>1599.6863913</v>
      </c>
      <c r="C115">
        <v>3.5969411</v>
      </c>
      <c r="D115">
        <v>5669.6941305999999</v>
      </c>
      <c r="E115">
        <v>483.4605512</v>
      </c>
      <c r="F115">
        <v>499.51662920000001</v>
      </c>
      <c r="G115">
        <v>3777.1059826000001</v>
      </c>
      <c r="H115">
        <v>965.82711240000003</v>
      </c>
      <c r="I115">
        <v>1528.9778696000001</v>
      </c>
      <c r="J115">
        <v>513.80610530000001</v>
      </c>
      <c r="K115">
        <v>173.79008519999999</v>
      </c>
      <c r="L115">
        <v>1809.04881</v>
      </c>
      <c r="M115">
        <v>4848.0853706999997</v>
      </c>
      <c r="N115">
        <v>6362.9632609</v>
      </c>
      <c r="O115">
        <v>1640.2301737</v>
      </c>
      <c r="P115">
        <v>1401.8639355</v>
      </c>
      <c r="Q115">
        <v>6815.0022347000004</v>
      </c>
      <c r="R115">
        <v>12171.6654019</v>
      </c>
      <c r="T115" s="3" t="s">
        <v>61</v>
      </c>
      <c r="U115" s="15">
        <v>1650.83656486062</v>
      </c>
      <c r="V115" s="15">
        <v>1.9761249282881601</v>
      </c>
      <c r="W115" s="15">
        <v>1589.23864255991</v>
      </c>
      <c r="X115" s="15">
        <v>218.79429127750001</v>
      </c>
      <c r="Y115" s="15">
        <v>45.184915314533001</v>
      </c>
      <c r="Z115" s="15">
        <v>569.59878988222704</v>
      </c>
      <c r="AA115" s="15">
        <v>93.268983715479905</v>
      </c>
      <c r="AB115" s="15">
        <v>340.78513385642202</v>
      </c>
      <c r="AC115" s="15">
        <v>794.081803558827</v>
      </c>
      <c r="AD115" s="15">
        <v>63.913982964901301</v>
      </c>
      <c r="AE115">
        <v>163.647183099177</v>
      </c>
      <c r="AF115" s="15">
        <v>1786.22817069652</v>
      </c>
      <c r="AG115">
        <v>420.90899190904599</v>
      </c>
      <c r="AH115">
        <v>121.307249473517</v>
      </c>
      <c r="AI115" s="15">
        <v>183.564614432962</v>
      </c>
      <c r="AJ115" s="15">
        <v>195.124239511187</v>
      </c>
      <c r="AK115">
        <v>2772.8513563757901</v>
      </c>
      <c r="AM115" s="3" t="s">
        <v>186</v>
      </c>
      <c r="AN115">
        <v>111705.3062865</v>
      </c>
      <c r="AO115">
        <v>40237.360852199999</v>
      </c>
      <c r="AP115">
        <v>319257.15105530003</v>
      </c>
      <c r="AQ115">
        <v>73202.102812800003</v>
      </c>
      <c r="AR115">
        <v>44963.722066299997</v>
      </c>
      <c r="AS115">
        <v>158582.35819609999</v>
      </c>
      <c r="AT115">
        <v>45501.660715700003</v>
      </c>
      <c r="AU115">
        <v>288424.42554560001</v>
      </c>
      <c r="AV115">
        <v>178928.86154469999</v>
      </c>
      <c r="AW115">
        <v>110153.5545141</v>
      </c>
      <c r="AX115">
        <v>113863.5127356</v>
      </c>
      <c r="AY115">
        <v>536735.1059504</v>
      </c>
      <c r="AZ115">
        <v>1176812.8915289999</v>
      </c>
      <c r="BA115">
        <v>207180.72222269999</v>
      </c>
      <c r="BB115">
        <v>189886.4132335</v>
      </c>
      <c r="BC115">
        <v>1153238.7762889001</v>
      </c>
      <c r="BD115">
        <v>1869417.6248177299</v>
      </c>
      <c r="BF115" t="s">
        <v>176</v>
      </c>
      <c r="BG115">
        <v>1088.6461783384</v>
      </c>
      <c r="BH115">
        <v>20.225545345182699</v>
      </c>
      <c r="BI115">
        <v>907.99886911952103</v>
      </c>
      <c r="BJ115">
        <v>278.318727419585</v>
      </c>
      <c r="BK115">
        <v>195.78246126894501</v>
      </c>
      <c r="BL115">
        <v>333.13419149872101</v>
      </c>
      <c r="BM115">
        <v>79.583147978198596</v>
      </c>
      <c r="BN115">
        <v>430.61240095552398</v>
      </c>
      <c r="BO115">
        <v>258.93996123325701</v>
      </c>
      <c r="BP115">
        <v>153.103576654481</v>
      </c>
      <c r="BQ115">
        <v>155.48425832360201</v>
      </c>
      <c r="BR115">
        <v>686.69974902487502</v>
      </c>
      <c r="BS115">
        <v>957.76660369081503</v>
      </c>
      <c r="BT115">
        <v>871.47100370763599</v>
      </c>
      <c r="BU115">
        <v>260.70991494766298</v>
      </c>
      <c r="BV115">
        <v>1647.0095474829</v>
      </c>
      <c r="BW115">
        <v>2301.8188626425599</v>
      </c>
    </row>
    <row r="116" spans="1:75">
      <c r="A116" t="s">
        <v>153</v>
      </c>
      <c r="B116">
        <v>32849.836562600001</v>
      </c>
      <c r="C116">
        <v>2101.7844819000002</v>
      </c>
      <c r="D116">
        <v>196692.23449969999</v>
      </c>
      <c r="E116">
        <v>21447.438446200002</v>
      </c>
      <c r="F116">
        <v>7295.6655240999999</v>
      </c>
      <c r="G116">
        <v>129203.6332676</v>
      </c>
      <c r="H116">
        <v>17645.0592148</v>
      </c>
      <c r="I116">
        <v>277978.53883450001</v>
      </c>
      <c r="J116">
        <v>87119.439039100005</v>
      </c>
      <c r="K116">
        <v>37927.481339700003</v>
      </c>
      <c r="L116">
        <v>112333.5124188</v>
      </c>
      <c r="M116">
        <v>440848.43597480003</v>
      </c>
      <c r="N116">
        <v>569888.85334989999</v>
      </c>
      <c r="O116">
        <v>174596.5128922</v>
      </c>
      <c r="P116">
        <v>220828.9313194</v>
      </c>
      <c r="Q116">
        <v>839928.5077665</v>
      </c>
      <c r="R116">
        <v>1094026.0863753001</v>
      </c>
      <c r="T116" s="3" t="s">
        <v>85</v>
      </c>
      <c r="U116" s="15">
        <v>5720.1097021113201</v>
      </c>
      <c r="V116" s="15">
        <v>27.237185909134499</v>
      </c>
      <c r="W116" s="15">
        <v>4615.7948754300896</v>
      </c>
      <c r="X116" s="15">
        <v>1428.6589992050201</v>
      </c>
      <c r="Y116" s="15">
        <v>83.609209871772705</v>
      </c>
      <c r="Z116" s="15">
        <v>1370.83353184665</v>
      </c>
      <c r="AA116" s="15">
        <v>96.750966574986904</v>
      </c>
      <c r="AB116">
        <v>1024.55289614866</v>
      </c>
      <c r="AC116" s="15">
        <v>2006.1118351978901</v>
      </c>
      <c r="AD116" s="15">
        <v>734.15789858684604</v>
      </c>
      <c r="AE116" s="15">
        <v>289.56369137451998</v>
      </c>
      <c r="AF116" s="15">
        <v>2883.9584403713302</v>
      </c>
      <c r="AG116">
        <v>2935.89821052667</v>
      </c>
      <c r="AH116" s="15">
        <v>1591.0590392649401</v>
      </c>
      <c r="AI116" s="15">
        <v>619.81631443021104</v>
      </c>
      <c r="AJ116" s="15">
        <v>2126.49201511294</v>
      </c>
      <c r="AK116">
        <v>5046.0952346578497</v>
      </c>
      <c r="AM116" s="3" t="s">
        <v>173</v>
      </c>
      <c r="AN116">
        <v>692112.10049400001</v>
      </c>
      <c r="AO116">
        <v>38463.664226699999</v>
      </c>
      <c r="AP116">
        <v>3840009.6207822999</v>
      </c>
      <c r="AQ116">
        <v>2821648.6539079999</v>
      </c>
      <c r="AR116">
        <v>380993.82214389998</v>
      </c>
      <c r="AS116">
        <v>2793796.3779890998</v>
      </c>
      <c r="AT116">
        <v>326459.86380579998</v>
      </c>
      <c r="AU116">
        <v>10533095.818542199</v>
      </c>
      <c r="AV116">
        <v>5762423.1761490004</v>
      </c>
      <c r="AW116">
        <v>2228651.1643476002</v>
      </c>
      <c r="AX116">
        <v>1419691.1607772999</v>
      </c>
      <c r="AY116">
        <v>12420791.300835401</v>
      </c>
      <c r="AZ116">
        <v>17057392.4137288</v>
      </c>
      <c r="BA116">
        <v>2975698.9748958</v>
      </c>
      <c r="BB116">
        <v>3019619.1076394701</v>
      </c>
      <c r="BC116">
        <v>20933666.7258575</v>
      </c>
      <c r="BD116">
        <v>35141566.096808501</v>
      </c>
      <c r="BF116" s="3" t="s">
        <v>192</v>
      </c>
      <c r="BG116">
        <v>900.66447563679606</v>
      </c>
      <c r="BH116">
        <v>8.5463124788854703</v>
      </c>
      <c r="BI116">
        <v>562.84332984648097</v>
      </c>
      <c r="BJ116">
        <v>136.751903903959</v>
      </c>
      <c r="BK116">
        <v>87.202347612450197</v>
      </c>
      <c r="BL116">
        <v>169.33840155018001</v>
      </c>
      <c r="BM116">
        <v>62.750247961688302</v>
      </c>
      <c r="BN116">
        <v>315.36954314889499</v>
      </c>
      <c r="BO116">
        <v>174.180420576692</v>
      </c>
      <c r="BP116">
        <v>69.671885216638003</v>
      </c>
      <c r="BQ116">
        <v>94.391615723431698</v>
      </c>
      <c r="BR116">
        <v>466.398431913899</v>
      </c>
      <c r="BS116">
        <v>624.63886826772296</v>
      </c>
      <c r="BT116">
        <v>335.20940896100399</v>
      </c>
      <c r="BU116">
        <v>106.02855313923899</v>
      </c>
      <c r="BV116">
        <v>927.82240364810002</v>
      </c>
      <c r="BW116">
        <v>1204.6555976040599</v>
      </c>
    </row>
    <row r="117" spans="1:75">
      <c r="A117" t="s">
        <v>154</v>
      </c>
      <c r="B117">
        <v>4710.0200009</v>
      </c>
      <c r="C117">
        <v>4144.6626114999999</v>
      </c>
      <c r="D117">
        <v>14860.6482873</v>
      </c>
      <c r="E117">
        <v>1007.9641606</v>
      </c>
      <c r="F117">
        <v>492.21542210000001</v>
      </c>
      <c r="G117">
        <v>4164.2977521000003</v>
      </c>
      <c r="H117">
        <v>3801.1000675999999</v>
      </c>
      <c r="I117">
        <v>9433.1636675999998</v>
      </c>
      <c r="J117">
        <v>3179.8886517000001</v>
      </c>
      <c r="K117">
        <v>887.07876039999996</v>
      </c>
      <c r="L117">
        <v>3825.0977598999998</v>
      </c>
      <c r="M117">
        <v>20719.4645791</v>
      </c>
      <c r="N117">
        <v>31930.4244836</v>
      </c>
      <c r="O117">
        <v>13797.6052535</v>
      </c>
      <c r="P117">
        <v>5451.1939868999998</v>
      </c>
      <c r="Q117">
        <v>31370.3622555</v>
      </c>
      <c r="R117">
        <v>31298.168393399999</v>
      </c>
      <c r="T117" t="s">
        <v>84</v>
      </c>
      <c r="U117" s="15">
        <v>7286.5748584814701</v>
      </c>
      <c r="V117" s="15">
        <v>2.8791875575492299E-3</v>
      </c>
      <c r="W117" s="15">
        <v>4240.5144063899497</v>
      </c>
      <c r="X117" s="15">
        <v>1448.34779682607</v>
      </c>
      <c r="Y117" s="15">
        <v>192.36200959313899</v>
      </c>
      <c r="Z117">
        <v>2138.7851426274301</v>
      </c>
      <c r="AA117" s="15">
        <v>130.706892786048</v>
      </c>
      <c r="AB117">
        <v>754.93505686502999</v>
      </c>
      <c r="AC117">
        <v>1551.4855744439401</v>
      </c>
      <c r="AD117" s="15">
        <v>863.06903243263002</v>
      </c>
      <c r="AE117" s="15">
        <v>856.85006480137599</v>
      </c>
      <c r="AF117">
        <v>3472.6444113733801</v>
      </c>
      <c r="AG117">
        <v>226.40994936916599</v>
      </c>
      <c r="AH117">
        <v>1660.5052798399399</v>
      </c>
      <c r="AI117">
        <v>1009.51155887225</v>
      </c>
      <c r="AJ117">
        <v>1875.24645929845</v>
      </c>
      <c r="AK117">
        <v>5632.2042356531701</v>
      </c>
      <c r="AM117" s="3" t="s">
        <v>187</v>
      </c>
      <c r="AN117">
        <v>151735.46352240001</v>
      </c>
      <c r="AO117">
        <v>29233.164132900001</v>
      </c>
      <c r="AP117">
        <v>699195.42943659995</v>
      </c>
      <c r="AQ117">
        <v>227367.06762459999</v>
      </c>
      <c r="AR117">
        <v>66379.589750800005</v>
      </c>
      <c r="AS117">
        <v>374355.995505</v>
      </c>
      <c r="AT117">
        <v>59214.657510999998</v>
      </c>
      <c r="AU117">
        <v>1156667.6894944001</v>
      </c>
      <c r="AV117">
        <v>669943.45494179998</v>
      </c>
      <c r="AW117">
        <v>262467.14054898999</v>
      </c>
      <c r="AX117">
        <v>256121.2609008</v>
      </c>
      <c r="AY117">
        <v>1632843.3731797</v>
      </c>
      <c r="AZ117">
        <v>2798788.2691715201</v>
      </c>
      <c r="BA117">
        <v>494440.56840599998</v>
      </c>
      <c r="BB117">
        <v>500671.03011087002</v>
      </c>
      <c r="BC117">
        <v>3243983.6736637</v>
      </c>
      <c r="BD117">
        <v>5069181.6410507504</v>
      </c>
      <c r="BF117" s="3" t="s">
        <v>193</v>
      </c>
      <c r="BG117">
        <v>11848.8133600894</v>
      </c>
      <c r="BH117">
        <v>11953.386550607</v>
      </c>
      <c r="BI117">
        <v>23520.860345156401</v>
      </c>
      <c r="BJ117">
        <v>4935.1039932921003</v>
      </c>
      <c r="BK117">
        <v>5075.5043619614198</v>
      </c>
      <c r="BL117">
        <v>56411.097992230098</v>
      </c>
      <c r="BM117">
        <v>13251.931425274801</v>
      </c>
      <c r="BN117">
        <v>33151.479028334303</v>
      </c>
      <c r="BO117">
        <v>14237.489028690699</v>
      </c>
      <c r="BP117">
        <v>4431.3997151550502</v>
      </c>
      <c r="BQ117">
        <v>2657.9600037994301</v>
      </c>
      <c r="BR117">
        <v>41390.456594959003</v>
      </c>
      <c r="BS117">
        <v>26411.8964433127</v>
      </c>
      <c r="BT117">
        <v>13110.1443087137</v>
      </c>
      <c r="BU117">
        <v>3637.72530355967</v>
      </c>
      <c r="BV117">
        <v>44950.5799103483</v>
      </c>
      <c r="BW117">
        <v>63431.132618315802</v>
      </c>
    </row>
    <row r="118" spans="1:75">
      <c r="A118" t="s">
        <v>155</v>
      </c>
      <c r="B118">
        <v>9656.0187225999998</v>
      </c>
      <c r="C118" s="15">
        <v>0.95567519999999995</v>
      </c>
      <c r="D118">
        <v>13613.1568556</v>
      </c>
      <c r="E118">
        <v>3137.3347141999998</v>
      </c>
      <c r="F118">
        <v>625.34919100000002</v>
      </c>
      <c r="G118">
        <v>2037.9757732</v>
      </c>
      <c r="H118">
        <v>1160.7187896999999</v>
      </c>
      <c r="I118">
        <v>3296.4137260000002</v>
      </c>
      <c r="J118">
        <v>1545.3577548999999</v>
      </c>
      <c r="K118">
        <v>269.66507799999999</v>
      </c>
      <c r="L118">
        <v>446.13731080000002</v>
      </c>
      <c r="M118">
        <v>6870.4518515</v>
      </c>
      <c r="N118">
        <v>2057.9568978000002</v>
      </c>
      <c r="O118">
        <v>2354.1943227000002</v>
      </c>
      <c r="P118">
        <v>465.52610579999998</v>
      </c>
      <c r="Q118">
        <v>5951.5442805000002</v>
      </c>
      <c r="R118">
        <v>13265.8914274</v>
      </c>
      <c r="T118" s="3" t="s">
        <v>122</v>
      </c>
      <c r="U118" s="15">
        <v>8063.3134561791603</v>
      </c>
      <c r="V118" s="15">
        <v>2.1829570660404398</v>
      </c>
      <c r="W118" s="15">
        <v>5150.1410727291604</v>
      </c>
      <c r="X118" s="15">
        <v>2017.7870034465</v>
      </c>
      <c r="Y118" s="15">
        <v>423.10930899628602</v>
      </c>
      <c r="Z118">
        <v>3069.6711018663</v>
      </c>
      <c r="AA118" s="15">
        <v>563.45794232835306</v>
      </c>
      <c r="AB118">
        <v>1631.4068826369</v>
      </c>
      <c r="AC118">
        <v>2388.0700604016001</v>
      </c>
      <c r="AD118" s="15">
        <v>398.60640395867398</v>
      </c>
      <c r="AE118" s="15">
        <v>738.81735479708402</v>
      </c>
      <c r="AF118">
        <v>6284.3316433019199</v>
      </c>
      <c r="AG118">
        <v>136.05160951999801</v>
      </c>
      <c r="AH118">
        <v>658.78632176541805</v>
      </c>
      <c r="AI118">
        <v>502.40884717897302</v>
      </c>
      <c r="AJ118">
        <v>229.40796626261499</v>
      </c>
      <c r="AK118">
        <v>9023.2527000826904</v>
      </c>
      <c r="AM118" s="3" t="s">
        <v>183</v>
      </c>
      <c r="AN118">
        <v>344348.37910429999</v>
      </c>
      <c r="AO118">
        <v>20794.350000300001</v>
      </c>
      <c r="AP118">
        <v>2234302.5271339002</v>
      </c>
      <c r="AQ118">
        <v>325259.05981010001</v>
      </c>
      <c r="AR118">
        <v>184573.24450170001</v>
      </c>
      <c r="AS118">
        <v>943259.62883149995</v>
      </c>
      <c r="AT118">
        <v>109172.3577397</v>
      </c>
      <c r="AU118">
        <v>2469325.8439481999</v>
      </c>
      <c r="AV118">
        <v>1508708.6681520401</v>
      </c>
      <c r="AW118">
        <v>574632.38142863999</v>
      </c>
      <c r="AX118">
        <v>584970.50162170001</v>
      </c>
      <c r="AY118">
        <v>4802316.4172582002</v>
      </c>
      <c r="AZ118">
        <v>9512273.8530889992</v>
      </c>
      <c r="BA118">
        <v>1241268.678237</v>
      </c>
      <c r="BB118">
        <v>1572081.62837932</v>
      </c>
      <c r="BC118">
        <v>8522650.3260101993</v>
      </c>
      <c r="BD118">
        <v>15020596.1682577</v>
      </c>
      <c r="BF118" s="3" t="s">
        <v>177</v>
      </c>
      <c r="BG118">
        <v>47.735681936189998</v>
      </c>
      <c r="BH118">
        <v>3.6092189624993298</v>
      </c>
      <c r="BI118">
        <v>70.961346957510202</v>
      </c>
      <c r="BJ118">
        <v>14.840162962632</v>
      </c>
      <c r="BK118">
        <v>7.7715001599203202</v>
      </c>
      <c r="BL118">
        <v>67.003221003102993</v>
      </c>
      <c r="BM118">
        <v>19.820329256953801</v>
      </c>
      <c r="BN118">
        <v>59.396075852108602</v>
      </c>
      <c r="BO118">
        <v>34.484003075235997</v>
      </c>
      <c r="BP118">
        <v>12.712354992967899</v>
      </c>
      <c r="BQ118">
        <v>11.2179296552961</v>
      </c>
      <c r="BR118">
        <v>522.12612573322497</v>
      </c>
      <c r="BS118">
        <v>581.32014273151503</v>
      </c>
      <c r="BT118">
        <v>282.26048324919998</v>
      </c>
      <c r="BU118">
        <v>101.016658068002</v>
      </c>
      <c r="BV118">
        <v>767.77860698646998</v>
      </c>
      <c r="BW118">
        <v>1059.27692425437</v>
      </c>
    </row>
    <row r="119" spans="1:75">
      <c r="A119" t="s">
        <v>156</v>
      </c>
      <c r="B119" s="15">
        <v>1304.8238870499999</v>
      </c>
      <c r="C119">
        <v>2.7698901</v>
      </c>
      <c r="D119">
        <v>562.29697925000005</v>
      </c>
      <c r="E119">
        <v>273.23802769999998</v>
      </c>
      <c r="F119">
        <v>109.2035652</v>
      </c>
      <c r="G119">
        <v>587.75692030000005</v>
      </c>
      <c r="H119">
        <v>379.72080570000003</v>
      </c>
      <c r="I119">
        <v>243.05153179999999</v>
      </c>
      <c r="J119">
        <v>101.7175877</v>
      </c>
      <c r="K119">
        <v>30.819164300000001</v>
      </c>
      <c r="L119">
        <v>220.99521480000001</v>
      </c>
      <c r="M119">
        <v>1472.4161630999999</v>
      </c>
      <c r="N119">
        <v>1379.6005459</v>
      </c>
      <c r="O119">
        <v>573.03023680000001</v>
      </c>
      <c r="P119">
        <v>316.2660553</v>
      </c>
      <c r="Q119">
        <v>288.4875955</v>
      </c>
      <c r="R119">
        <v>1584.5070573</v>
      </c>
      <c r="T119" s="3" t="s">
        <v>124</v>
      </c>
      <c r="U119" s="15">
        <v>1144.1927656201201</v>
      </c>
      <c r="V119" s="15">
        <v>74.458426301638994</v>
      </c>
      <c r="W119" s="15">
        <v>2168.4256878760698</v>
      </c>
      <c r="X119" s="15">
        <v>703.43434771907096</v>
      </c>
      <c r="Y119" s="15">
        <v>92.506851377478597</v>
      </c>
      <c r="Z119">
        <v>325.76210848117898</v>
      </c>
      <c r="AA119">
        <v>155.127310506708</v>
      </c>
      <c r="AB119">
        <v>292.78584325523099</v>
      </c>
      <c r="AC119">
        <v>391.02119591273402</v>
      </c>
      <c r="AD119" s="15">
        <v>178.411524700466</v>
      </c>
      <c r="AE119" s="15">
        <v>122.96249214682101</v>
      </c>
      <c r="AF119">
        <v>350.06370109866799</v>
      </c>
      <c r="AG119">
        <v>7.5905162662102299</v>
      </c>
      <c r="AH119">
        <v>87.833735529660004</v>
      </c>
      <c r="AI119">
        <v>211.45222854707399</v>
      </c>
      <c r="AJ119">
        <v>105.48554742488299</v>
      </c>
      <c r="AK119">
        <v>643.56664021001802</v>
      </c>
      <c r="AM119" s="3" t="s">
        <v>195</v>
      </c>
      <c r="AN119">
        <v>129606.7106929</v>
      </c>
      <c r="AO119">
        <v>11190.8751751</v>
      </c>
      <c r="AP119">
        <v>531893.44233650004</v>
      </c>
      <c r="AQ119">
        <v>433127.17123620003</v>
      </c>
      <c r="AR119">
        <v>59475.689643799997</v>
      </c>
      <c r="AS119">
        <v>423526.00282180001</v>
      </c>
      <c r="AT119">
        <v>53394.675269599997</v>
      </c>
      <c r="AU119">
        <v>1478172.7297453</v>
      </c>
      <c r="AV119">
        <v>918138.80142879998</v>
      </c>
      <c r="AW119">
        <v>365159.66401419003</v>
      </c>
      <c r="AX119">
        <v>193371.04446</v>
      </c>
      <c r="AY119">
        <v>1122438.3995963</v>
      </c>
      <c r="AZ119">
        <v>2105477.2730214898</v>
      </c>
      <c r="BA119">
        <v>440929.67250789999</v>
      </c>
      <c r="BB119">
        <v>339692.60569578997</v>
      </c>
      <c r="BC119">
        <v>2538604.0297870999</v>
      </c>
      <c r="BD119">
        <v>4830186.0103881396</v>
      </c>
      <c r="BF119" t="s">
        <v>181</v>
      </c>
      <c r="BG119">
        <v>923.05600566916496</v>
      </c>
      <c r="BH119">
        <v>27.180392794483001</v>
      </c>
      <c r="BI119">
        <v>814.40513887976704</v>
      </c>
      <c r="BJ119">
        <v>214.730738577696</v>
      </c>
      <c r="BK119">
        <v>110.73373570550299</v>
      </c>
      <c r="BL119">
        <v>223.62219531804499</v>
      </c>
      <c r="BM119">
        <v>94.895060460284995</v>
      </c>
      <c r="BN119">
        <v>651.83449646657596</v>
      </c>
      <c r="BO119">
        <v>275.312601186569</v>
      </c>
      <c r="BP119">
        <v>119.68985994681501</v>
      </c>
      <c r="BQ119">
        <v>165.963348531158</v>
      </c>
      <c r="BR119">
        <v>1285.7531102019</v>
      </c>
      <c r="BS119">
        <v>1214.4583924917799</v>
      </c>
      <c r="BT119">
        <v>807.15060143844698</v>
      </c>
      <c r="BU119">
        <v>182.364060941144</v>
      </c>
      <c r="BV119">
        <v>1627.2736979634601</v>
      </c>
      <c r="BW119">
        <v>2715.7280475904699</v>
      </c>
    </row>
    <row r="120" spans="1:75">
      <c r="A120" t="s">
        <v>157</v>
      </c>
      <c r="B120">
        <v>2884.5864657000002</v>
      </c>
      <c r="C120">
        <v>1.7451999999999999E-3</v>
      </c>
      <c r="D120">
        <v>1983.788965</v>
      </c>
      <c r="E120">
        <v>16.858355700000001</v>
      </c>
      <c r="F120">
        <v>189.16889230000001</v>
      </c>
      <c r="G120">
        <v>1370.9561696999999</v>
      </c>
      <c r="H120">
        <v>205.86599140000001</v>
      </c>
      <c r="I120">
        <v>713.78519129999995</v>
      </c>
      <c r="J120">
        <v>1084.9642629</v>
      </c>
      <c r="K120">
        <v>94.532066999999998</v>
      </c>
      <c r="L120">
        <v>70.823809999999995</v>
      </c>
      <c r="M120">
        <v>2842.8557188999998</v>
      </c>
      <c r="N120">
        <v>951.991626</v>
      </c>
      <c r="O120">
        <v>1478.5417785</v>
      </c>
      <c r="P120">
        <v>557.08970629999999</v>
      </c>
      <c r="Q120">
        <v>776.10003889999996</v>
      </c>
      <c r="R120">
        <v>1477.9341520999999</v>
      </c>
      <c r="T120" s="3" t="s">
        <v>199</v>
      </c>
      <c r="U120" s="15">
        <v>224964.07727548</v>
      </c>
      <c r="V120" s="15">
        <v>2.4299953957627198</v>
      </c>
      <c r="W120" s="15">
        <v>63133.217831503302</v>
      </c>
      <c r="X120" s="15">
        <v>8265.5602547523704</v>
      </c>
      <c r="Y120" s="15">
        <v>2665.6414310671398</v>
      </c>
      <c r="Z120" s="15">
        <v>9855.3923674225807</v>
      </c>
      <c r="AA120" s="15">
        <v>3806.3770103910902</v>
      </c>
      <c r="AB120" s="15">
        <v>10200.7451789677</v>
      </c>
      <c r="AC120" s="15">
        <v>28739.223566986599</v>
      </c>
      <c r="AD120" s="15">
        <v>2961.6697114259</v>
      </c>
      <c r="AE120" s="15">
        <v>2546.6617013022201</v>
      </c>
      <c r="AF120" s="15">
        <v>37835.7597487401</v>
      </c>
      <c r="AG120" s="15">
        <v>50743.829367241997</v>
      </c>
      <c r="AH120" s="15">
        <v>9154.0505697919107</v>
      </c>
      <c r="AI120" s="15">
        <v>6327.2899918556204</v>
      </c>
      <c r="AJ120" s="15">
        <v>28576.023439214601</v>
      </c>
      <c r="AK120" s="15">
        <v>56261.688253918801</v>
      </c>
      <c r="AM120" s="3" t="s">
        <v>204</v>
      </c>
      <c r="AN120">
        <v>242915.93951580001</v>
      </c>
      <c r="AO120">
        <v>105209.5318657</v>
      </c>
      <c r="AP120">
        <v>1025903.0131876</v>
      </c>
      <c r="AQ120">
        <v>404905.33804539999</v>
      </c>
      <c r="AR120">
        <v>105724.58528129999</v>
      </c>
      <c r="AS120">
        <v>547512.28823970002</v>
      </c>
      <c r="AT120">
        <v>121160.0760383</v>
      </c>
      <c r="AU120">
        <v>2014243.7492229999</v>
      </c>
      <c r="AV120">
        <v>1136663.2219407</v>
      </c>
      <c r="AW120">
        <v>484831.73237146001</v>
      </c>
      <c r="AX120">
        <v>316333.30424790003</v>
      </c>
      <c r="AY120">
        <v>1747261.6444961</v>
      </c>
      <c r="AZ120">
        <v>4011746.4019460301</v>
      </c>
      <c r="BA120">
        <v>810813.27253439999</v>
      </c>
      <c r="BB120">
        <v>605220.33876117005</v>
      </c>
      <c r="BC120">
        <v>4540364.8994458001</v>
      </c>
      <c r="BD120">
        <v>5703356.5449488899</v>
      </c>
      <c r="BF120" s="3" t="s">
        <v>182</v>
      </c>
      <c r="BG120">
        <v>191.14132846157</v>
      </c>
      <c r="BH120">
        <v>3.3006760509176898</v>
      </c>
      <c r="BI120">
        <v>549.04786519156096</v>
      </c>
      <c r="BJ120">
        <v>242.86390961490201</v>
      </c>
      <c r="BK120">
        <v>204.904339201064</v>
      </c>
      <c r="BL120">
        <v>288.167041926759</v>
      </c>
      <c r="BM120">
        <v>97.672869787065807</v>
      </c>
      <c r="BN120">
        <v>1422.5407874872701</v>
      </c>
      <c r="BO120">
        <v>54.249254779563302</v>
      </c>
      <c r="BP120">
        <v>281.61037774790998</v>
      </c>
      <c r="BQ120">
        <v>62.436532647680501</v>
      </c>
      <c r="BR120">
        <v>1366.9810493203499</v>
      </c>
      <c r="BS120">
        <v>1464.6871557105501</v>
      </c>
      <c r="BT120">
        <v>1030.8700660269101</v>
      </c>
      <c r="BU120">
        <v>319.893982931957</v>
      </c>
      <c r="BV120">
        <v>3212.45721239249</v>
      </c>
      <c r="BW120">
        <v>5472.4030396101498</v>
      </c>
    </row>
    <row r="121" spans="1:75">
      <c r="A121" t="s">
        <v>158</v>
      </c>
      <c r="B121">
        <v>10.4085977</v>
      </c>
      <c r="C121">
        <v>0.4495208</v>
      </c>
      <c r="D121">
        <v>18.6980422</v>
      </c>
      <c r="E121">
        <v>1.3041221000000001</v>
      </c>
      <c r="F121">
        <v>0.91245220000000005</v>
      </c>
      <c r="G121">
        <v>5.1399980000000003</v>
      </c>
      <c r="H121">
        <v>1.5482775</v>
      </c>
      <c r="I121">
        <v>5.5375097999999996</v>
      </c>
      <c r="J121">
        <v>6.4834448</v>
      </c>
      <c r="K121">
        <v>1.6468505</v>
      </c>
      <c r="L121">
        <v>0.90923509999999996</v>
      </c>
      <c r="M121">
        <v>28.7941821</v>
      </c>
      <c r="N121">
        <v>0.68293329999999997</v>
      </c>
      <c r="O121">
        <v>26.175334500000002</v>
      </c>
      <c r="P121">
        <v>2.4817898</v>
      </c>
      <c r="Q121">
        <v>21.668805299999999</v>
      </c>
      <c r="R121">
        <v>48.438941399999997</v>
      </c>
      <c r="T121" s="3" t="s">
        <v>230</v>
      </c>
      <c r="U121">
        <v>2322.17018941897</v>
      </c>
      <c r="V121" s="15">
        <v>2.0536325005307602E-3</v>
      </c>
      <c r="W121">
        <v>3885.1551350199002</v>
      </c>
      <c r="X121">
        <v>775.90951034687998</v>
      </c>
      <c r="Y121">
        <v>145.426675795693</v>
      </c>
      <c r="Z121">
        <v>1130.5573292351901</v>
      </c>
      <c r="AA121">
        <v>31.357936406835002</v>
      </c>
      <c r="AB121">
        <v>288.69593603600498</v>
      </c>
      <c r="AC121">
        <v>789.482157032141</v>
      </c>
      <c r="AD121">
        <v>222.757496143883</v>
      </c>
      <c r="AE121">
        <v>415.35155215720999</v>
      </c>
      <c r="AF121">
        <v>3618.87833852529</v>
      </c>
      <c r="AG121">
        <v>268.66994275800198</v>
      </c>
      <c r="AH121">
        <v>733.77683424821703</v>
      </c>
      <c r="AI121">
        <v>1011.55966821535</v>
      </c>
      <c r="AJ121">
        <v>1285.6919507161399</v>
      </c>
      <c r="AK121">
        <v>3040.4374407014998</v>
      </c>
      <c r="AM121" s="3" t="s">
        <v>202</v>
      </c>
      <c r="AN121">
        <v>5558969.3789060097</v>
      </c>
      <c r="AO121">
        <v>709656.32862629998</v>
      </c>
      <c r="AP121">
        <v>28239021.387755599</v>
      </c>
      <c r="AQ121">
        <v>13697111.887533801</v>
      </c>
      <c r="AR121">
        <v>9505338.6655591093</v>
      </c>
      <c r="AS121">
        <v>14958641.916922299</v>
      </c>
      <c r="AT121">
        <v>5301238.5969564999</v>
      </c>
      <c r="AU121">
        <v>29544038.704016101</v>
      </c>
      <c r="AV121">
        <v>31413419.628185499</v>
      </c>
      <c r="AW121">
        <v>15291253.2982993</v>
      </c>
      <c r="AX121">
        <v>13846363.595913701</v>
      </c>
      <c r="AY121">
        <v>73303083.212413594</v>
      </c>
      <c r="AZ121">
        <v>110424644.442416</v>
      </c>
      <c r="BA121">
        <v>21771520.841599099</v>
      </c>
      <c r="BB121">
        <v>13404366.6170286</v>
      </c>
      <c r="BC121">
        <v>142368422.94948101</v>
      </c>
      <c r="BD121">
        <v>246839187.82725501</v>
      </c>
      <c r="BF121" s="3" t="s">
        <v>179</v>
      </c>
      <c r="BG121">
        <v>8.3633806710125107</v>
      </c>
      <c r="BH121">
        <v>1.02724764823847</v>
      </c>
      <c r="BI121">
        <v>9.4023376828435499</v>
      </c>
      <c r="BJ121">
        <v>1.8064975144690101</v>
      </c>
      <c r="BK121">
        <v>1.5668758248938199</v>
      </c>
      <c r="BL121">
        <v>5.4674716054736301</v>
      </c>
      <c r="BM121">
        <v>1.34825472171113</v>
      </c>
      <c r="BN121">
        <v>8.1736556176902706</v>
      </c>
      <c r="BO121">
        <v>4.5625264254297697</v>
      </c>
      <c r="BP121">
        <v>1.4005370531474099</v>
      </c>
      <c r="BQ121">
        <v>2.6854768257470498</v>
      </c>
      <c r="BR121">
        <v>47.147572164860101</v>
      </c>
      <c r="BS121">
        <v>21.328685016561899</v>
      </c>
      <c r="BT121">
        <v>16.9410407648827</v>
      </c>
      <c r="BU121">
        <v>3.2330342369850098</v>
      </c>
      <c r="BV121">
        <v>46.344743445613098</v>
      </c>
      <c r="BW121">
        <v>122.618182604525</v>
      </c>
    </row>
    <row r="122" spans="1:75">
      <c r="A122" t="s">
        <v>159</v>
      </c>
      <c r="B122">
        <v>10.22782915</v>
      </c>
      <c r="C122">
        <v>11.562904899999999</v>
      </c>
      <c r="D122">
        <v>47.673718450000003</v>
      </c>
      <c r="E122">
        <v>16.1329283</v>
      </c>
      <c r="F122">
        <v>7.2639136000000004</v>
      </c>
      <c r="G122">
        <v>43.729499199999999</v>
      </c>
      <c r="H122">
        <v>5.5652362000000002</v>
      </c>
      <c r="I122">
        <v>22.829887800000002</v>
      </c>
      <c r="J122">
        <v>7.7389884000000002</v>
      </c>
      <c r="K122">
        <v>8.2408745999999997</v>
      </c>
      <c r="L122">
        <v>6.8105621000000003</v>
      </c>
      <c r="M122">
        <v>168.39353750000001</v>
      </c>
      <c r="N122">
        <v>18.224210599999999</v>
      </c>
      <c r="O122">
        <v>125.82546290000001</v>
      </c>
      <c r="P122">
        <v>24.010913899999998</v>
      </c>
      <c r="Q122">
        <v>165.1237308</v>
      </c>
      <c r="R122">
        <v>72.780868600000005</v>
      </c>
      <c r="T122" s="3" t="s">
        <v>253</v>
      </c>
      <c r="U122" s="15">
        <v>715.44177710759504</v>
      </c>
      <c r="V122" s="15">
        <v>0.26712820825286199</v>
      </c>
      <c r="W122" s="15">
        <v>1232.0802665799599</v>
      </c>
      <c r="X122" s="15">
        <v>1153.15288303493</v>
      </c>
      <c r="Y122" s="15">
        <v>3.6795787277392602</v>
      </c>
      <c r="Z122" s="15">
        <v>367.27623065653199</v>
      </c>
      <c r="AA122" s="15">
        <v>50.590586890246698</v>
      </c>
      <c r="AB122">
        <v>305.78325623280398</v>
      </c>
      <c r="AC122" s="15">
        <v>477.38917445719102</v>
      </c>
      <c r="AD122" s="15">
        <v>103.912532698905</v>
      </c>
      <c r="AE122" s="15">
        <v>74.623142259935094</v>
      </c>
      <c r="AF122" s="15">
        <v>576.52711997487199</v>
      </c>
      <c r="AG122" s="15">
        <v>64.948827780324805</v>
      </c>
      <c r="AH122">
        <v>327.18039239348701</v>
      </c>
      <c r="AI122" s="15">
        <v>59.461960412944698</v>
      </c>
      <c r="AJ122">
        <v>56.701500764249502</v>
      </c>
      <c r="AK122">
        <v>1036.7632535380901</v>
      </c>
      <c r="AM122" s="3" t="s">
        <v>45</v>
      </c>
      <c r="AN122">
        <v>105849.1441133</v>
      </c>
      <c r="AO122">
        <v>72186.483001999994</v>
      </c>
      <c r="AP122">
        <v>389471.10382100003</v>
      </c>
      <c r="AQ122">
        <v>72590.9991018</v>
      </c>
      <c r="AR122">
        <v>15653.0659326</v>
      </c>
      <c r="AS122">
        <v>99450.5533249</v>
      </c>
      <c r="AT122">
        <v>133154.6279312</v>
      </c>
      <c r="AU122">
        <v>77548.285013300003</v>
      </c>
      <c r="AV122">
        <v>425984.92424999998</v>
      </c>
      <c r="AW122">
        <v>21576.582035989999</v>
      </c>
      <c r="AX122">
        <v>102772.4388525</v>
      </c>
      <c r="AY122">
        <v>871629.57961709995</v>
      </c>
      <c r="AZ122">
        <v>505180.45483962999</v>
      </c>
      <c r="BA122">
        <v>480940.86288019997</v>
      </c>
      <c r="BB122">
        <v>125368.46223302001</v>
      </c>
      <c r="BC122">
        <v>447042.65428800002</v>
      </c>
      <c r="BD122">
        <v>1222418.7737117701</v>
      </c>
      <c r="BF122" s="3" t="s">
        <v>188</v>
      </c>
      <c r="BG122">
        <v>131.09499201428901</v>
      </c>
      <c r="BH122">
        <v>1709.8773636083899</v>
      </c>
      <c r="BI122">
        <v>238.82633918253299</v>
      </c>
      <c r="BJ122">
        <v>85.404481962488305</v>
      </c>
      <c r="BK122">
        <v>35.823444303424601</v>
      </c>
      <c r="BL122">
        <v>48.737671727664903</v>
      </c>
      <c r="BM122">
        <v>79.352858352564496</v>
      </c>
      <c r="BN122">
        <v>271.13558730896898</v>
      </c>
      <c r="BO122">
        <v>155.46917971104301</v>
      </c>
      <c r="BP122">
        <v>47.027237430385597</v>
      </c>
      <c r="BQ122">
        <v>33.2040739631693</v>
      </c>
      <c r="BR122">
        <v>689.70899642254403</v>
      </c>
      <c r="BS122">
        <v>332.41273229968198</v>
      </c>
      <c r="BT122">
        <v>299.16862031265703</v>
      </c>
      <c r="BU122">
        <v>33.436428982147198</v>
      </c>
      <c r="BV122">
        <v>494.297500609537</v>
      </c>
      <c r="BW122">
        <v>959.84922016517396</v>
      </c>
    </row>
    <row r="123" spans="1:75">
      <c r="A123" t="s">
        <v>160</v>
      </c>
      <c r="B123">
        <v>14643.577310250001</v>
      </c>
      <c r="C123">
        <v>10614.1326546</v>
      </c>
      <c r="D123">
        <v>51795.036233250001</v>
      </c>
      <c r="E123">
        <v>33244.064563899999</v>
      </c>
      <c r="F123" s="15">
        <v>1390.6814446999999</v>
      </c>
      <c r="G123">
        <v>26333.481263900001</v>
      </c>
      <c r="H123">
        <v>17634.6130705</v>
      </c>
      <c r="I123">
        <v>152248.7956668</v>
      </c>
      <c r="J123">
        <v>115150.44898630001</v>
      </c>
      <c r="K123">
        <v>1094.4224899000001</v>
      </c>
      <c r="L123">
        <v>3891.7703274999999</v>
      </c>
      <c r="M123">
        <v>161059.193532</v>
      </c>
      <c r="N123">
        <v>48240.918073599998</v>
      </c>
      <c r="O123">
        <v>99760.289956199995</v>
      </c>
      <c r="P123">
        <v>24988.762234500002</v>
      </c>
      <c r="Q123">
        <v>199215.65567879999</v>
      </c>
      <c r="R123">
        <v>335372.4509</v>
      </c>
      <c r="T123" s="3" t="s">
        <v>311</v>
      </c>
      <c r="U123" s="15">
        <v>5116.3454434986897</v>
      </c>
      <c r="V123" s="15">
        <v>191.50680557062</v>
      </c>
      <c r="W123" s="15">
        <v>7542.9888381570499</v>
      </c>
      <c r="X123" s="15">
        <v>1952.9693113225501</v>
      </c>
      <c r="Y123" s="15">
        <v>345.81049601793399</v>
      </c>
      <c r="Z123" s="15">
        <v>1491.81016713195</v>
      </c>
      <c r="AA123" s="15">
        <v>413.89269149897399</v>
      </c>
      <c r="AB123" s="15">
        <v>932.95306845009304</v>
      </c>
      <c r="AC123" s="15">
        <v>6925.2770282058</v>
      </c>
      <c r="AD123" s="15">
        <v>332.09511095378599</v>
      </c>
      <c r="AE123">
        <v>516.68935597166603</v>
      </c>
      <c r="AF123" s="15">
        <v>2306.0291710799802</v>
      </c>
      <c r="AG123" s="15">
        <v>1957.58787338037</v>
      </c>
      <c r="AH123" s="15">
        <v>1363.24478160019</v>
      </c>
      <c r="AI123" s="15">
        <v>1331.4170217513999</v>
      </c>
      <c r="AJ123" s="15">
        <v>696.28363631178604</v>
      </c>
      <c r="AK123" s="15">
        <v>9002.0927270026204</v>
      </c>
      <c r="AM123" s="3" t="s">
        <v>196</v>
      </c>
      <c r="AN123">
        <v>84588.779495599898</v>
      </c>
      <c r="AO123">
        <v>8817.2269730000007</v>
      </c>
      <c r="AP123">
        <v>455509.6119134</v>
      </c>
      <c r="AQ123">
        <v>184656.4622754</v>
      </c>
      <c r="AR123">
        <v>38359.894127300002</v>
      </c>
      <c r="AS123">
        <v>218471.02390950001</v>
      </c>
      <c r="AT123">
        <v>27177.673153600001</v>
      </c>
      <c r="AU123">
        <v>934584.71124640002</v>
      </c>
      <c r="AV123">
        <v>526087.79461149999</v>
      </c>
      <c r="AW123">
        <v>190812.19461631001</v>
      </c>
      <c r="AX123">
        <v>133099.17615029999</v>
      </c>
      <c r="AY123">
        <v>1277518.1954528999</v>
      </c>
      <c r="AZ123">
        <v>1694408.7357286499</v>
      </c>
      <c r="BA123">
        <v>302037.5957606</v>
      </c>
      <c r="BB123">
        <v>293357.34613810998</v>
      </c>
      <c r="BC123">
        <v>2042596.3137945</v>
      </c>
      <c r="BD123">
        <v>4052317.5660358998</v>
      </c>
      <c r="BF123" s="3" t="s">
        <v>191</v>
      </c>
      <c r="BG123">
        <v>363.22712634031501</v>
      </c>
      <c r="BH123">
        <v>20.091043783772101</v>
      </c>
      <c r="BI123">
        <v>847.49132050771095</v>
      </c>
      <c r="BJ123">
        <v>329.57586781989698</v>
      </c>
      <c r="BK123">
        <v>174.11863984319299</v>
      </c>
      <c r="BL123">
        <v>514.85229075842801</v>
      </c>
      <c r="BM123">
        <v>191.84907432778101</v>
      </c>
      <c r="BN123">
        <v>839.54644506892703</v>
      </c>
      <c r="BO123">
        <v>361.05797804820497</v>
      </c>
      <c r="BP123">
        <v>193.632445788372</v>
      </c>
      <c r="BQ123">
        <v>136.27918201760099</v>
      </c>
      <c r="BR123">
        <v>1376.58802485058</v>
      </c>
      <c r="BS123">
        <v>1526.3084925861599</v>
      </c>
      <c r="BT123">
        <v>1047.3971867302</v>
      </c>
      <c r="BU123">
        <v>280.62642855707702</v>
      </c>
      <c r="BV123">
        <v>2630.9602021078699</v>
      </c>
      <c r="BW123">
        <v>3599.6181713027499</v>
      </c>
    </row>
    <row r="124" spans="1:75">
      <c r="A124" t="s">
        <v>161</v>
      </c>
      <c r="B124">
        <v>323.40074470000002</v>
      </c>
      <c r="C124">
        <v>4.6896338000000002</v>
      </c>
      <c r="D124">
        <v>2333.5425008000002</v>
      </c>
      <c r="E124">
        <v>1955.6040955999999</v>
      </c>
      <c r="F124">
        <v>367.71949369999999</v>
      </c>
      <c r="G124">
        <v>1684.2479430000001</v>
      </c>
      <c r="H124">
        <v>799.77866940000001</v>
      </c>
      <c r="I124">
        <v>7606.7812642999997</v>
      </c>
      <c r="J124">
        <v>3950.4586938000002</v>
      </c>
      <c r="K124">
        <v>958.43490629999997</v>
      </c>
      <c r="L124">
        <v>3973.2849640999998</v>
      </c>
      <c r="M124">
        <v>13006.984440599999</v>
      </c>
      <c r="N124">
        <v>1851.394327</v>
      </c>
      <c r="O124">
        <v>10365.0205348</v>
      </c>
      <c r="P124">
        <v>3697.3529407000001</v>
      </c>
      <c r="Q124">
        <v>17815.0154884</v>
      </c>
      <c r="R124">
        <v>27325.451674899999</v>
      </c>
      <c r="T124" s="3" t="s">
        <v>312</v>
      </c>
      <c r="U124" s="15">
        <v>2502.23318815021</v>
      </c>
      <c r="V124" s="15">
        <v>1.8683802427898</v>
      </c>
      <c r="W124" s="15">
        <v>5982.4048275282403</v>
      </c>
      <c r="X124" s="15">
        <v>1087.76923283153</v>
      </c>
      <c r="Y124" s="15">
        <v>184.092175688726</v>
      </c>
      <c r="Z124" s="15">
        <v>2034.40841315683</v>
      </c>
      <c r="AA124" s="15">
        <v>963.79014843373102</v>
      </c>
      <c r="AB124">
        <v>1769.40260839808</v>
      </c>
      <c r="AC124" s="15">
        <v>5171.1721799963898</v>
      </c>
      <c r="AD124" s="15">
        <v>1025.3177853059001</v>
      </c>
      <c r="AE124" s="15">
        <v>869.24633075281497</v>
      </c>
      <c r="AF124" s="15">
        <v>14925.488306118799</v>
      </c>
      <c r="AG124">
        <v>508.73751312580299</v>
      </c>
      <c r="AH124">
        <v>1680.6704256175101</v>
      </c>
      <c r="AI124">
        <v>1928.4800000190701</v>
      </c>
      <c r="AJ124">
        <v>4895.4889289906296</v>
      </c>
      <c r="AK124">
        <v>8890.4485581915196</v>
      </c>
      <c r="AM124" s="3" t="s">
        <v>206</v>
      </c>
      <c r="AN124">
        <v>1312412.2502182</v>
      </c>
      <c r="AO124">
        <v>252879.81081990001</v>
      </c>
      <c r="AP124">
        <v>10884393.007905699</v>
      </c>
      <c r="AQ124">
        <v>3528616.3215969</v>
      </c>
      <c r="AR124">
        <v>2085746.7585815999</v>
      </c>
      <c r="AS124">
        <v>4486754.7160051996</v>
      </c>
      <c r="AT124">
        <v>511958.6364747</v>
      </c>
      <c r="AU124">
        <v>11996759.0580278</v>
      </c>
      <c r="AV124">
        <v>7759725.8459425298</v>
      </c>
      <c r="AW124">
        <v>2389273.15314036</v>
      </c>
      <c r="AX124">
        <v>2468989.0360062998</v>
      </c>
      <c r="AY124">
        <v>19476443.615800899</v>
      </c>
      <c r="AZ124">
        <v>23851483.6945455</v>
      </c>
      <c r="BA124">
        <v>5000885.4227537103</v>
      </c>
      <c r="BB124">
        <v>3556393.5214817198</v>
      </c>
      <c r="BC124">
        <v>33091552.705652501</v>
      </c>
      <c r="BD124">
        <v>42070054.579561003</v>
      </c>
      <c r="BF124" s="3" t="s">
        <v>178</v>
      </c>
      <c r="BG124">
        <v>19376.5209318249</v>
      </c>
      <c r="BH124">
        <v>49533.768302591299</v>
      </c>
      <c r="BI124">
        <v>131773.18423902601</v>
      </c>
      <c r="BJ124">
        <v>25318.172546378799</v>
      </c>
      <c r="BK124">
        <v>10391.644204345201</v>
      </c>
      <c r="BL124">
        <v>98450.798109766096</v>
      </c>
      <c r="BM124">
        <v>34349.188045291397</v>
      </c>
      <c r="BN124">
        <v>116079.502253431</v>
      </c>
      <c r="BO124">
        <v>106628.533618146</v>
      </c>
      <c r="BP124">
        <v>21244.536482091899</v>
      </c>
      <c r="BQ124">
        <v>7001.9304374147096</v>
      </c>
      <c r="BR124">
        <v>128805.486670421</v>
      </c>
      <c r="BS124">
        <v>28398.667854311501</v>
      </c>
      <c r="BT124">
        <v>43945.536138377101</v>
      </c>
      <c r="BU124">
        <v>30093.332300750299</v>
      </c>
      <c r="BV124">
        <v>159750.86271806201</v>
      </c>
      <c r="BW124">
        <v>217798.864849701</v>
      </c>
    </row>
    <row r="125" spans="1:75">
      <c r="A125" t="s">
        <v>162</v>
      </c>
      <c r="B125">
        <v>1808.62653675</v>
      </c>
      <c r="C125">
        <v>0.35358509999999999</v>
      </c>
      <c r="D125" s="15">
        <v>574.52773164999996</v>
      </c>
      <c r="E125">
        <v>36.222373400000002</v>
      </c>
      <c r="F125">
        <v>3.1253346999999998</v>
      </c>
      <c r="G125">
        <v>1120.7410382999999</v>
      </c>
      <c r="H125">
        <v>30.2154323</v>
      </c>
      <c r="I125">
        <v>1537.2087812</v>
      </c>
      <c r="J125">
        <v>491.72345039999999</v>
      </c>
      <c r="K125">
        <v>105.080584</v>
      </c>
      <c r="L125">
        <v>243.97245910000001</v>
      </c>
      <c r="M125">
        <v>2562.0231385000002</v>
      </c>
      <c r="N125">
        <v>1603.3972905999999</v>
      </c>
      <c r="O125">
        <v>1095.2379963000001</v>
      </c>
      <c r="P125">
        <v>344.87270109999997</v>
      </c>
      <c r="Q125">
        <v>1942.4784724000001</v>
      </c>
      <c r="R125">
        <v>3397.0205415999999</v>
      </c>
      <c r="T125" s="3" t="s">
        <v>313</v>
      </c>
      <c r="U125" s="15">
        <v>12091.3362532212</v>
      </c>
      <c r="V125" s="15">
        <v>35.999083441199403</v>
      </c>
      <c r="W125" s="15">
        <v>28476.227134975201</v>
      </c>
      <c r="X125" s="15">
        <v>4684.1617061888901</v>
      </c>
      <c r="Y125" s="15">
        <v>470.97447965835897</v>
      </c>
      <c r="Z125" s="15">
        <v>5580.1963174430803</v>
      </c>
      <c r="AA125" s="15">
        <v>2797.5641714824301</v>
      </c>
      <c r="AB125">
        <v>2578.5523851870198</v>
      </c>
      <c r="AC125">
        <v>5634.0507713500801</v>
      </c>
      <c r="AD125" s="15">
        <v>1535.88583105872</v>
      </c>
      <c r="AE125" s="15">
        <v>3159.4950610616802</v>
      </c>
      <c r="AF125">
        <v>17699.1822255425</v>
      </c>
      <c r="AG125">
        <v>1961.48935049591</v>
      </c>
      <c r="AH125">
        <v>3826.1223003691398</v>
      </c>
      <c r="AI125">
        <v>3943.9087785750698</v>
      </c>
      <c r="AJ125">
        <v>6238.9607693707103</v>
      </c>
      <c r="AK125">
        <v>45033.709891091698</v>
      </c>
      <c r="AM125" s="3" t="s">
        <v>200</v>
      </c>
      <c r="AN125">
        <v>102253.27822959999</v>
      </c>
      <c r="AO125">
        <v>13684.2886428</v>
      </c>
      <c r="AP125">
        <v>585209.28045610001</v>
      </c>
      <c r="AQ125">
        <v>183077.81632879999</v>
      </c>
      <c r="AR125">
        <v>50275.571879499999</v>
      </c>
      <c r="AS125">
        <v>390768.44763429998</v>
      </c>
      <c r="AT125">
        <v>45282.987479000003</v>
      </c>
      <c r="AU125">
        <v>1056497.2475065</v>
      </c>
      <c r="AV125">
        <v>517029.91695946001</v>
      </c>
      <c r="AW125">
        <v>319026.94007369003</v>
      </c>
      <c r="AX125">
        <v>188225.99517750001</v>
      </c>
      <c r="AY125">
        <v>1294237.1817735999</v>
      </c>
      <c r="AZ125">
        <v>2255161.9240342099</v>
      </c>
      <c r="BA125">
        <v>455284.86916130001</v>
      </c>
      <c r="BB125">
        <v>352418.78248848999</v>
      </c>
      <c r="BC125">
        <v>2541388.3091706</v>
      </c>
      <c r="BD125">
        <v>3630391.6584266298</v>
      </c>
      <c r="BF125" s="3" t="s">
        <v>118</v>
      </c>
      <c r="BG125">
        <v>12.4882549662209</v>
      </c>
      <c r="BH125">
        <v>1.00118293961726</v>
      </c>
      <c r="BI125">
        <v>10.5305722448718</v>
      </c>
      <c r="BJ125">
        <v>1.26029202763891</v>
      </c>
      <c r="BK125">
        <v>1.6390550762943401</v>
      </c>
      <c r="BL125">
        <v>4.2110679895751204</v>
      </c>
      <c r="BM125">
        <v>1.7037139647623301</v>
      </c>
      <c r="BN125">
        <v>8.0690597350373796</v>
      </c>
      <c r="BO125">
        <v>4.6841528223915301</v>
      </c>
      <c r="BP125">
        <v>1.3658677015027501</v>
      </c>
      <c r="BQ125">
        <v>3.5382155017438599</v>
      </c>
      <c r="BR125">
        <v>54.769403359916303</v>
      </c>
      <c r="BS125">
        <v>28.179713781183199</v>
      </c>
      <c r="BT125">
        <v>14.3393560959576</v>
      </c>
      <c r="BU125">
        <v>8.2646597752710207</v>
      </c>
      <c r="BV125">
        <v>63.632090352552801</v>
      </c>
      <c r="BW125">
        <v>146.21782790791099</v>
      </c>
    </row>
    <row r="126" spans="1:75">
      <c r="A126" t="s">
        <v>163</v>
      </c>
      <c r="B126">
        <v>1441.35370745</v>
      </c>
      <c r="C126">
        <v>234.9778507</v>
      </c>
      <c r="D126">
        <v>3423.8329938500001</v>
      </c>
      <c r="E126">
        <v>932.84862880000003</v>
      </c>
      <c r="F126">
        <v>266.57413330000003</v>
      </c>
      <c r="G126">
        <v>3194.5021308999999</v>
      </c>
      <c r="H126">
        <v>1133.7931334</v>
      </c>
      <c r="I126">
        <v>1173.6095809999999</v>
      </c>
      <c r="J126">
        <v>710.3938809</v>
      </c>
      <c r="K126">
        <v>252.52267019999999</v>
      </c>
      <c r="L126">
        <v>1125.2081393000001</v>
      </c>
      <c r="M126">
        <v>4129.3572147000004</v>
      </c>
      <c r="N126">
        <v>5225.1913541000004</v>
      </c>
      <c r="O126">
        <v>7137.8024396999999</v>
      </c>
      <c r="P126">
        <v>603.54538279999997</v>
      </c>
      <c r="Q126">
        <v>8886.7196478999995</v>
      </c>
      <c r="R126">
        <v>12475.85557</v>
      </c>
      <c r="T126" s="3" t="s">
        <v>111</v>
      </c>
      <c r="U126" s="15">
        <v>16490.3203125133</v>
      </c>
      <c r="V126" s="15">
        <v>7.2647765093279402</v>
      </c>
      <c r="W126">
        <v>5137.9664525075696</v>
      </c>
      <c r="X126">
        <v>3798.26027869667</v>
      </c>
      <c r="Y126" s="15">
        <v>115.83830499928401</v>
      </c>
      <c r="Z126">
        <v>2771.2158073166802</v>
      </c>
      <c r="AA126">
        <v>286.679375574316</v>
      </c>
      <c r="AB126">
        <v>1638.3179218913899</v>
      </c>
      <c r="AC126">
        <v>3529.4689332245898</v>
      </c>
      <c r="AD126">
        <v>920.45876756579696</v>
      </c>
      <c r="AE126" s="15">
        <v>928.97359590795804</v>
      </c>
      <c r="AF126">
        <v>13854.2383759884</v>
      </c>
      <c r="AG126">
        <v>195.93201946072901</v>
      </c>
      <c r="AH126">
        <v>715.90117426368704</v>
      </c>
      <c r="AI126">
        <v>699.50954192525398</v>
      </c>
      <c r="AJ126">
        <v>297.81376924265601</v>
      </c>
      <c r="AK126">
        <v>8256.85686738189</v>
      </c>
      <c r="AM126" s="3" t="s">
        <v>197</v>
      </c>
      <c r="AN126">
        <v>109557.35202770001</v>
      </c>
      <c r="AO126">
        <v>10891.853469</v>
      </c>
      <c r="AP126">
        <v>396050.05682390003</v>
      </c>
      <c r="AQ126">
        <v>128789.05006540001</v>
      </c>
      <c r="AR126">
        <v>33728.480181899999</v>
      </c>
      <c r="AS126">
        <v>180644.9267181</v>
      </c>
      <c r="AT126">
        <v>21789.862645199999</v>
      </c>
      <c r="AU126">
        <v>529774.16386490001</v>
      </c>
      <c r="AV126">
        <v>299201.10836820002</v>
      </c>
      <c r="AW126">
        <v>125208.6710916</v>
      </c>
      <c r="AX126">
        <v>135278.5634446</v>
      </c>
      <c r="AY126">
        <v>626506.93776460004</v>
      </c>
      <c r="AZ126">
        <v>1468918.7030706699</v>
      </c>
      <c r="BA126">
        <v>284321.8153972</v>
      </c>
      <c r="BB126">
        <v>240508.90706619999</v>
      </c>
      <c r="BC126">
        <v>1610019.6367593</v>
      </c>
      <c r="BD126">
        <v>2389175.7576584299</v>
      </c>
      <c r="BF126" s="3" t="s">
        <v>174</v>
      </c>
      <c r="BG126">
        <v>21.6049344906077</v>
      </c>
      <c r="BH126">
        <v>51.771585386404702</v>
      </c>
      <c r="BI126">
        <v>243.922147407041</v>
      </c>
      <c r="BJ126">
        <v>96.261044144721495</v>
      </c>
      <c r="BK126">
        <v>71.8512026403981</v>
      </c>
      <c r="BL126">
        <v>153.267955001156</v>
      </c>
      <c r="BM126">
        <v>162.68419104554599</v>
      </c>
      <c r="BN126">
        <v>268.99663573694198</v>
      </c>
      <c r="BO126">
        <v>153.70020063181701</v>
      </c>
      <c r="BP126">
        <v>66.010980104352896</v>
      </c>
      <c r="BQ126">
        <v>21.651217999910301</v>
      </c>
      <c r="BR126">
        <v>494.03305444377202</v>
      </c>
      <c r="BS126">
        <v>679.01504429713395</v>
      </c>
      <c r="BT126">
        <v>452.780783905833</v>
      </c>
      <c r="BU126">
        <v>85.874839112528207</v>
      </c>
      <c r="BV126">
        <v>1066.7666582612601</v>
      </c>
      <c r="BW126">
        <v>2410.6790903184101</v>
      </c>
    </row>
    <row r="127" spans="1:75">
      <c r="A127" t="s">
        <v>164</v>
      </c>
      <c r="B127">
        <v>826.76363819999995</v>
      </c>
      <c r="C127">
        <v>13.746433</v>
      </c>
      <c r="D127">
        <v>875.61252460000003</v>
      </c>
      <c r="E127">
        <v>5.8392654000000004</v>
      </c>
      <c r="F127">
        <v>1.0137510000000001</v>
      </c>
      <c r="G127">
        <v>67.518281599999995</v>
      </c>
      <c r="H127">
        <v>4.4262812</v>
      </c>
      <c r="I127">
        <v>25.501572800000002</v>
      </c>
      <c r="J127">
        <v>538.76415669999994</v>
      </c>
      <c r="K127">
        <v>4.1322763</v>
      </c>
      <c r="L127">
        <v>5.1058082999999996</v>
      </c>
      <c r="M127">
        <v>44.888958199999998</v>
      </c>
      <c r="N127">
        <v>14.1616684</v>
      </c>
      <c r="O127">
        <v>111.6749234</v>
      </c>
      <c r="P127">
        <v>19.9498408</v>
      </c>
      <c r="Q127">
        <v>72.554619299999999</v>
      </c>
      <c r="R127">
        <v>32.5920165</v>
      </c>
      <c r="T127" s="3" t="s">
        <v>155</v>
      </c>
      <c r="U127" s="15">
        <v>19396.1268975114</v>
      </c>
      <c r="V127" s="15">
        <v>110.396709060238</v>
      </c>
      <c r="W127" s="15">
        <v>13396.7467842406</v>
      </c>
      <c r="X127">
        <v>3696.8068918409499</v>
      </c>
      <c r="Y127" s="15">
        <v>922.58569896588904</v>
      </c>
      <c r="Z127">
        <v>3496.3374592748901</v>
      </c>
      <c r="AA127">
        <v>36.295223918237099</v>
      </c>
      <c r="AB127">
        <v>837.43729711340097</v>
      </c>
      <c r="AC127">
        <v>947.18698683206605</v>
      </c>
      <c r="AD127">
        <v>192.749883591686</v>
      </c>
      <c r="AE127" s="15">
        <v>1226.9042094419699</v>
      </c>
      <c r="AF127">
        <v>3381.8616388219202</v>
      </c>
      <c r="AG127" s="15">
        <v>170.58123084856899</v>
      </c>
      <c r="AH127">
        <v>2807.7434220207001</v>
      </c>
      <c r="AI127">
        <v>2654.9169801539701</v>
      </c>
      <c r="AJ127" s="15">
        <v>2577.9352785135302</v>
      </c>
      <c r="AK127">
        <v>17586.182437476898</v>
      </c>
      <c r="AM127" s="3" t="s">
        <v>199</v>
      </c>
      <c r="AN127">
        <v>3056166.1887582</v>
      </c>
      <c r="AO127">
        <v>102597.61581030001</v>
      </c>
      <c r="AP127">
        <v>13966001.6653657</v>
      </c>
      <c r="AQ127">
        <v>2797316.2630225001</v>
      </c>
      <c r="AR127">
        <v>1508318.2313781001</v>
      </c>
      <c r="AS127">
        <v>10189173.785804801</v>
      </c>
      <c r="AT127">
        <v>821495.7322803</v>
      </c>
      <c r="AU127">
        <v>21713634.9515169</v>
      </c>
      <c r="AV127">
        <v>12993875.9085788</v>
      </c>
      <c r="AW127">
        <v>4265887.4972008998</v>
      </c>
      <c r="AX127">
        <v>5442942.5932286</v>
      </c>
      <c r="AY127">
        <v>14713679.2626877</v>
      </c>
      <c r="AZ127">
        <v>56047930.199699402</v>
      </c>
      <c r="BA127">
        <v>9408160.1089715995</v>
      </c>
      <c r="BB127">
        <v>11309130.5904244</v>
      </c>
      <c r="BC127">
        <v>101054321.303083</v>
      </c>
      <c r="BD127">
        <v>75613332.308144495</v>
      </c>
      <c r="BF127" s="3" t="s">
        <v>184</v>
      </c>
      <c r="BG127">
        <v>438.71003018936199</v>
      </c>
      <c r="BH127">
        <v>1246.0030059862299</v>
      </c>
      <c r="BI127">
        <v>489.88789989486901</v>
      </c>
      <c r="BJ127">
        <v>123.09199459986201</v>
      </c>
      <c r="BK127">
        <v>67.187123833135104</v>
      </c>
      <c r="BL127">
        <v>185.95210436308199</v>
      </c>
      <c r="BM127">
        <v>137.173690338565</v>
      </c>
      <c r="BN127">
        <v>658.61806420407902</v>
      </c>
      <c r="BO127">
        <v>297.02918619927902</v>
      </c>
      <c r="BP127">
        <v>77.591331606802299</v>
      </c>
      <c r="BQ127">
        <v>121.93556686793799</v>
      </c>
      <c r="BR127">
        <v>1895.50642441287</v>
      </c>
      <c r="BS127">
        <v>1114.9795172367301</v>
      </c>
      <c r="BT127">
        <v>438.15537952451302</v>
      </c>
      <c r="BU127">
        <v>155.08316860266399</v>
      </c>
      <c r="BV127">
        <v>1603.55068784167</v>
      </c>
      <c r="BW127">
        <v>2200.2215693316002</v>
      </c>
    </row>
    <row r="128" spans="1:75">
      <c r="A128" t="s">
        <v>165</v>
      </c>
      <c r="B128">
        <v>1143.6117251999999</v>
      </c>
      <c r="C128">
        <v>1185.5143528999999</v>
      </c>
      <c r="D128">
        <v>3154.0124357999998</v>
      </c>
      <c r="E128">
        <v>1413.7715880000001</v>
      </c>
      <c r="F128">
        <v>447.796131</v>
      </c>
      <c r="G128">
        <v>10250.538876500001</v>
      </c>
      <c r="H128">
        <v>1904.4851384000001</v>
      </c>
      <c r="I128">
        <v>2540.6827834000001</v>
      </c>
      <c r="J128">
        <v>1102.6458169</v>
      </c>
      <c r="K128">
        <v>368.27606050000003</v>
      </c>
      <c r="L128">
        <v>90.446975899999998</v>
      </c>
      <c r="M128">
        <v>1250.6397715999999</v>
      </c>
      <c r="N128">
        <v>744.17691679999996</v>
      </c>
      <c r="O128">
        <v>2164.2715917</v>
      </c>
      <c r="P128">
        <v>92.330125699999996</v>
      </c>
      <c r="Q128">
        <v>2946.8293484999999</v>
      </c>
      <c r="R128">
        <v>6132.6221757000003</v>
      </c>
      <c r="T128" t="s">
        <v>176</v>
      </c>
      <c r="U128" s="15">
        <v>2698.2156706503001</v>
      </c>
      <c r="V128" s="15">
        <v>11.702755237298399</v>
      </c>
      <c r="W128" s="15">
        <v>3185.3327023791298</v>
      </c>
      <c r="X128">
        <v>376.26333623707302</v>
      </c>
      <c r="Y128" s="15">
        <v>63.048077446303203</v>
      </c>
      <c r="Z128">
        <v>302.03891010391601</v>
      </c>
      <c r="AA128" s="15">
        <v>44.833428990216703</v>
      </c>
      <c r="AB128">
        <v>55.176868191425797</v>
      </c>
      <c r="AC128">
        <v>87.3250170585859</v>
      </c>
      <c r="AD128" s="15">
        <v>74.209306508932002</v>
      </c>
      <c r="AE128" s="15">
        <v>117.813678394303</v>
      </c>
      <c r="AF128">
        <v>1344.83994692397</v>
      </c>
      <c r="AG128">
        <v>7.9803740119102002</v>
      </c>
      <c r="AH128">
        <v>686.75292677938705</v>
      </c>
      <c r="AI128">
        <v>213.916808570558</v>
      </c>
      <c r="AJ128">
        <v>634.14979214900097</v>
      </c>
      <c r="AK128">
        <v>1104.5893305739301</v>
      </c>
      <c r="AM128" s="3" t="s">
        <v>203</v>
      </c>
      <c r="AN128">
        <v>3618232.4019502001</v>
      </c>
      <c r="AO128">
        <v>10610303.177974099</v>
      </c>
      <c r="AP128">
        <v>17473976.709295299</v>
      </c>
      <c r="AQ128">
        <v>5157054.5829164004</v>
      </c>
      <c r="AR128">
        <v>5180994.6736577004</v>
      </c>
      <c r="AS128">
        <v>5604522.5421962002</v>
      </c>
      <c r="AT128">
        <v>2615705.4386199</v>
      </c>
      <c r="AU128">
        <v>21110270.472002</v>
      </c>
      <c r="AV128">
        <v>21871061.152796</v>
      </c>
      <c r="AW128">
        <v>4705063.0920467302</v>
      </c>
      <c r="AX128">
        <v>5021003.2725524995</v>
      </c>
      <c r="AY128">
        <v>33882127.4936295</v>
      </c>
      <c r="AZ128">
        <v>57467708.021870501</v>
      </c>
      <c r="BA128">
        <v>25291287.2775025</v>
      </c>
      <c r="BB128">
        <v>5187836.3369779103</v>
      </c>
      <c r="BC128">
        <v>61540443.347456299</v>
      </c>
      <c r="BD128">
        <v>130749226.872348</v>
      </c>
      <c r="BF128" s="3" t="s">
        <v>186</v>
      </c>
      <c r="BG128">
        <v>199.33676173902799</v>
      </c>
      <c r="BH128">
        <v>217.55584748485401</v>
      </c>
      <c r="BI128">
        <v>289.55753688468002</v>
      </c>
      <c r="BJ128">
        <v>77.086340958187705</v>
      </c>
      <c r="BK128">
        <v>63.203634632356902</v>
      </c>
      <c r="BL128">
        <v>70.837947272262696</v>
      </c>
      <c r="BM128">
        <v>116.23398803876501</v>
      </c>
      <c r="BN128">
        <v>183.42144244952999</v>
      </c>
      <c r="BO128">
        <v>121.32056972407101</v>
      </c>
      <c r="BP128">
        <v>50.246417194733098</v>
      </c>
      <c r="BQ128">
        <v>58.9587457334097</v>
      </c>
      <c r="BR128">
        <v>294.31368423080602</v>
      </c>
      <c r="BS128">
        <v>716.90997755455896</v>
      </c>
      <c r="BT128">
        <v>420.04733899786203</v>
      </c>
      <c r="BU128">
        <v>155.742993131156</v>
      </c>
      <c r="BV128">
        <v>861.59748874246895</v>
      </c>
      <c r="BW128">
        <v>1433.1486243757299</v>
      </c>
    </row>
    <row r="129" spans="1:75">
      <c r="A129" t="s">
        <v>166</v>
      </c>
      <c r="B129">
        <v>37.118405750000001</v>
      </c>
      <c r="C129">
        <v>8.5333491000000006</v>
      </c>
      <c r="D129">
        <v>131.48951654999999</v>
      </c>
      <c r="E129">
        <v>19.6360612</v>
      </c>
      <c r="F129">
        <v>18.2165596</v>
      </c>
      <c r="G129">
        <v>73.067912899999996</v>
      </c>
      <c r="H129">
        <v>16.994428800000001</v>
      </c>
      <c r="I129">
        <v>78.685949399999998</v>
      </c>
      <c r="J129">
        <v>36.840774799999998</v>
      </c>
      <c r="K129">
        <v>20.559690499999999</v>
      </c>
      <c r="L129">
        <v>65.142826299999996</v>
      </c>
      <c r="M129">
        <v>164.69024630000001</v>
      </c>
      <c r="N129">
        <v>604.65663979999999</v>
      </c>
      <c r="O129">
        <v>189.78012519999999</v>
      </c>
      <c r="P129">
        <v>67.269782500000005</v>
      </c>
      <c r="Q129">
        <v>453.82994789999998</v>
      </c>
      <c r="R129">
        <v>407.57905499999998</v>
      </c>
      <c r="T129" s="3" t="s">
        <v>192</v>
      </c>
      <c r="U129" s="15">
        <v>1454.29047968291</v>
      </c>
      <c r="V129" s="15">
        <v>7.14959741839825E-2</v>
      </c>
      <c r="W129" s="15">
        <v>1168.56178630152</v>
      </c>
      <c r="X129" s="15">
        <v>156.03513338126601</v>
      </c>
      <c r="Y129" s="15">
        <v>11.0798885251515</v>
      </c>
      <c r="Z129" s="15">
        <v>524.95682421617596</v>
      </c>
      <c r="AA129" s="15">
        <v>108.282779905043</v>
      </c>
      <c r="AB129" s="15">
        <v>17.087360773968101</v>
      </c>
      <c r="AC129" s="15">
        <v>40.059814154827997</v>
      </c>
      <c r="AD129" s="15">
        <v>4.16923811914228</v>
      </c>
      <c r="AE129" s="15">
        <v>70.801808156051806</v>
      </c>
      <c r="AF129" s="15">
        <v>502.66573916311597</v>
      </c>
      <c r="AG129" s="15">
        <v>138.07261155540399</v>
      </c>
      <c r="AH129">
        <v>178.60478735092499</v>
      </c>
      <c r="AI129" s="15">
        <v>173.64516641969001</v>
      </c>
      <c r="AJ129">
        <v>72.648219724698905</v>
      </c>
      <c r="AK129" s="15">
        <v>1699.2915132682899</v>
      </c>
      <c r="AM129" s="3" t="s">
        <v>322</v>
      </c>
      <c r="AN129">
        <v>114432.43673460001</v>
      </c>
      <c r="AO129">
        <v>14450.008590699999</v>
      </c>
      <c r="AP129">
        <v>592812.91481540003</v>
      </c>
      <c r="AQ129">
        <v>267184.47702609998</v>
      </c>
      <c r="AR129">
        <v>60524.954282799998</v>
      </c>
      <c r="AS129">
        <v>342526.49870890001</v>
      </c>
      <c r="AT129">
        <v>40716.867395200003</v>
      </c>
      <c r="AU129">
        <v>1235153.4962973001</v>
      </c>
      <c r="AV129">
        <v>714906.22128529998</v>
      </c>
      <c r="AW129">
        <v>360692.18133980001</v>
      </c>
      <c r="AX129">
        <v>212590.94301079999</v>
      </c>
      <c r="AY129">
        <v>1262882.315613</v>
      </c>
      <c r="AZ129">
        <v>2416587.62598354</v>
      </c>
      <c r="BA129">
        <v>620483.20366909995</v>
      </c>
      <c r="BB129">
        <v>385315.9240535</v>
      </c>
      <c r="BC129">
        <v>2756361.0291299</v>
      </c>
      <c r="BD129">
        <v>4784824.6357742604</v>
      </c>
      <c r="BF129" s="3" t="s">
        <v>189</v>
      </c>
      <c r="BG129">
        <v>1.40289748935348</v>
      </c>
      <c r="BH129">
        <v>0.13908159337184001</v>
      </c>
      <c r="BI129">
        <v>3.0554714672633398</v>
      </c>
      <c r="BJ129">
        <v>0.70066283136272201</v>
      </c>
      <c r="BK129">
        <v>0.57489914269076903</v>
      </c>
      <c r="BL129">
        <v>1.24400919780064</v>
      </c>
      <c r="BM129">
        <v>0.55885202687467805</v>
      </c>
      <c r="BN129">
        <v>1.9997177439287599</v>
      </c>
      <c r="BO129">
        <v>1.1189354053892999</v>
      </c>
      <c r="BP129">
        <v>0.44841075035401501</v>
      </c>
      <c r="BQ129">
        <v>0.65190973701537402</v>
      </c>
      <c r="BR129">
        <v>9.7750863084844504</v>
      </c>
      <c r="BS129">
        <v>5.2090952986688199</v>
      </c>
      <c r="BT129">
        <v>3.3030284645541399</v>
      </c>
      <c r="BU129">
        <v>1.3839539209048499</v>
      </c>
      <c r="BV129">
        <v>15.4918143399386</v>
      </c>
      <c r="BW129">
        <v>40.873783482674597</v>
      </c>
    </row>
    <row r="130" spans="1:75">
      <c r="A130" t="s">
        <v>167</v>
      </c>
      <c r="B130">
        <v>4306.9652996000004</v>
      </c>
      <c r="C130">
        <v>41.640388899999998</v>
      </c>
      <c r="D130">
        <v>10929.2910092</v>
      </c>
      <c r="E130">
        <v>3753.8067317</v>
      </c>
      <c r="F130">
        <v>353.7963049</v>
      </c>
      <c r="G130">
        <v>2469.7391726999999</v>
      </c>
      <c r="H130">
        <v>166.258938</v>
      </c>
      <c r="I130">
        <v>1543.1296163</v>
      </c>
      <c r="J130">
        <v>2341.7721144000002</v>
      </c>
      <c r="K130">
        <v>1428.5549114999999</v>
      </c>
      <c r="L130">
        <v>21.758948799999999</v>
      </c>
      <c r="M130">
        <v>10541.376256699999</v>
      </c>
      <c r="N130">
        <v>7979.1145970999996</v>
      </c>
      <c r="O130">
        <v>9129.2549832999994</v>
      </c>
      <c r="P130">
        <v>215.33865040000001</v>
      </c>
      <c r="Q130">
        <v>16951.489011599999</v>
      </c>
      <c r="R130">
        <v>9644.1662856000003</v>
      </c>
      <c r="T130" s="3" t="s">
        <v>191</v>
      </c>
      <c r="U130" s="15">
        <v>603.40401707156104</v>
      </c>
      <c r="V130" s="15">
        <v>1.57007913553239</v>
      </c>
      <c r="W130" s="15">
        <v>1642.17866770816</v>
      </c>
      <c r="X130" s="15">
        <v>391.921769049288</v>
      </c>
      <c r="Y130" s="15">
        <v>69.711523578456294</v>
      </c>
      <c r="Z130" s="15">
        <v>856.19810842752997</v>
      </c>
      <c r="AA130" s="15">
        <v>100.855801511309</v>
      </c>
      <c r="AB130" s="15">
        <v>587.52033077541398</v>
      </c>
      <c r="AC130" s="15">
        <v>902.00714214700599</v>
      </c>
      <c r="AD130" s="15">
        <v>328.40126636408797</v>
      </c>
      <c r="AE130" s="15">
        <v>271.03239832531301</v>
      </c>
      <c r="AF130" s="15">
        <v>1309.6421190052099</v>
      </c>
      <c r="AG130" s="15">
        <v>211.90368053502101</v>
      </c>
      <c r="AH130" s="15">
        <v>1100.11820910849</v>
      </c>
      <c r="AI130" s="15">
        <v>697.69745813007501</v>
      </c>
      <c r="AJ130" s="15">
        <v>1883.69541213106</v>
      </c>
      <c r="AK130" s="15">
        <v>2682.4549654788402</v>
      </c>
      <c r="AM130" s="3" t="s">
        <v>207</v>
      </c>
      <c r="AN130">
        <v>368755.07406459999</v>
      </c>
      <c r="AO130">
        <v>-124387.07743049999</v>
      </c>
      <c r="AP130">
        <v>2094175.6685961999</v>
      </c>
      <c r="AQ130">
        <v>976311.87348189997</v>
      </c>
      <c r="AR130">
        <v>163575.23656300001</v>
      </c>
      <c r="AS130">
        <v>1295615.5917904</v>
      </c>
      <c r="AT130">
        <v>258115.81120550001</v>
      </c>
      <c r="AU130">
        <v>7321675.1489022998</v>
      </c>
      <c r="AV130">
        <v>2594567.7703717002</v>
      </c>
      <c r="AW130">
        <v>1175551.7103856001</v>
      </c>
      <c r="AX130">
        <v>482038.2678118</v>
      </c>
      <c r="AY130">
        <v>9386875.0166251007</v>
      </c>
      <c r="AZ130">
        <v>7810385.6306115203</v>
      </c>
      <c r="BA130">
        <v>1707365.3167927</v>
      </c>
      <c r="BB130">
        <v>1682015.13029419</v>
      </c>
      <c r="BC130">
        <v>10995900.5698319</v>
      </c>
      <c r="BD130">
        <v>23212018.034953099</v>
      </c>
      <c r="BF130" s="3" t="s">
        <v>173</v>
      </c>
      <c r="BG130">
        <v>5987.8077914724599</v>
      </c>
      <c r="BH130">
        <v>558.70630209259502</v>
      </c>
      <c r="BI130">
        <v>6521.5380949319897</v>
      </c>
      <c r="BJ130">
        <v>3055.0240473665999</v>
      </c>
      <c r="BK130">
        <v>1101.4534725705601</v>
      </c>
      <c r="BL130">
        <v>5870.7453822236403</v>
      </c>
      <c r="BM130">
        <v>1537.9984830430601</v>
      </c>
      <c r="BN130">
        <v>7996.6122207568997</v>
      </c>
      <c r="BO130">
        <v>5431.4476823425202</v>
      </c>
      <c r="BP130">
        <v>1272.3878885163499</v>
      </c>
      <c r="BQ130">
        <v>1101.48035650014</v>
      </c>
      <c r="BR130">
        <v>12959.220742087</v>
      </c>
      <c r="BS130">
        <v>9532.0138124741807</v>
      </c>
      <c r="BT130">
        <v>7776.7222964714201</v>
      </c>
      <c r="BU130">
        <v>1583.73722069322</v>
      </c>
      <c r="BV130">
        <v>13660.700212182101</v>
      </c>
      <c r="BW130">
        <v>29831.4987005617</v>
      </c>
    </row>
    <row r="131" spans="1:75">
      <c r="A131" t="s">
        <v>168</v>
      </c>
      <c r="B131">
        <v>169.70899199999999</v>
      </c>
      <c r="C131">
        <v>13.5848376</v>
      </c>
      <c r="D131">
        <v>805.24006770000005</v>
      </c>
      <c r="E131">
        <v>548.68935999999997</v>
      </c>
      <c r="F131" s="15">
        <v>10.2648397</v>
      </c>
      <c r="G131">
        <v>418.51372570000001</v>
      </c>
      <c r="H131">
        <v>5.7287669000000001</v>
      </c>
      <c r="I131">
        <v>62.574500899999997</v>
      </c>
      <c r="J131">
        <v>23.894254100000001</v>
      </c>
      <c r="K131">
        <v>15.501074600000001</v>
      </c>
      <c r="L131">
        <v>77.892040899999998</v>
      </c>
      <c r="M131">
        <v>280.51838750000002</v>
      </c>
      <c r="N131">
        <v>110.57984399999999</v>
      </c>
      <c r="O131">
        <v>26.440502200000001</v>
      </c>
      <c r="P131">
        <v>33.308658800000003</v>
      </c>
      <c r="Q131">
        <v>283.23705869999998</v>
      </c>
      <c r="R131">
        <v>770.05986700000005</v>
      </c>
      <c r="T131" s="3" t="s">
        <v>187</v>
      </c>
      <c r="U131" s="15">
        <v>3316.7341703339898</v>
      </c>
      <c r="V131" s="15">
        <v>17.3452180474779</v>
      </c>
      <c r="W131" s="15">
        <v>2053.0431274023899</v>
      </c>
      <c r="X131" s="15">
        <v>736.24170533952702</v>
      </c>
      <c r="Y131" s="15">
        <v>755.95614045820605</v>
      </c>
      <c r="Z131" s="15">
        <v>701.87978035884998</v>
      </c>
      <c r="AA131" s="15">
        <v>0.11299919837793999</v>
      </c>
      <c r="AB131">
        <v>897.54369154995197</v>
      </c>
      <c r="AC131" s="15">
        <v>1908.62256851303</v>
      </c>
      <c r="AD131" s="15">
        <v>204.13433100554599</v>
      </c>
      <c r="AE131" s="15">
        <v>456.26950789330903</v>
      </c>
      <c r="AF131" s="15">
        <v>2765.1499569211401</v>
      </c>
      <c r="AG131" s="15">
        <v>136.03246678008699</v>
      </c>
      <c r="AH131">
        <v>1102.5612073781699</v>
      </c>
      <c r="AI131" s="15">
        <v>194.718489502182</v>
      </c>
      <c r="AJ131">
        <v>258.32688769665498</v>
      </c>
      <c r="AK131">
        <v>4736.3881692244104</v>
      </c>
      <c r="AM131" s="3" t="s">
        <v>208</v>
      </c>
      <c r="AN131">
        <v>1924515.7218357001</v>
      </c>
      <c r="AO131">
        <v>339574.55316710001</v>
      </c>
      <c r="AP131">
        <v>10912146.4235288</v>
      </c>
      <c r="AQ131">
        <v>2036745.4538237001</v>
      </c>
      <c r="AR131">
        <v>947877.77584649995</v>
      </c>
      <c r="AS131">
        <v>5606913.4260569103</v>
      </c>
      <c r="AT131">
        <v>609467.35227320006</v>
      </c>
      <c r="AU131">
        <v>12423029.1444353</v>
      </c>
      <c r="AV131">
        <v>7490430.7510596998</v>
      </c>
      <c r="AW131">
        <v>3115033.4016868002</v>
      </c>
      <c r="AX131">
        <v>3984299.3630367001</v>
      </c>
      <c r="AY131">
        <v>16122715.186576501</v>
      </c>
      <c r="AZ131">
        <v>43976009.649475597</v>
      </c>
      <c r="BA131">
        <v>6902971.3504560003</v>
      </c>
      <c r="BB131">
        <v>7013961.0646533603</v>
      </c>
      <c r="BC131">
        <v>53119607.4258577</v>
      </c>
      <c r="BD131">
        <v>67987516.986044601</v>
      </c>
      <c r="BF131" s="3" t="s">
        <v>187</v>
      </c>
      <c r="BG131">
        <v>2169.5849283982002</v>
      </c>
      <c r="BH131">
        <v>286.10395646486103</v>
      </c>
      <c r="BI131">
        <v>1221.6246024244001</v>
      </c>
      <c r="BJ131">
        <v>282.12494137044399</v>
      </c>
      <c r="BK131">
        <v>197.591296049563</v>
      </c>
      <c r="BL131">
        <v>500.41589183044903</v>
      </c>
      <c r="BM131">
        <v>325.52751770176098</v>
      </c>
      <c r="BN131">
        <v>1250.69999425489</v>
      </c>
      <c r="BO131">
        <v>569.90449505250604</v>
      </c>
      <c r="BP131">
        <v>247.17660470637699</v>
      </c>
      <c r="BQ131">
        <v>213.22087787360701</v>
      </c>
      <c r="BR131">
        <v>2065.5025433145702</v>
      </c>
      <c r="BS131">
        <v>1839.53558664548</v>
      </c>
      <c r="BT131">
        <v>1941.53279958711</v>
      </c>
      <c r="BU131">
        <v>239.84199272372001</v>
      </c>
      <c r="BV131">
        <v>2466.45896139569</v>
      </c>
      <c r="BW131">
        <v>5618.3387032615401</v>
      </c>
    </row>
    <row r="132" spans="1:75">
      <c r="A132" t="s">
        <v>169</v>
      </c>
      <c r="B132">
        <v>908.66449520000003</v>
      </c>
      <c r="C132">
        <v>122.8635644</v>
      </c>
      <c r="D132">
        <v>3852.2782238999998</v>
      </c>
      <c r="E132">
        <v>690.63196200000004</v>
      </c>
      <c r="F132">
        <v>329.21088429999998</v>
      </c>
      <c r="G132">
        <v>2032.6638301</v>
      </c>
      <c r="H132">
        <v>489.0926359</v>
      </c>
      <c r="I132">
        <v>3274.2931861000002</v>
      </c>
      <c r="J132">
        <v>1559.0445632999999</v>
      </c>
      <c r="K132">
        <v>734.63512630000002</v>
      </c>
      <c r="L132">
        <v>1828.2559718</v>
      </c>
      <c r="M132">
        <v>4632.8313595</v>
      </c>
      <c r="N132">
        <v>5075.7782792999997</v>
      </c>
      <c r="O132">
        <v>3897.6720593</v>
      </c>
      <c r="P132">
        <v>1107.5042668000001</v>
      </c>
      <c r="Q132">
        <v>4458.1780158000001</v>
      </c>
      <c r="R132">
        <v>8876.5981231999995</v>
      </c>
      <c r="T132" s="3" t="s">
        <v>226</v>
      </c>
      <c r="U132" s="15">
        <v>2202.3985614980602</v>
      </c>
      <c r="V132" s="15">
        <v>0.112664422959611</v>
      </c>
      <c r="W132" s="15">
        <v>1022.6320893844299</v>
      </c>
      <c r="X132" s="15">
        <v>184.13802097478299</v>
      </c>
      <c r="Y132" s="15">
        <v>7.1374768612776398</v>
      </c>
      <c r="Z132" s="15">
        <v>439.51027291093698</v>
      </c>
      <c r="AA132" s="15">
        <v>87.1047347117089</v>
      </c>
      <c r="AB132">
        <v>299.72288389263502</v>
      </c>
      <c r="AC132" s="15">
        <v>303.79954404377798</v>
      </c>
      <c r="AD132" s="15">
        <v>73.289292242491001</v>
      </c>
      <c r="AE132" s="15">
        <v>73.831068348909795</v>
      </c>
      <c r="AF132" s="15">
        <v>1225.9704602224999</v>
      </c>
      <c r="AG132" s="15">
        <v>104.53584683705699</v>
      </c>
      <c r="AH132">
        <v>138.01379006611799</v>
      </c>
      <c r="AI132" s="15">
        <v>36.575912967703502</v>
      </c>
      <c r="AJ132" s="15">
        <v>52.929266178952503</v>
      </c>
      <c r="AK132">
        <v>1731.21230044558</v>
      </c>
      <c r="AM132" s="3" t="s">
        <v>209</v>
      </c>
      <c r="AN132">
        <v>368992.73124210001</v>
      </c>
      <c r="AO132">
        <v>70727.3659893</v>
      </c>
      <c r="AP132">
        <v>1836982.4712713</v>
      </c>
      <c r="AQ132">
        <v>686721.68256890005</v>
      </c>
      <c r="AR132">
        <v>153119.2626318</v>
      </c>
      <c r="AS132">
        <v>1175202.5144606</v>
      </c>
      <c r="AT132">
        <v>194906.1187779</v>
      </c>
      <c r="AU132">
        <v>4184894.2346760002</v>
      </c>
      <c r="AV132">
        <v>2109226.4303549002</v>
      </c>
      <c r="AW132">
        <v>1120692.7164336401</v>
      </c>
      <c r="AX132">
        <v>517567.75518779998</v>
      </c>
      <c r="AY132">
        <v>5621388.8589418</v>
      </c>
      <c r="AZ132">
        <v>6810703.3027842902</v>
      </c>
      <c r="BA132">
        <v>1469055.1385756</v>
      </c>
      <c r="BB132">
        <v>1240744.44146986</v>
      </c>
      <c r="BC132">
        <v>7943770.5366487</v>
      </c>
      <c r="BD132">
        <v>12165582.343285499</v>
      </c>
      <c r="BF132" s="3" t="s">
        <v>183</v>
      </c>
      <c r="BG132">
        <v>5671.1583488693695</v>
      </c>
      <c r="BH132">
        <v>1341.5257208702201</v>
      </c>
      <c r="BI132">
        <v>3337.91504155354</v>
      </c>
      <c r="BJ132">
        <v>774.51635126274903</v>
      </c>
      <c r="BK132">
        <v>661.28455106293904</v>
      </c>
      <c r="BL132">
        <v>1072.6530128985301</v>
      </c>
      <c r="BM132">
        <v>649.35158817668605</v>
      </c>
      <c r="BN132">
        <v>6173.32358407637</v>
      </c>
      <c r="BO132">
        <v>2008.8852351308001</v>
      </c>
      <c r="BP132">
        <v>1219.56386115954</v>
      </c>
      <c r="BQ132">
        <v>699.35435283947595</v>
      </c>
      <c r="BR132">
        <v>11528.4729186119</v>
      </c>
      <c r="BS132">
        <v>5368.8747807709397</v>
      </c>
      <c r="BT132">
        <v>2195.13835154138</v>
      </c>
      <c r="BU132">
        <v>835.17240276990799</v>
      </c>
      <c r="BV132">
        <v>7052.3478087384401</v>
      </c>
      <c r="BW132">
        <v>10388.2909034196</v>
      </c>
    </row>
    <row r="133" spans="1:75">
      <c r="A133" t="s">
        <v>170</v>
      </c>
      <c r="B133">
        <v>25.030450999999999</v>
      </c>
      <c r="C133">
        <v>19.5679026</v>
      </c>
      <c r="D133" s="15">
        <v>187.71752179999999</v>
      </c>
      <c r="E133">
        <v>291.2962531</v>
      </c>
      <c r="F133">
        <v>260.46524110000001</v>
      </c>
      <c r="G133">
        <v>2621.0030697000002</v>
      </c>
      <c r="H133">
        <v>11.0328403</v>
      </c>
      <c r="I133">
        <v>2849.1448986</v>
      </c>
      <c r="J133">
        <v>700.66296769999997</v>
      </c>
      <c r="K133">
        <v>51.666642299999999</v>
      </c>
      <c r="L133">
        <v>53.950392299999997</v>
      </c>
      <c r="M133">
        <v>4710.7006301000001</v>
      </c>
      <c r="N133">
        <v>5856.4834847000002</v>
      </c>
      <c r="O133">
        <v>1697.9748821999999</v>
      </c>
      <c r="P133">
        <v>1374.692644</v>
      </c>
      <c r="Q133">
        <v>3223.5331425999998</v>
      </c>
      <c r="R133">
        <v>8203.2493360000008</v>
      </c>
      <c r="T133" t="s">
        <v>264</v>
      </c>
      <c r="U133" s="15">
        <v>9328.76949982121</v>
      </c>
      <c r="V133" s="15">
        <v>75.750021763058598</v>
      </c>
      <c r="W133" s="15">
        <v>7716.4032724469698</v>
      </c>
      <c r="X133" s="15">
        <v>2075.7433381647202</v>
      </c>
      <c r="Y133" s="15">
        <v>154.11413493172199</v>
      </c>
      <c r="Z133" s="15">
        <v>3227.21618054798</v>
      </c>
      <c r="AA133" s="15">
        <v>965.48980074088502</v>
      </c>
      <c r="AB133" s="15">
        <v>1434.7237275033599</v>
      </c>
      <c r="AC133" s="15">
        <v>2677.0965329838</v>
      </c>
      <c r="AD133" s="15">
        <v>339.15153877505901</v>
      </c>
      <c r="AE133" s="15">
        <v>688.58267806097399</v>
      </c>
      <c r="AF133" s="15">
        <v>8051.4159034835802</v>
      </c>
      <c r="AG133" s="15">
        <v>4858.1584323447696</v>
      </c>
      <c r="AH133" s="15">
        <v>835.16350737431401</v>
      </c>
      <c r="AI133" s="15">
        <v>119.12178807945</v>
      </c>
      <c r="AJ133" s="15">
        <v>310.74613053210498</v>
      </c>
      <c r="AK133" s="15">
        <v>8684.5832654775495</v>
      </c>
      <c r="AM133" s="3" t="s">
        <v>214</v>
      </c>
      <c r="AN133">
        <v>78459.749151700002</v>
      </c>
      <c r="AO133">
        <v>15742.185939000001</v>
      </c>
      <c r="AP133">
        <v>586878.68420779996</v>
      </c>
      <c r="AQ133">
        <v>323643.9258426</v>
      </c>
      <c r="AR133">
        <v>51010.427768599999</v>
      </c>
      <c r="AS133">
        <v>374647.44177879998</v>
      </c>
      <c r="AT133">
        <v>47781.5363124</v>
      </c>
      <c r="AU133">
        <v>1289981.6745855999</v>
      </c>
      <c r="AV133">
        <v>803107.37437812996</v>
      </c>
      <c r="AW133">
        <v>279809.81812835002</v>
      </c>
      <c r="AX133">
        <v>213165.9856442</v>
      </c>
      <c r="AY133">
        <v>1299944.7572174999</v>
      </c>
      <c r="AZ133">
        <v>2232247.2634160598</v>
      </c>
      <c r="BA133">
        <v>408447.20310039999</v>
      </c>
      <c r="BB133">
        <v>359881.49588196998</v>
      </c>
      <c r="BC133">
        <v>3031436.5519321999</v>
      </c>
      <c r="BD133">
        <v>5017626.1724275397</v>
      </c>
      <c r="BF133" s="3" t="s">
        <v>195</v>
      </c>
      <c r="BG133">
        <v>818.72260815253503</v>
      </c>
      <c r="BH133">
        <v>575.08191290414095</v>
      </c>
      <c r="BI133">
        <v>863.483682121676</v>
      </c>
      <c r="BJ133">
        <v>236.65877385332499</v>
      </c>
      <c r="BK133">
        <v>195.016589195509</v>
      </c>
      <c r="BL133">
        <v>540.73496547575405</v>
      </c>
      <c r="BM133">
        <v>302.36174256374898</v>
      </c>
      <c r="BN133">
        <v>848.84564746054696</v>
      </c>
      <c r="BO133">
        <v>445.924756033829</v>
      </c>
      <c r="BP133">
        <v>160.40479165696601</v>
      </c>
      <c r="BQ133">
        <v>148.053877277114</v>
      </c>
      <c r="BR133">
        <v>1548.0862452952899</v>
      </c>
      <c r="BS133">
        <v>1059.8872469074799</v>
      </c>
      <c r="BT133">
        <v>801.77934197072204</v>
      </c>
      <c r="BU133">
        <v>145.204863495333</v>
      </c>
      <c r="BV133">
        <v>1846.9787387200199</v>
      </c>
      <c r="BW133">
        <v>4651.5303864290699</v>
      </c>
    </row>
    <row r="134" spans="1:75">
      <c r="A134" t="s">
        <v>171</v>
      </c>
      <c r="B134">
        <v>201.74566820000001</v>
      </c>
      <c r="C134">
        <v>35.662654500000002</v>
      </c>
      <c r="D134">
        <v>1081.7887258000001</v>
      </c>
      <c r="E134">
        <v>484.97136060000003</v>
      </c>
      <c r="F134">
        <v>128.20154679999999</v>
      </c>
      <c r="G134">
        <v>1629.4803629999999</v>
      </c>
      <c r="H134">
        <v>39.385473900000001</v>
      </c>
      <c r="I134">
        <v>2770.7578478</v>
      </c>
      <c r="J134">
        <v>1241.0834305999999</v>
      </c>
      <c r="K134">
        <v>320.00329670000002</v>
      </c>
      <c r="L134">
        <v>603.86710440000002</v>
      </c>
      <c r="M134">
        <v>2833.5200875999999</v>
      </c>
      <c r="N134">
        <v>3347.3589634</v>
      </c>
      <c r="O134">
        <v>1658.5602079</v>
      </c>
      <c r="P134">
        <v>420.87083339999998</v>
      </c>
      <c r="Q134">
        <v>3626.6161152999998</v>
      </c>
      <c r="R134">
        <v>7807.4466308999999</v>
      </c>
      <c r="T134" s="3" t="s">
        <v>314</v>
      </c>
      <c r="U134" s="15">
        <v>4820.5981145852902</v>
      </c>
      <c r="V134" s="15">
        <v>44.877130290649802</v>
      </c>
      <c r="W134" s="15">
        <v>3912.2373776776999</v>
      </c>
      <c r="X134" s="15">
        <v>608.62251015862</v>
      </c>
      <c r="Y134" s="15">
        <v>140.144766054738</v>
      </c>
      <c r="Z134">
        <v>1495.5521171866999</v>
      </c>
      <c r="AA134">
        <v>85.346360110674595</v>
      </c>
      <c r="AB134">
        <v>311.61307308720501</v>
      </c>
      <c r="AC134">
        <v>770.60537702890497</v>
      </c>
      <c r="AD134">
        <v>75.889773937064106</v>
      </c>
      <c r="AE134" s="15">
        <v>840.39480652439499</v>
      </c>
      <c r="AF134">
        <v>5814.1154121341997</v>
      </c>
      <c r="AG134">
        <v>195.42305967586501</v>
      </c>
      <c r="AH134">
        <v>348.87297187009801</v>
      </c>
      <c r="AI134">
        <v>636.51934086657002</v>
      </c>
      <c r="AJ134">
        <v>205.68764913002201</v>
      </c>
      <c r="AK134">
        <v>5589.9436451253196</v>
      </c>
      <c r="AM134" s="3" t="s">
        <v>219</v>
      </c>
      <c r="AN134">
        <v>2596500.8619519998</v>
      </c>
      <c r="AO134">
        <v>52293.091654299998</v>
      </c>
      <c r="AP134">
        <v>7606699.9821303999</v>
      </c>
      <c r="AQ134">
        <v>2346045.0728547</v>
      </c>
      <c r="AR134">
        <v>1369877.6195479</v>
      </c>
      <c r="AS134">
        <v>1786761.0731094</v>
      </c>
      <c r="AT134">
        <v>939042.83320470003</v>
      </c>
      <c r="AU134">
        <v>800271.02480340004</v>
      </c>
      <c r="AV134">
        <v>1389564.2986324001</v>
      </c>
      <c r="AW134">
        <v>1190482.2260199999</v>
      </c>
      <c r="AX134">
        <v>347763.73478340002</v>
      </c>
      <c r="AY134">
        <v>4382670.7490724996</v>
      </c>
      <c r="AZ134">
        <v>1393871.4922688699</v>
      </c>
      <c r="BA134">
        <v>2409386.6719086999</v>
      </c>
      <c r="BB134">
        <v>245072.68758967999</v>
      </c>
      <c r="BC134">
        <v>944275.49657810095</v>
      </c>
      <c r="BD134">
        <v>6054981.2446097499</v>
      </c>
      <c r="BF134" s="3" t="s">
        <v>205</v>
      </c>
      <c r="BG134">
        <v>5.76486198864424</v>
      </c>
      <c r="BH134">
        <v>0.94768288819189594</v>
      </c>
      <c r="BI134">
        <v>14.6919696574671</v>
      </c>
      <c r="BJ134">
        <v>4.54784469320958</v>
      </c>
      <c r="BK134">
        <v>1.96000713194791</v>
      </c>
      <c r="BL134">
        <v>7.59297791654393</v>
      </c>
      <c r="BM134">
        <v>2.46644305627991</v>
      </c>
      <c r="BN134">
        <v>25.9860425976435</v>
      </c>
      <c r="BO134">
        <v>8.4854618676474001</v>
      </c>
      <c r="BP134">
        <v>3.0359358230120801</v>
      </c>
      <c r="BQ134">
        <v>3.2416259542027701</v>
      </c>
      <c r="BR134">
        <v>29.1641938269679</v>
      </c>
      <c r="BS134">
        <v>18.883976957843402</v>
      </c>
      <c r="BT134">
        <v>8.1717406674197903</v>
      </c>
      <c r="BU134">
        <v>3.0117352331867702</v>
      </c>
      <c r="BV134">
        <v>29.187526132663599</v>
      </c>
      <c r="BW134">
        <v>55.437585005433398</v>
      </c>
    </row>
    <row r="135" spans="1:75">
      <c r="A135" t="s">
        <v>172</v>
      </c>
      <c r="B135">
        <v>109.75490720000001</v>
      </c>
      <c r="C135">
        <v>138.7377018</v>
      </c>
      <c r="D135">
        <v>452.1194582</v>
      </c>
      <c r="E135">
        <v>806.82357869999998</v>
      </c>
      <c r="F135">
        <v>36.975399799999998</v>
      </c>
      <c r="G135">
        <v>454.96523639999998</v>
      </c>
      <c r="H135">
        <v>27.289792800000001</v>
      </c>
      <c r="I135">
        <v>1562.4960489</v>
      </c>
      <c r="J135">
        <v>511.17744800000003</v>
      </c>
      <c r="K135">
        <v>166.2662468</v>
      </c>
      <c r="L135">
        <v>419.58400540000002</v>
      </c>
      <c r="M135">
        <v>19200.912760899999</v>
      </c>
      <c r="N135">
        <v>9588.4440291999999</v>
      </c>
      <c r="O135">
        <v>1069.1758053000001</v>
      </c>
      <c r="P135">
        <v>1108.3271202000001</v>
      </c>
      <c r="Q135">
        <v>11839.868918300001</v>
      </c>
      <c r="R135">
        <v>7719.5607323000004</v>
      </c>
      <c r="T135" s="3" t="s">
        <v>282</v>
      </c>
      <c r="U135" s="15">
        <v>2793.2853930490401</v>
      </c>
      <c r="V135" s="15">
        <v>469.71200510022697</v>
      </c>
      <c r="W135" s="15">
        <v>4926.0559388117499</v>
      </c>
      <c r="X135" s="15">
        <v>1038.59587401627</v>
      </c>
      <c r="Y135" s="15">
        <v>5.7376491505625298</v>
      </c>
      <c r="Z135">
        <v>366.78244828624003</v>
      </c>
      <c r="AA135" s="15">
        <v>0.116984046127227</v>
      </c>
      <c r="AB135">
        <v>266.00960632765401</v>
      </c>
      <c r="AC135">
        <v>698.60874928682495</v>
      </c>
      <c r="AD135" s="15">
        <v>17.069693376738002</v>
      </c>
      <c r="AE135" s="15">
        <v>696.11666087009201</v>
      </c>
      <c r="AF135" s="15">
        <v>9443.8257845781991</v>
      </c>
      <c r="AG135" s="15">
        <v>342.357342293371</v>
      </c>
      <c r="AH135">
        <v>92.486249276730902</v>
      </c>
      <c r="AI135" s="15">
        <v>89.316545068778893</v>
      </c>
      <c r="AJ135" s="15">
        <v>151.45271766644001</v>
      </c>
      <c r="AK135">
        <v>5144.8251036586498</v>
      </c>
      <c r="AM135" s="3" t="s">
        <v>210</v>
      </c>
      <c r="AN135">
        <v>9087304.4702036008</v>
      </c>
      <c r="AO135">
        <v>1664561.3388781</v>
      </c>
      <c r="AP135">
        <v>19253005.672150798</v>
      </c>
      <c r="AQ135">
        <v>6768296.6398245003</v>
      </c>
      <c r="AR135">
        <v>2659727.5421589999</v>
      </c>
      <c r="AS135">
        <v>4756833.7738231998</v>
      </c>
      <c r="AT135">
        <v>1461801.9079576</v>
      </c>
      <c r="AU135">
        <v>8763842.3990634996</v>
      </c>
      <c r="AV135">
        <v>4280472.0780723002</v>
      </c>
      <c r="AW135">
        <v>3558369.7133109998</v>
      </c>
      <c r="AX135">
        <v>1710631.0325253</v>
      </c>
      <c r="AY135">
        <v>28534753.113348201</v>
      </c>
      <c r="AZ135">
        <v>37451746.279375501</v>
      </c>
      <c r="BA135">
        <v>8371681.8793813996</v>
      </c>
      <c r="BB135">
        <v>1612226.64675469</v>
      </c>
      <c r="BC135">
        <v>8805571.9411462005</v>
      </c>
      <c r="BD135">
        <v>49571289.302115403</v>
      </c>
      <c r="BF135" s="3" t="s">
        <v>204</v>
      </c>
      <c r="BG135">
        <v>1074.76587250532</v>
      </c>
      <c r="BH135">
        <v>53.261048851033998</v>
      </c>
      <c r="BI135">
        <v>1156.26653960924</v>
      </c>
      <c r="BJ135">
        <v>218.93670864718899</v>
      </c>
      <c r="BK135">
        <v>146.57950835877801</v>
      </c>
      <c r="BL135">
        <v>416.40853734589803</v>
      </c>
      <c r="BM135">
        <v>245.718562679276</v>
      </c>
      <c r="BN135">
        <v>921.01808012103595</v>
      </c>
      <c r="BO135">
        <v>433.45480845144499</v>
      </c>
      <c r="BP135">
        <v>161.54016970128299</v>
      </c>
      <c r="BQ135">
        <v>274.534083469802</v>
      </c>
      <c r="BR135">
        <v>3717.9780597037302</v>
      </c>
      <c r="BS135">
        <v>1976.8959096419701</v>
      </c>
      <c r="BT135">
        <v>620.40359306203402</v>
      </c>
      <c r="BU135">
        <v>274.18419236007998</v>
      </c>
      <c r="BV135">
        <v>3110.7217513099499</v>
      </c>
      <c r="BW135">
        <v>4070.73099615416</v>
      </c>
    </row>
    <row r="136" spans="1:75">
      <c r="A136" t="s">
        <v>173</v>
      </c>
      <c r="B136">
        <v>10821.0941501</v>
      </c>
      <c r="C136">
        <v>612.18777660000001</v>
      </c>
      <c r="D136">
        <v>9322.0205227000006</v>
      </c>
      <c r="E136">
        <v>10106.7832653</v>
      </c>
      <c r="F136">
        <v>632.21639300000004</v>
      </c>
      <c r="G136">
        <v>12958.5344133</v>
      </c>
      <c r="H136">
        <v>1608.1042576</v>
      </c>
      <c r="I136">
        <v>6823.2560132999997</v>
      </c>
      <c r="J136">
        <v>4575.7811789999996</v>
      </c>
      <c r="K136">
        <v>564.71425450000004</v>
      </c>
      <c r="L136">
        <v>1392.6902282000001</v>
      </c>
      <c r="M136">
        <v>1723.7108627</v>
      </c>
      <c r="N136">
        <v>6399.5672186000002</v>
      </c>
      <c r="O136">
        <v>5695.4955712000001</v>
      </c>
      <c r="P136">
        <v>4770.6688924999999</v>
      </c>
      <c r="Q136">
        <v>1267.1918908</v>
      </c>
      <c r="R136">
        <v>24280.458250899999</v>
      </c>
      <c r="T136" s="3" t="s">
        <v>283</v>
      </c>
      <c r="U136" s="15">
        <v>1019.78959960476</v>
      </c>
      <c r="V136" s="15">
        <v>1.31617921007898E-3</v>
      </c>
      <c r="W136" s="15">
        <v>2321.1495131932602</v>
      </c>
      <c r="X136" s="15">
        <v>1183.3776015343001</v>
      </c>
      <c r="Y136" s="15">
        <v>332.18910984858798</v>
      </c>
      <c r="Z136">
        <v>437.11730174808298</v>
      </c>
      <c r="AA136" s="15">
        <v>96.848343258723602</v>
      </c>
      <c r="AB136">
        <v>377.40072506666201</v>
      </c>
      <c r="AC136">
        <v>1027.7085742950401</v>
      </c>
      <c r="AD136" s="15">
        <v>178.33142638206499</v>
      </c>
      <c r="AE136" s="15">
        <v>573.34713425040502</v>
      </c>
      <c r="AF136" s="15">
        <v>887.402778510551</v>
      </c>
      <c r="AG136" s="15">
        <v>1659.34673875916</v>
      </c>
      <c r="AH136" s="15">
        <v>438.36894719686802</v>
      </c>
      <c r="AI136" s="15">
        <v>742.06183536731999</v>
      </c>
      <c r="AJ136">
        <v>1299.1834875883401</v>
      </c>
      <c r="AK136">
        <v>3484.1412188450799</v>
      </c>
      <c r="AM136" s="3" t="s">
        <v>212</v>
      </c>
      <c r="AN136">
        <v>21411067.010529</v>
      </c>
      <c r="AO136">
        <v>-5646.5947565000197</v>
      </c>
      <c r="AP136">
        <v>74525847.390434399</v>
      </c>
      <c r="AQ136">
        <v>3191723.5533061</v>
      </c>
      <c r="AR136">
        <v>849663.92917500006</v>
      </c>
      <c r="AS136">
        <v>9849729.7054696996</v>
      </c>
      <c r="AT136">
        <v>678215.62770950003</v>
      </c>
      <c r="AU136">
        <v>13306212.4920993</v>
      </c>
      <c r="AV136">
        <v>5650330.2606186001</v>
      </c>
      <c r="AW136">
        <v>2416919.6553329001</v>
      </c>
      <c r="AX136">
        <v>5954704.8059181003</v>
      </c>
      <c r="AY136">
        <v>29539677.593133401</v>
      </c>
      <c r="AZ136">
        <v>34564444.621703401</v>
      </c>
      <c r="BA136">
        <v>10908078.096297</v>
      </c>
      <c r="BB136">
        <v>2594595.5806817799</v>
      </c>
      <c r="BC136">
        <v>36955120.994336702</v>
      </c>
      <c r="BD136">
        <v>37268785.707550898</v>
      </c>
      <c r="BF136" s="3" t="s">
        <v>202</v>
      </c>
      <c r="BG136">
        <v>12780.197943277701</v>
      </c>
      <c r="BH136">
        <v>20160.416121189301</v>
      </c>
      <c r="BI136">
        <v>82929.633753766495</v>
      </c>
      <c r="BJ136">
        <v>9245.9137420495299</v>
      </c>
      <c r="BK136">
        <v>14924.054438393399</v>
      </c>
      <c r="BL136">
        <v>46946.639577535097</v>
      </c>
      <c r="BM136">
        <v>21868.929744745299</v>
      </c>
      <c r="BN136">
        <v>52662.910429924399</v>
      </c>
      <c r="BO136">
        <v>21213.31745156</v>
      </c>
      <c r="BP136">
        <v>13509.129855864599</v>
      </c>
      <c r="BQ136">
        <v>12810.142448292299</v>
      </c>
      <c r="BR136">
        <v>58341.278455510801</v>
      </c>
      <c r="BS136">
        <v>47149.624781805796</v>
      </c>
      <c r="BT136">
        <v>60848.067228202803</v>
      </c>
      <c r="BU136">
        <v>22911.90882977</v>
      </c>
      <c r="BV136">
        <v>226718.55040459899</v>
      </c>
      <c r="BW136">
        <v>247786.191586703</v>
      </c>
    </row>
    <row r="137" spans="1:75">
      <c r="A137" t="s">
        <v>174</v>
      </c>
      <c r="B137">
        <v>0</v>
      </c>
      <c r="C137">
        <v>31.302006500000001</v>
      </c>
      <c r="D137">
        <v>0</v>
      </c>
      <c r="E137">
        <v>49.768914100000003</v>
      </c>
      <c r="F137">
        <v>5.6269004000000002</v>
      </c>
      <c r="G137">
        <v>60.697973599999997</v>
      </c>
      <c r="H137">
        <v>9.3178184000000002</v>
      </c>
      <c r="I137">
        <v>28.038499300000002</v>
      </c>
      <c r="J137">
        <v>44.025953399999999</v>
      </c>
      <c r="K137">
        <v>14.5656196</v>
      </c>
      <c r="L137">
        <v>51.0157101</v>
      </c>
      <c r="M137">
        <v>749.25228979999997</v>
      </c>
      <c r="N137">
        <v>490.68380089999999</v>
      </c>
      <c r="O137">
        <v>982.82254880000005</v>
      </c>
      <c r="P137">
        <v>132.9174965</v>
      </c>
      <c r="Q137">
        <v>1669.6353495999999</v>
      </c>
      <c r="R137">
        <v>1395.6350015</v>
      </c>
      <c r="T137" s="3" t="s">
        <v>315</v>
      </c>
      <c r="U137" s="15">
        <v>4907.1004045732698</v>
      </c>
      <c r="V137" s="15">
        <v>30.9781261500451</v>
      </c>
      <c r="W137" s="15">
        <v>10605.1018363493</v>
      </c>
      <c r="X137" s="15">
        <v>3439.3021986542699</v>
      </c>
      <c r="Y137" s="15">
        <v>646.77242469377404</v>
      </c>
      <c r="Z137" s="15">
        <v>2741.46401363726</v>
      </c>
      <c r="AA137" s="15">
        <v>251.52633233169701</v>
      </c>
      <c r="AB137">
        <v>1491.7866392978499</v>
      </c>
      <c r="AC137" s="15">
        <v>2860.2573288059798</v>
      </c>
      <c r="AD137" s="15">
        <v>618.16772210411705</v>
      </c>
      <c r="AE137" s="15">
        <v>1393.72821382968</v>
      </c>
      <c r="AF137" s="15">
        <v>10131.390914220599</v>
      </c>
      <c r="AG137">
        <v>13651.7299267209</v>
      </c>
      <c r="AH137">
        <v>3845.7875709619898</v>
      </c>
      <c r="AI137" s="15">
        <v>2003.3969684839201</v>
      </c>
      <c r="AJ137">
        <v>4581.09812075027</v>
      </c>
      <c r="AK137">
        <v>19011.8444814045</v>
      </c>
      <c r="AM137" s="3" t="s">
        <v>215</v>
      </c>
      <c r="AN137">
        <v>24071055.829968501</v>
      </c>
      <c r="AO137">
        <v>1569982.8417586</v>
      </c>
      <c r="AP137">
        <v>46614067.878303699</v>
      </c>
      <c r="AQ137">
        <v>9309203.1744609997</v>
      </c>
      <c r="AR137">
        <v>8051506.7215965996</v>
      </c>
      <c r="AS137">
        <v>22760721.617973398</v>
      </c>
      <c r="AT137">
        <v>6039420.6425764002</v>
      </c>
      <c r="AU137">
        <v>36426148.4062168</v>
      </c>
      <c r="AV137">
        <v>22627947.303281602</v>
      </c>
      <c r="AW137">
        <v>7320233.5355419898</v>
      </c>
      <c r="AX137">
        <v>6808491.3633478004</v>
      </c>
      <c r="AY137">
        <v>74897055.319837898</v>
      </c>
      <c r="AZ137">
        <v>79656031.399302393</v>
      </c>
      <c r="BA137">
        <v>19578783.3159022</v>
      </c>
      <c r="BB137">
        <v>6975123.3588080797</v>
      </c>
      <c r="BC137">
        <v>85862374.324294597</v>
      </c>
      <c r="BD137">
        <v>115515726.046949</v>
      </c>
      <c r="BF137" s="3" t="s">
        <v>196</v>
      </c>
      <c r="BG137">
        <v>131.98219643313499</v>
      </c>
      <c r="BH137">
        <v>148.684557405004</v>
      </c>
      <c r="BI137">
        <v>318.23541171260598</v>
      </c>
      <c r="BJ137">
        <v>68.664261189959205</v>
      </c>
      <c r="BK137">
        <v>44.358080635222301</v>
      </c>
      <c r="BL137">
        <v>577.26914955282803</v>
      </c>
      <c r="BM137">
        <v>120.30675165399001</v>
      </c>
      <c r="BN137">
        <v>492.64453784517502</v>
      </c>
      <c r="BO137">
        <v>218.43265371792799</v>
      </c>
      <c r="BP137">
        <v>62.910470176306298</v>
      </c>
      <c r="BQ137">
        <v>60.9374935698957</v>
      </c>
      <c r="BR137">
        <v>1854.00957593096</v>
      </c>
      <c r="BS137">
        <v>642.04866926684997</v>
      </c>
      <c r="BT137">
        <v>255.62682003346401</v>
      </c>
      <c r="BU137">
        <v>100.011204066291</v>
      </c>
      <c r="BV137">
        <v>1426.0744965085401</v>
      </c>
      <c r="BW137">
        <v>3289.5372549490098</v>
      </c>
    </row>
    <row r="138" spans="1:75">
      <c r="A138" t="s">
        <v>175</v>
      </c>
      <c r="B138">
        <v>267.75184645000002</v>
      </c>
      <c r="C138">
        <v>48.529666800000001</v>
      </c>
      <c r="D138">
        <v>627.89459275000002</v>
      </c>
      <c r="E138">
        <v>159.13402110000001</v>
      </c>
      <c r="F138">
        <v>72.349087800000007</v>
      </c>
      <c r="G138">
        <v>817.19606950000002</v>
      </c>
      <c r="H138">
        <v>49.135456900000001</v>
      </c>
      <c r="I138">
        <v>460.84426810000002</v>
      </c>
      <c r="J138">
        <v>261.86137660000003</v>
      </c>
      <c r="K138">
        <v>83.753992800000006</v>
      </c>
      <c r="L138">
        <v>275.58974119999999</v>
      </c>
      <c r="M138">
        <v>963.84745220000002</v>
      </c>
      <c r="N138">
        <v>245.07279439999999</v>
      </c>
      <c r="O138">
        <v>1130.7763448000001</v>
      </c>
      <c r="P138">
        <v>147.87615389999999</v>
      </c>
      <c r="Q138">
        <v>1634.9499734000001</v>
      </c>
      <c r="R138">
        <v>951.78302770000005</v>
      </c>
      <c r="T138" s="3" t="s">
        <v>76</v>
      </c>
      <c r="U138" s="15">
        <v>304.93185842453403</v>
      </c>
      <c r="V138" s="15">
        <v>561.12227254159598</v>
      </c>
      <c r="W138">
        <v>2042.1570384363599</v>
      </c>
      <c r="X138">
        <v>173.54326429572501</v>
      </c>
      <c r="Y138" s="15">
        <v>73.069770079419897</v>
      </c>
      <c r="Z138">
        <v>614.17950966205899</v>
      </c>
      <c r="AA138">
        <v>96.016286375512706</v>
      </c>
      <c r="AB138">
        <v>341.42098108591898</v>
      </c>
      <c r="AC138">
        <v>944.09461988227702</v>
      </c>
      <c r="AD138">
        <v>272.949258825539</v>
      </c>
      <c r="AE138" s="15">
        <v>330.60011000040799</v>
      </c>
      <c r="AF138">
        <v>3154.4086811096799</v>
      </c>
      <c r="AG138" s="15">
        <v>1105.1904989265499</v>
      </c>
      <c r="AH138">
        <v>294.07001102980598</v>
      </c>
      <c r="AI138">
        <v>124.26481732311601</v>
      </c>
      <c r="AJ138">
        <v>1094.6710600367001</v>
      </c>
      <c r="AK138">
        <v>3990.0498983857101</v>
      </c>
      <c r="AM138" s="3" t="s">
        <v>218</v>
      </c>
      <c r="AN138">
        <v>5157855.4954215996</v>
      </c>
      <c r="AO138">
        <v>-2201.0183784999999</v>
      </c>
      <c r="AP138">
        <v>18738363.182349902</v>
      </c>
      <c r="AQ138">
        <v>10691446.5583125</v>
      </c>
      <c r="AR138">
        <v>2708176.7068256</v>
      </c>
      <c r="AS138">
        <v>8953304.8513530996</v>
      </c>
      <c r="AT138">
        <v>1365169.7544151</v>
      </c>
      <c r="AU138">
        <v>14633584.523379199</v>
      </c>
      <c r="AV138">
        <v>16105478.4706528</v>
      </c>
      <c r="AW138">
        <v>4721741.89332934</v>
      </c>
      <c r="AX138">
        <v>3584191.0512011</v>
      </c>
      <c r="AY138">
        <v>32597822.433234598</v>
      </c>
      <c r="AZ138">
        <v>35080925.300222002</v>
      </c>
      <c r="BA138">
        <v>5434687.0609243</v>
      </c>
      <c r="BB138">
        <v>5040742.3996854704</v>
      </c>
      <c r="BC138">
        <v>32578037.174706802</v>
      </c>
      <c r="BD138">
        <v>67691343.914171696</v>
      </c>
      <c r="BF138" s="3" t="s">
        <v>206</v>
      </c>
      <c r="BG138">
        <v>6865.08581081786</v>
      </c>
      <c r="BH138">
        <v>778.85876387814903</v>
      </c>
      <c r="BI138">
        <v>13004.798896149099</v>
      </c>
      <c r="BJ138">
        <v>2051.2501951047998</v>
      </c>
      <c r="BK138">
        <v>1272.7947086788499</v>
      </c>
      <c r="BL138">
        <v>6971.1755493842502</v>
      </c>
      <c r="BM138">
        <v>2352.6426266563299</v>
      </c>
      <c r="BN138">
        <v>9830.8602437066002</v>
      </c>
      <c r="BO138">
        <v>3672.9700939066302</v>
      </c>
      <c r="BP138">
        <v>1042.31395123537</v>
      </c>
      <c r="BQ138">
        <v>1421.7860318574801</v>
      </c>
      <c r="BR138">
        <v>20840.9573636071</v>
      </c>
      <c r="BS138">
        <v>16444.770786785499</v>
      </c>
      <c r="BT138">
        <v>7204.3886914371597</v>
      </c>
      <c r="BU138">
        <v>1835.9887794849601</v>
      </c>
      <c r="BV138">
        <v>25073.181740790402</v>
      </c>
      <c r="BW138">
        <v>56469.205970731797</v>
      </c>
    </row>
    <row r="139" spans="1:75">
      <c r="A139" t="s">
        <v>176</v>
      </c>
      <c r="B139">
        <v>1925.7709313</v>
      </c>
      <c r="C139">
        <v>5.7070683999999998</v>
      </c>
      <c r="D139">
        <v>1334.3016898999999</v>
      </c>
      <c r="E139">
        <v>181.77292940000001</v>
      </c>
      <c r="F139">
        <v>91.390263200000007</v>
      </c>
      <c r="G139">
        <v>250.19771030000001</v>
      </c>
      <c r="H139">
        <v>123.3367203</v>
      </c>
      <c r="I139">
        <v>199.8193488</v>
      </c>
      <c r="J139">
        <v>99.314772899999994</v>
      </c>
      <c r="K139">
        <v>16.9193031</v>
      </c>
      <c r="L139">
        <v>39.603913300000002</v>
      </c>
      <c r="M139">
        <v>1006.4534264</v>
      </c>
      <c r="N139">
        <v>1567.1451887999999</v>
      </c>
      <c r="O139">
        <v>802.55087140000001</v>
      </c>
      <c r="P139">
        <v>254.5078556</v>
      </c>
      <c r="Q139">
        <v>931.7732426</v>
      </c>
      <c r="R139">
        <v>2120.1901796000002</v>
      </c>
      <c r="T139" s="3" t="s">
        <v>195</v>
      </c>
      <c r="U139" s="15">
        <v>521.51309243511605</v>
      </c>
      <c r="V139" s="15">
        <v>4.4540147970295596E-3</v>
      </c>
      <c r="W139" s="15">
        <v>2112.7961013811901</v>
      </c>
      <c r="X139" s="15">
        <v>594.63741393229895</v>
      </c>
      <c r="Y139" s="15">
        <v>62.283865370120203</v>
      </c>
      <c r="Z139" s="15">
        <v>738.12414434425102</v>
      </c>
      <c r="AA139" s="15">
        <v>550.87724164866097</v>
      </c>
      <c r="AB139">
        <v>544.21099870003502</v>
      </c>
      <c r="AC139" s="15">
        <v>2097.2757060025001</v>
      </c>
      <c r="AD139" s="15">
        <v>200.491690995699</v>
      </c>
      <c r="AE139" s="15">
        <v>180.91373460378401</v>
      </c>
      <c r="AF139" s="15">
        <v>1775.9815089916301</v>
      </c>
      <c r="AG139" s="15">
        <v>210.546576310993</v>
      </c>
      <c r="AH139">
        <v>171.193175444031</v>
      </c>
      <c r="AI139" s="15">
        <v>464.37729873038302</v>
      </c>
      <c r="AJ139">
        <v>395.42769303804101</v>
      </c>
      <c r="AK139">
        <v>5265.9577575697904</v>
      </c>
      <c r="AM139" s="3" t="s">
        <v>222</v>
      </c>
      <c r="AN139">
        <v>750051.95608889998</v>
      </c>
      <c r="AO139">
        <v>53406.007913399997</v>
      </c>
      <c r="AP139">
        <v>4539417.3917226996</v>
      </c>
      <c r="AQ139">
        <v>1179717.0769322</v>
      </c>
      <c r="AR139">
        <v>382722.96448969998</v>
      </c>
      <c r="AS139">
        <v>2287982.1640419001</v>
      </c>
      <c r="AT139">
        <v>499402.23029729998</v>
      </c>
      <c r="AU139">
        <v>11248423.1884601</v>
      </c>
      <c r="AV139">
        <v>4892299.8827119898</v>
      </c>
      <c r="AW139">
        <v>1986068.0573929499</v>
      </c>
      <c r="AX139">
        <v>1728244.6220863999</v>
      </c>
      <c r="AY139">
        <v>18637974.9823233</v>
      </c>
      <c r="AZ139">
        <v>19377594.323264401</v>
      </c>
      <c r="BA139">
        <v>2555047.1730893999</v>
      </c>
      <c r="BB139">
        <v>4658652.7009696299</v>
      </c>
      <c r="BC139">
        <v>36536354.835796498</v>
      </c>
      <c r="BD139">
        <v>46345615.938757896</v>
      </c>
      <c r="BF139" s="3" t="s">
        <v>200</v>
      </c>
      <c r="BG139">
        <v>1744.1188507445199</v>
      </c>
      <c r="BH139">
        <v>15.992241710323199</v>
      </c>
      <c r="BI139">
        <v>1463.56454473649</v>
      </c>
      <c r="BJ139">
        <v>309.88345795329201</v>
      </c>
      <c r="BK139">
        <v>277.23036722147401</v>
      </c>
      <c r="BL139">
        <v>584.07787368319396</v>
      </c>
      <c r="BM139">
        <v>281.81468689326499</v>
      </c>
      <c r="BN139">
        <v>955.13070627246805</v>
      </c>
      <c r="BO139">
        <v>560.08199919734204</v>
      </c>
      <c r="BP139">
        <v>259.34001621033002</v>
      </c>
      <c r="BQ139">
        <v>108.691303688722</v>
      </c>
      <c r="BR139">
        <v>1749.78849031649</v>
      </c>
      <c r="BS139">
        <v>716.37386300621404</v>
      </c>
      <c r="BT139">
        <v>290.27756161109301</v>
      </c>
      <c r="BU139">
        <v>194.75577972789799</v>
      </c>
      <c r="BV139">
        <v>1637.84851654403</v>
      </c>
      <c r="BW139">
        <v>2760.54116182596</v>
      </c>
    </row>
    <row r="140" spans="1:75">
      <c r="A140" t="s">
        <v>177</v>
      </c>
      <c r="B140">
        <v>117.69244695</v>
      </c>
      <c r="C140">
        <v>4.6966000000000004E-3</v>
      </c>
      <c r="D140">
        <v>216.36401905</v>
      </c>
      <c r="E140">
        <v>70.660450100000006</v>
      </c>
      <c r="F140">
        <v>121.0230427</v>
      </c>
      <c r="G140">
        <v>506.903031</v>
      </c>
      <c r="H140">
        <v>135.27451120000001</v>
      </c>
      <c r="I140">
        <v>384.02795350000002</v>
      </c>
      <c r="J140">
        <v>198.6848478</v>
      </c>
      <c r="K140">
        <v>69.402584300000001</v>
      </c>
      <c r="L140">
        <v>64.668276300000002</v>
      </c>
      <c r="M140">
        <v>542.17460440000002</v>
      </c>
      <c r="N140">
        <v>257.2096368</v>
      </c>
      <c r="O140">
        <v>1138.5536583000001</v>
      </c>
      <c r="P140">
        <v>210.30049059999999</v>
      </c>
      <c r="Q140">
        <v>881.28956010000002</v>
      </c>
      <c r="R140">
        <v>1002.6198663</v>
      </c>
      <c r="T140" s="3" t="s">
        <v>281</v>
      </c>
      <c r="U140" s="15">
        <v>5738.6731272199404</v>
      </c>
      <c r="V140" s="15">
        <v>343.19160340548802</v>
      </c>
      <c r="W140" s="15">
        <v>35790.642251489</v>
      </c>
      <c r="X140" s="15">
        <v>15245.7817778873</v>
      </c>
      <c r="Y140" s="15">
        <v>468.306802226618</v>
      </c>
      <c r="Z140" s="15">
        <v>15703.5893346947</v>
      </c>
      <c r="AA140" s="15">
        <v>1971.5864389145399</v>
      </c>
      <c r="AB140">
        <v>13082.4697934836</v>
      </c>
      <c r="AC140" s="15">
        <v>32264.149905819399</v>
      </c>
      <c r="AD140" s="15">
        <v>8220.9215979687906</v>
      </c>
      <c r="AE140" s="15">
        <v>4393.0834698017698</v>
      </c>
      <c r="AF140" s="15">
        <v>25045.308104919699</v>
      </c>
      <c r="AG140" s="15">
        <v>8865.5676448488503</v>
      </c>
      <c r="AH140" s="15">
        <v>7778.1553835617997</v>
      </c>
      <c r="AI140" s="15">
        <v>8114.4115400910396</v>
      </c>
      <c r="AJ140" s="15">
        <v>32935.172969220199</v>
      </c>
      <c r="AK140">
        <v>113171.297887136</v>
      </c>
      <c r="AM140" t="s">
        <v>217</v>
      </c>
      <c r="AN140">
        <v>38326458.134600699</v>
      </c>
      <c r="AO140">
        <v>-637313.94209669996</v>
      </c>
      <c r="AP140">
        <v>88147487.246509507</v>
      </c>
      <c r="AQ140">
        <v>36947596.532797702</v>
      </c>
      <c r="AR140">
        <v>1254349.4094521999</v>
      </c>
      <c r="AS140">
        <v>56752868.341903903</v>
      </c>
      <c r="AT140">
        <v>1201923.2388138999</v>
      </c>
      <c r="AU140">
        <v>124075265.622932</v>
      </c>
      <c r="AV140">
        <v>78532406.333780304</v>
      </c>
      <c r="AW140">
        <v>60443231.440949298</v>
      </c>
      <c r="AX140">
        <v>18142001.9560128</v>
      </c>
      <c r="AY140">
        <v>78098129.201248407</v>
      </c>
      <c r="AZ140">
        <v>89017826.616886199</v>
      </c>
      <c r="BA140">
        <v>84439616.808768794</v>
      </c>
      <c r="BB140">
        <v>4975632.7356703803</v>
      </c>
      <c r="BC140">
        <v>59035931.166012399</v>
      </c>
      <c r="BD140">
        <v>174556051.29494601</v>
      </c>
      <c r="BF140" s="3" t="s">
        <v>197</v>
      </c>
      <c r="BG140">
        <v>744.61010045523699</v>
      </c>
      <c r="BH140">
        <v>23.4560032594561</v>
      </c>
      <c r="BI140">
        <v>542.10356582170698</v>
      </c>
      <c r="BJ140">
        <v>123.45369678282</v>
      </c>
      <c r="BK140">
        <v>70.010386111300804</v>
      </c>
      <c r="BL140">
        <v>137.39916767445899</v>
      </c>
      <c r="BM140">
        <v>71.172929325512797</v>
      </c>
      <c r="BN140">
        <v>414.313120635605</v>
      </c>
      <c r="BO140">
        <v>195.077599984161</v>
      </c>
      <c r="BP140">
        <v>84.355488007563807</v>
      </c>
      <c r="BQ140">
        <v>110.828510181372</v>
      </c>
      <c r="BR140">
        <v>918.18687864307606</v>
      </c>
      <c r="BS140">
        <v>852.74324824673795</v>
      </c>
      <c r="BT140">
        <v>624.75801581355404</v>
      </c>
      <c r="BU140">
        <v>103.43609546403</v>
      </c>
      <c r="BV140">
        <v>1124.94891938143</v>
      </c>
      <c r="BW140">
        <v>1910.5493544441899</v>
      </c>
    </row>
    <row r="141" spans="1:75">
      <c r="A141" t="s">
        <v>178</v>
      </c>
      <c r="B141">
        <v>16655.646185850001</v>
      </c>
      <c r="C141">
        <v>18110.2199396</v>
      </c>
      <c r="D141">
        <v>95991.305047849994</v>
      </c>
      <c r="E141">
        <v>12776.7317619</v>
      </c>
      <c r="F141">
        <v>6033.7457947000003</v>
      </c>
      <c r="G141">
        <v>38972.692322800001</v>
      </c>
      <c r="H141">
        <v>5551.7513525000004</v>
      </c>
      <c r="I141">
        <v>73584.126387700002</v>
      </c>
      <c r="J141">
        <v>56336.758291899998</v>
      </c>
      <c r="K141">
        <v>9650.7457950000007</v>
      </c>
      <c r="L141">
        <v>21153.050683699999</v>
      </c>
      <c r="M141">
        <v>148261.11119699999</v>
      </c>
      <c r="N141">
        <v>153529.08215229999</v>
      </c>
      <c r="O141">
        <v>85061.701763100005</v>
      </c>
      <c r="P141">
        <v>21274.557108500001</v>
      </c>
      <c r="Q141">
        <v>213892.08443610001</v>
      </c>
      <c r="R141">
        <v>198776.9778005</v>
      </c>
      <c r="T141" s="3" t="s">
        <v>316</v>
      </c>
      <c r="U141" s="15">
        <v>497.278845513551</v>
      </c>
      <c r="V141" s="15">
        <v>3.4290985285633097E-2</v>
      </c>
      <c r="W141">
        <v>1135.1256379246399</v>
      </c>
      <c r="X141">
        <v>476.06297759620998</v>
      </c>
      <c r="Y141">
        <v>32.530283228297797</v>
      </c>
      <c r="Z141">
        <v>316.90648048636399</v>
      </c>
      <c r="AA141">
        <v>108.411396646245</v>
      </c>
      <c r="AB141">
        <v>150.51119690285799</v>
      </c>
      <c r="AC141">
        <v>403.92244315839099</v>
      </c>
      <c r="AD141">
        <v>76.905453809768701</v>
      </c>
      <c r="AE141">
        <v>104.655957590588</v>
      </c>
      <c r="AF141">
        <v>801.74081247310005</v>
      </c>
      <c r="AG141">
        <v>90.472493549299301</v>
      </c>
      <c r="AH141">
        <v>145.61305629221201</v>
      </c>
      <c r="AI141">
        <v>227.56142747334101</v>
      </c>
      <c r="AJ141">
        <v>259.25611004361599</v>
      </c>
      <c r="AK141">
        <v>1643.5527026125301</v>
      </c>
      <c r="AM141" t="s">
        <v>175</v>
      </c>
      <c r="AN141">
        <v>6212.6422931999996</v>
      </c>
      <c r="AO141">
        <v>3411.6497032000002</v>
      </c>
      <c r="AP141">
        <v>10416.4896216</v>
      </c>
      <c r="AQ141">
        <v>4089.2761397999998</v>
      </c>
      <c r="AR141">
        <v>2837.5687487</v>
      </c>
      <c r="AS141">
        <v>7836.8869289000004</v>
      </c>
      <c r="AT141">
        <v>3473.0650326</v>
      </c>
      <c r="AU141">
        <v>8383.0484735999999</v>
      </c>
      <c r="AV141">
        <v>3878.4863486999998</v>
      </c>
      <c r="AW141">
        <v>4334.7568347500001</v>
      </c>
      <c r="AX141">
        <v>3923.5500098000002</v>
      </c>
      <c r="AY141">
        <v>6772.4730859000001</v>
      </c>
      <c r="AZ141">
        <v>20455.81200387</v>
      </c>
      <c r="BA141">
        <v>7249.6134504000001</v>
      </c>
      <c r="BB141">
        <v>6211.8623095800003</v>
      </c>
      <c r="BC141">
        <v>24481.778826599999</v>
      </c>
      <c r="BD141">
        <v>31663.962566524999</v>
      </c>
      <c r="BF141" s="3" t="s">
        <v>199</v>
      </c>
      <c r="BG141">
        <v>35462.710280980202</v>
      </c>
      <c r="BH141">
        <v>14772.2814070038</v>
      </c>
      <c r="BI141">
        <v>37443.867813082703</v>
      </c>
      <c r="BJ141">
        <v>9792.1650493463694</v>
      </c>
      <c r="BK141">
        <v>5304.8689209648801</v>
      </c>
      <c r="BL141">
        <v>12028.2803733773</v>
      </c>
      <c r="BM141">
        <v>7224.4939615760904</v>
      </c>
      <c r="BN141">
        <v>21270.671289042799</v>
      </c>
      <c r="BO141">
        <v>10898.054047166601</v>
      </c>
      <c r="BP141">
        <v>6644.21300935</v>
      </c>
      <c r="BQ141">
        <v>7802.6992327159396</v>
      </c>
      <c r="BR141">
        <v>34524.457583691299</v>
      </c>
      <c r="BS141">
        <v>44211.969553596202</v>
      </c>
      <c r="BT141">
        <v>40759.014523797698</v>
      </c>
      <c r="BU141">
        <v>9434.7696729308009</v>
      </c>
      <c r="BV141">
        <v>73784.941180802605</v>
      </c>
      <c r="BW141">
        <v>97890.580697578203</v>
      </c>
    </row>
    <row r="142" spans="1:75">
      <c r="A142" t="s">
        <v>179</v>
      </c>
      <c r="B142">
        <v>9.1003784499999991</v>
      </c>
      <c r="C142">
        <v>2.1455582</v>
      </c>
      <c r="D142">
        <v>12.54542835</v>
      </c>
      <c r="E142">
        <v>0.35159089999999998</v>
      </c>
      <c r="F142">
        <v>9.3092800000000003E-2</v>
      </c>
      <c r="G142">
        <v>3.1435450999999999</v>
      </c>
      <c r="H142">
        <v>0.1633744</v>
      </c>
      <c r="I142">
        <v>1.2544101999999999</v>
      </c>
      <c r="J142">
        <v>92.038779099999999</v>
      </c>
      <c r="K142">
        <v>0.1118855</v>
      </c>
      <c r="L142">
        <v>0.74270879999999995</v>
      </c>
      <c r="M142">
        <v>12.7728377</v>
      </c>
      <c r="N142">
        <v>6.5197539999999998</v>
      </c>
      <c r="O142">
        <v>36.657385699999999</v>
      </c>
      <c r="P142">
        <v>7.2983077999999999</v>
      </c>
      <c r="Q142">
        <v>54.698563499999999</v>
      </c>
      <c r="R142">
        <v>36.654596900000001</v>
      </c>
      <c r="T142" s="6" t="s">
        <v>317</v>
      </c>
      <c r="U142" s="15">
        <v>1.1970254974238499</v>
      </c>
      <c r="V142" s="15">
        <v>0.19357162192920899</v>
      </c>
      <c r="W142" s="15">
        <v>10.7401730925457</v>
      </c>
      <c r="X142" s="15">
        <v>2.1298656991298199</v>
      </c>
      <c r="Y142" s="15">
        <v>0.38831559491268303</v>
      </c>
      <c r="Z142" s="15">
        <v>4.4774758218636403</v>
      </c>
      <c r="AA142" s="15">
        <v>0.50480745608083999</v>
      </c>
      <c r="AB142" s="15">
        <v>5.4887520095398896</v>
      </c>
      <c r="AC142" s="15">
        <v>8.5162408943979298</v>
      </c>
      <c r="AD142" s="15">
        <v>1.8087290469557</v>
      </c>
      <c r="AE142" s="15">
        <v>3.63618538065694</v>
      </c>
      <c r="AF142" s="15">
        <v>22.316141423222899</v>
      </c>
      <c r="AG142" s="15">
        <v>21.483834840597002</v>
      </c>
      <c r="AH142" s="15">
        <v>6.8159041988356703</v>
      </c>
      <c r="AI142" s="15">
        <v>6.4508605934679499</v>
      </c>
      <c r="AJ142" s="15">
        <v>11.230620528867799</v>
      </c>
      <c r="AK142" s="15">
        <v>49.475122890300099</v>
      </c>
      <c r="AM142" s="3" t="s">
        <v>224</v>
      </c>
      <c r="AN142">
        <v>18799849.713791002</v>
      </c>
      <c r="AO142">
        <v>116177.0715034</v>
      </c>
      <c r="AP142">
        <v>28831390.885559101</v>
      </c>
      <c r="AQ142">
        <v>3513984.7974621998</v>
      </c>
      <c r="AR142">
        <v>1032605.6791127</v>
      </c>
      <c r="AS142">
        <v>7743228.2761124996</v>
      </c>
      <c r="AT142">
        <v>1243648.1185176</v>
      </c>
      <c r="AU142">
        <v>16539527.707346</v>
      </c>
      <c r="AV142">
        <v>6632392.8261885904</v>
      </c>
      <c r="AW142">
        <v>3436255.8522530599</v>
      </c>
      <c r="AX142">
        <v>4091144.0657162</v>
      </c>
      <c r="AY142">
        <v>23482231.064188801</v>
      </c>
      <c r="AZ142">
        <v>20757055.903657101</v>
      </c>
      <c r="BA142">
        <v>9020068.4906415008</v>
      </c>
      <c r="BB142">
        <v>3672408.5497496501</v>
      </c>
      <c r="BC142">
        <v>26471057.723505698</v>
      </c>
      <c r="BD142">
        <v>33652841.248360701</v>
      </c>
      <c r="BF142" s="3" t="s">
        <v>203</v>
      </c>
      <c r="BG142">
        <v>8612.5778510315904</v>
      </c>
      <c r="BH142">
        <v>69840.764625715194</v>
      </c>
      <c r="BI142">
        <v>12055.0140559432</v>
      </c>
      <c r="BJ142">
        <v>1282.1866280142301</v>
      </c>
      <c r="BK142">
        <v>4945.3849697523101</v>
      </c>
      <c r="BL142">
        <v>15440.5269288935</v>
      </c>
      <c r="BM142">
        <v>12829.559341442</v>
      </c>
      <c r="BN142">
        <v>25306.544055484101</v>
      </c>
      <c r="BO142">
        <v>11964.4241727185</v>
      </c>
      <c r="BP142">
        <v>5057.8009140997801</v>
      </c>
      <c r="BQ142">
        <v>4970.06739555891</v>
      </c>
      <c r="BR142">
        <v>45016.904770339897</v>
      </c>
      <c r="BS142">
        <v>14189.9138667636</v>
      </c>
      <c r="BT142">
        <v>16902.158266186099</v>
      </c>
      <c r="BU142">
        <v>5880.0891906126699</v>
      </c>
      <c r="BV142">
        <v>55846.5360986909</v>
      </c>
      <c r="BW142">
        <v>131945.15011704201</v>
      </c>
    </row>
    <row r="143" spans="1:75">
      <c r="A143" t="s">
        <v>180</v>
      </c>
      <c r="B143">
        <v>280.46989680000001</v>
      </c>
      <c r="C143">
        <v>59.026723599999997</v>
      </c>
      <c r="D143">
        <v>648.83467440000004</v>
      </c>
      <c r="E143">
        <v>200.75305090000001</v>
      </c>
      <c r="F143">
        <v>53.5686684</v>
      </c>
      <c r="G143">
        <v>760.53534100000002</v>
      </c>
      <c r="H143" s="15">
        <v>79.610988199999994</v>
      </c>
      <c r="I143">
        <v>446.71221229999998</v>
      </c>
      <c r="J143">
        <v>319.4547561</v>
      </c>
      <c r="K143">
        <v>63.099595700000002</v>
      </c>
      <c r="L143">
        <v>296.9703336</v>
      </c>
      <c r="M143">
        <v>1207.0475636000001</v>
      </c>
      <c r="N143">
        <v>175.0227932</v>
      </c>
      <c r="O143">
        <v>949.93840799999998</v>
      </c>
      <c r="P143">
        <v>190.69558369999999</v>
      </c>
      <c r="Q143">
        <v>1432.5135307999999</v>
      </c>
      <c r="R143">
        <v>1012.7523625</v>
      </c>
      <c r="AM143" s="3" t="s">
        <v>225</v>
      </c>
      <c r="AN143">
        <v>138053824.444711</v>
      </c>
      <c r="AO143">
        <v>174231.95649139999</v>
      </c>
      <c r="AP143">
        <v>172468290.95127901</v>
      </c>
      <c r="AQ143">
        <v>40671743.332594797</v>
      </c>
      <c r="AR143">
        <v>14558387.580098299</v>
      </c>
      <c r="AS143">
        <v>26569370.431873199</v>
      </c>
      <c r="AT143">
        <v>16229000.067011001</v>
      </c>
      <c r="AU143">
        <v>167610693.87395599</v>
      </c>
      <c r="AV143">
        <v>25455.287359499998</v>
      </c>
      <c r="AW143">
        <v>29959393.533461299</v>
      </c>
      <c r="AX143">
        <v>9071344.3386854008</v>
      </c>
      <c r="AY143">
        <v>245518620.152392</v>
      </c>
      <c r="AZ143">
        <v>355379977.50770098</v>
      </c>
      <c r="BA143">
        <v>89342335.9037828</v>
      </c>
      <c r="BB143">
        <v>6363.4083033300003</v>
      </c>
      <c r="BC143">
        <v>292596653.70479298</v>
      </c>
      <c r="BD143">
        <v>288413540.26803601</v>
      </c>
      <c r="BF143" s="3" t="s">
        <v>207</v>
      </c>
      <c r="BG143">
        <v>1071.67752846846</v>
      </c>
      <c r="BH143">
        <v>17061.159624833301</v>
      </c>
      <c r="BI143">
        <v>2944.1911469412798</v>
      </c>
      <c r="BJ143">
        <v>815.53395383490897</v>
      </c>
      <c r="BK143">
        <v>872.27054992624301</v>
      </c>
      <c r="BL143">
        <v>6601.9671665330297</v>
      </c>
      <c r="BM143">
        <v>2100.13743474803</v>
      </c>
      <c r="BN143">
        <v>4632.0306718504398</v>
      </c>
      <c r="BO143">
        <v>2759.99607856802</v>
      </c>
      <c r="BP143">
        <v>884.85891938249597</v>
      </c>
      <c r="BQ143">
        <v>421.66459794059602</v>
      </c>
      <c r="BR143">
        <v>9427.8113965665307</v>
      </c>
      <c r="BS143">
        <v>2394.0669459790402</v>
      </c>
      <c r="BT143">
        <v>1431.1859776291001</v>
      </c>
      <c r="BU143">
        <v>504.37186876037703</v>
      </c>
      <c r="BV143">
        <v>7853.4218412058999</v>
      </c>
      <c r="BW143">
        <v>20976.743062674399</v>
      </c>
    </row>
    <row r="144" spans="1:75">
      <c r="A144" t="s">
        <v>181</v>
      </c>
      <c r="B144">
        <v>3368.2154561000002</v>
      </c>
      <c r="C144">
        <v>47.087217600000002</v>
      </c>
      <c r="D144">
        <v>2089.7846195000002</v>
      </c>
      <c r="E144">
        <v>370.85679329999999</v>
      </c>
      <c r="F144">
        <v>116.3710505</v>
      </c>
      <c r="G144">
        <v>669.63904439999999</v>
      </c>
      <c r="H144">
        <v>30.806485200000001</v>
      </c>
      <c r="I144">
        <v>757.76234299999999</v>
      </c>
      <c r="J144">
        <v>403.63939870000002</v>
      </c>
      <c r="K144">
        <v>78.610429100000005</v>
      </c>
      <c r="L144">
        <v>28.490846900000001</v>
      </c>
      <c r="M144">
        <v>1049.6720198999999</v>
      </c>
      <c r="N144">
        <v>1032.2118576</v>
      </c>
      <c r="O144">
        <v>746.21354310000004</v>
      </c>
      <c r="P144">
        <v>107.08373090000001</v>
      </c>
      <c r="Q144">
        <v>399.89178579999998</v>
      </c>
      <c r="R144">
        <v>2816.4767434999999</v>
      </c>
      <c r="AM144" s="3" t="s">
        <v>226</v>
      </c>
      <c r="AN144">
        <v>81250.744727400001</v>
      </c>
      <c r="AO144">
        <v>-3623.7448484000001</v>
      </c>
      <c r="AP144">
        <v>375718.90910480003</v>
      </c>
      <c r="AQ144">
        <v>82145.509359500007</v>
      </c>
      <c r="AR144">
        <v>31619.770081899998</v>
      </c>
      <c r="AS144">
        <v>188466.9136186</v>
      </c>
      <c r="AT144">
        <v>14273.271099199999</v>
      </c>
      <c r="AU144">
        <v>492723.5440769</v>
      </c>
      <c r="AV144">
        <v>243759.3902538</v>
      </c>
      <c r="AW144">
        <v>93928.203131899994</v>
      </c>
      <c r="AX144">
        <v>121625.0879289</v>
      </c>
      <c r="AY144">
        <v>617376.59923719999</v>
      </c>
      <c r="AZ144">
        <v>1421122.5402506001</v>
      </c>
      <c r="BA144">
        <v>291204.65296109999</v>
      </c>
      <c r="BB144">
        <v>233230.88351396</v>
      </c>
      <c r="BC144">
        <v>1553295.8496502</v>
      </c>
      <c r="BD144">
        <v>2300084.4846085398</v>
      </c>
      <c r="BF144" s="3" t="s">
        <v>208</v>
      </c>
      <c r="BG144">
        <v>13294.413788326099</v>
      </c>
      <c r="BH144">
        <v>1750.69464926152</v>
      </c>
      <c r="BI144">
        <v>18915.9544788559</v>
      </c>
      <c r="BJ144">
        <v>3982.8935470041201</v>
      </c>
      <c r="BK144">
        <v>1919.5476213649799</v>
      </c>
      <c r="BL144">
        <v>7857.44540051279</v>
      </c>
      <c r="BM144">
        <v>2777.1327067268198</v>
      </c>
      <c r="BN144">
        <v>11994.094792231401</v>
      </c>
      <c r="BO144">
        <v>4929.2696536614403</v>
      </c>
      <c r="BP144">
        <v>3446.9678483371499</v>
      </c>
      <c r="BQ144">
        <v>3630.9184910662502</v>
      </c>
      <c r="BR144">
        <v>16618.489863971099</v>
      </c>
      <c r="BS144">
        <v>26197.1921603068</v>
      </c>
      <c r="BT144">
        <v>8671.2242375390906</v>
      </c>
      <c r="BU144">
        <v>3845.9489787385</v>
      </c>
      <c r="BV144">
        <v>34396.273357901497</v>
      </c>
      <c r="BW144">
        <v>54094.207830598702</v>
      </c>
    </row>
    <row r="145" spans="1:75">
      <c r="A145" t="s">
        <v>182</v>
      </c>
      <c r="B145">
        <v>66.201203149999998</v>
      </c>
      <c r="C145">
        <v>3.3498934</v>
      </c>
      <c r="D145">
        <v>251.87258524999999</v>
      </c>
      <c r="E145">
        <v>86.165289299999998</v>
      </c>
      <c r="F145">
        <v>30.113727699999998</v>
      </c>
      <c r="G145">
        <v>1358.8892948</v>
      </c>
      <c r="H145">
        <v>24.980164299999998</v>
      </c>
      <c r="I145">
        <v>787.46940740000002</v>
      </c>
      <c r="J145">
        <v>813.37690110000005</v>
      </c>
      <c r="K145">
        <v>157.2606351</v>
      </c>
      <c r="L145">
        <v>177.75356389999999</v>
      </c>
      <c r="M145">
        <v>1050.0605105</v>
      </c>
      <c r="N145">
        <v>1618.1519936</v>
      </c>
      <c r="O145">
        <v>301.39790210000001</v>
      </c>
      <c r="P145">
        <v>368.31036790000002</v>
      </c>
      <c r="Q145">
        <v>1319.2956614</v>
      </c>
      <c r="R145">
        <v>4898.4162703000002</v>
      </c>
      <c r="AM145" s="3" t="s">
        <v>279</v>
      </c>
      <c r="AN145">
        <v>10534.1111602</v>
      </c>
      <c r="AO145">
        <v>2274.3583119999998</v>
      </c>
      <c r="AP145">
        <v>44637.149228399998</v>
      </c>
      <c r="AQ145">
        <v>12433.9763337</v>
      </c>
      <c r="AR145">
        <v>4540.8564728000001</v>
      </c>
      <c r="AS145">
        <v>21559.2983933</v>
      </c>
      <c r="AT145">
        <v>3374.3907333000002</v>
      </c>
      <c r="AU145">
        <v>49511.436163799997</v>
      </c>
      <c r="AV145">
        <v>27730.536821099999</v>
      </c>
      <c r="AW145">
        <v>16770.958830420001</v>
      </c>
      <c r="AX145">
        <v>14659.5060918</v>
      </c>
      <c r="AY145">
        <v>64530.466271999998</v>
      </c>
      <c r="AZ145">
        <v>149110.39242146001</v>
      </c>
      <c r="BA145">
        <v>28550.068436900001</v>
      </c>
      <c r="BB145">
        <v>24763.594667220001</v>
      </c>
      <c r="BC145">
        <v>146902.37034570001</v>
      </c>
      <c r="BD145">
        <v>238252.453136342</v>
      </c>
      <c r="BF145" s="3" t="s">
        <v>213</v>
      </c>
      <c r="BG145">
        <v>33.107995112363</v>
      </c>
      <c r="BH145">
        <v>0.47392828565891698</v>
      </c>
      <c r="BI145">
        <v>6.9124359973545104</v>
      </c>
      <c r="BJ145">
        <v>1.33436554988969</v>
      </c>
      <c r="BK145">
        <v>4.45700971356358</v>
      </c>
      <c r="BL145">
        <v>8.5552049142379403</v>
      </c>
      <c r="BM145">
        <v>12.950311750542401</v>
      </c>
      <c r="BN145">
        <v>27.063652026170701</v>
      </c>
      <c r="BO145">
        <v>15.1677614776351</v>
      </c>
      <c r="BP145">
        <v>0.75364959318567804</v>
      </c>
      <c r="BQ145">
        <v>1.0938012363488001</v>
      </c>
      <c r="BR145">
        <v>27.7193004961876</v>
      </c>
      <c r="BS145">
        <v>14.3005391993242</v>
      </c>
      <c r="BT145">
        <v>5.6030149087638099</v>
      </c>
      <c r="BU145">
        <v>10.0881269323094</v>
      </c>
      <c r="BV145">
        <v>28.4774841789311</v>
      </c>
      <c r="BW145">
        <v>92.180001517523493</v>
      </c>
    </row>
    <row r="146" spans="1:75">
      <c r="A146" t="s">
        <v>183</v>
      </c>
      <c r="B146">
        <v>6768.3503576499998</v>
      </c>
      <c r="C146">
        <v>4.7930362999999998</v>
      </c>
      <c r="D146">
        <v>8650.5903746500007</v>
      </c>
      <c r="E146">
        <v>1924.8036172</v>
      </c>
      <c r="F146">
        <v>531.77609900000004</v>
      </c>
      <c r="G146">
        <v>2402.4176748999998</v>
      </c>
      <c r="H146">
        <v>601.65873199999999</v>
      </c>
      <c r="I146">
        <v>9630.6821658000008</v>
      </c>
      <c r="J146">
        <v>4975.3346134000003</v>
      </c>
      <c r="K146">
        <v>1253.5443837</v>
      </c>
      <c r="L146">
        <v>361.50391189999999</v>
      </c>
      <c r="M146">
        <v>6992.8288468000001</v>
      </c>
      <c r="N146">
        <v>8612.2630630000003</v>
      </c>
      <c r="O146">
        <v>8150.9433611000004</v>
      </c>
      <c r="P146">
        <v>3335.4374472</v>
      </c>
      <c r="Q146">
        <v>1453.8898423999999</v>
      </c>
      <c r="R146">
        <v>2336.4933390000001</v>
      </c>
      <c r="AM146" s="3" t="s">
        <v>238</v>
      </c>
      <c r="AN146">
        <v>24841.785172700002</v>
      </c>
      <c r="AO146">
        <v>13247.1052862</v>
      </c>
      <c r="AP146">
        <v>73264.163820899994</v>
      </c>
      <c r="AQ146">
        <v>19538.139113699999</v>
      </c>
      <c r="AR146">
        <v>11627.6606249</v>
      </c>
      <c r="AS146">
        <v>37975.583518699998</v>
      </c>
      <c r="AT146">
        <v>17859.4032945</v>
      </c>
      <c r="AU146">
        <v>179059.08931929999</v>
      </c>
      <c r="AV146">
        <v>109370.1639214</v>
      </c>
      <c r="AW146">
        <v>47111.036430799999</v>
      </c>
      <c r="AX146">
        <v>20222.806842599999</v>
      </c>
      <c r="AY146">
        <v>339393.42183599999</v>
      </c>
      <c r="AZ146">
        <v>537336.99003701995</v>
      </c>
      <c r="BA146">
        <v>284771.22698590002</v>
      </c>
      <c r="BB146">
        <v>76906.877721719997</v>
      </c>
      <c r="BC146">
        <v>323222.43621419999</v>
      </c>
      <c r="BD146">
        <v>702225.69889881206</v>
      </c>
      <c r="BF146" s="3" t="s">
        <v>209</v>
      </c>
      <c r="BG146">
        <v>1372.3883904051099</v>
      </c>
      <c r="BH146">
        <v>83.076372837861101</v>
      </c>
      <c r="BI146">
        <v>2331.0018034877598</v>
      </c>
      <c r="BJ146">
        <v>552.64679973218006</v>
      </c>
      <c r="BK146">
        <v>670.73681255971906</v>
      </c>
      <c r="BL146">
        <v>1125.80213022916</v>
      </c>
      <c r="BM146">
        <v>797.72276327199802</v>
      </c>
      <c r="BN146">
        <v>2498.73225104328</v>
      </c>
      <c r="BO146">
        <v>1551.1238289693899</v>
      </c>
      <c r="BP146">
        <v>514.30020204852997</v>
      </c>
      <c r="BQ146">
        <v>324.135972573027</v>
      </c>
      <c r="BR146">
        <v>9749.7989910318902</v>
      </c>
      <c r="BS146">
        <v>5590.3671377721403</v>
      </c>
      <c r="BT146">
        <v>5815.1122651497399</v>
      </c>
      <c r="BU146">
        <v>1219.06795271786</v>
      </c>
      <c r="BV146">
        <v>10904.6085838124</v>
      </c>
      <c r="BW146">
        <v>13614.7380869996</v>
      </c>
    </row>
    <row r="147" spans="1:75">
      <c r="A147" t="s">
        <v>184</v>
      </c>
      <c r="B147">
        <v>2309.1628701999998</v>
      </c>
      <c r="C147">
        <v>106.5072981</v>
      </c>
      <c r="D147">
        <v>909.35922049999999</v>
      </c>
      <c r="E147">
        <v>87.981195099999994</v>
      </c>
      <c r="F147">
        <v>92.7919847</v>
      </c>
      <c r="G147">
        <v>383.03458560000001</v>
      </c>
      <c r="H147">
        <v>95.849282900000006</v>
      </c>
      <c r="I147">
        <v>472.41561519999999</v>
      </c>
      <c r="J147">
        <v>48.270817700000002</v>
      </c>
      <c r="K147">
        <v>24.626712000000001</v>
      </c>
      <c r="L147">
        <v>159.61650879999999</v>
      </c>
      <c r="M147">
        <v>1509.4649611</v>
      </c>
      <c r="N147">
        <v>912.732485</v>
      </c>
      <c r="O147">
        <v>792.71681039999999</v>
      </c>
      <c r="P147">
        <v>219.05940039999999</v>
      </c>
      <c r="Q147">
        <v>1571.3436136</v>
      </c>
      <c r="R147">
        <v>2193.6109256999998</v>
      </c>
      <c r="AM147" s="3" t="s">
        <v>242</v>
      </c>
      <c r="AN147">
        <v>7033.9870576000003</v>
      </c>
      <c r="AO147">
        <v>1979.4249998</v>
      </c>
      <c r="AP147">
        <v>24563.869854500001</v>
      </c>
      <c r="AQ147">
        <v>6281.5696988</v>
      </c>
      <c r="AR147">
        <v>2832.5926313999998</v>
      </c>
      <c r="AS147">
        <v>12409.754083399999</v>
      </c>
      <c r="AT147">
        <v>2566.9614280999999</v>
      </c>
      <c r="AU147">
        <v>27048.6552089</v>
      </c>
      <c r="AV147">
        <v>18470.828091300002</v>
      </c>
      <c r="AW147">
        <v>8685.9759041800007</v>
      </c>
      <c r="AX147">
        <v>7387.4875872000002</v>
      </c>
      <c r="AY147">
        <v>35913.161530999998</v>
      </c>
      <c r="AZ147">
        <v>79918.394356060002</v>
      </c>
      <c r="BA147">
        <v>16749.308003099999</v>
      </c>
      <c r="BB147">
        <v>13168.507407610001</v>
      </c>
      <c r="BC147">
        <v>76308.903076999995</v>
      </c>
      <c r="BD147">
        <v>120934.859237362</v>
      </c>
      <c r="BF147" s="3" t="s">
        <v>214</v>
      </c>
      <c r="BG147">
        <v>1082.3811152082901</v>
      </c>
      <c r="BH147">
        <v>4010.8012829365798</v>
      </c>
      <c r="BI147">
        <v>723.26821856070296</v>
      </c>
      <c r="BJ147">
        <v>122.127378864099</v>
      </c>
      <c r="BK147">
        <v>82.665819663051394</v>
      </c>
      <c r="BL147">
        <v>345.058019038331</v>
      </c>
      <c r="BM147">
        <v>211.295749509502</v>
      </c>
      <c r="BN147">
        <v>687.49244993888203</v>
      </c>
      <c r="BO147">
        <v>304.60941449790499</v>
      </c>
      <c r="BP147">
        <v>84.048582073008305</v>
      </c>
      <c r="BQ147">
        <v>142.261962296771</v>
      </c>
      <c r="BR147">
        <v>2094.9704948967801</v>
      </c>
      <c r="BS147">
        <v>1148.50549807691</v>
      </c>
      <c r="BT147">
        <v>456.05449710218801</v>
      </c>
      <c r="BU147">
        <v>162.95660818975901</v>
      </c>
      <c r="BV147">
        <v>1913.8633729881101</v>
      </c>
      <c r="BW147">
        <v>3578.1094751422902</v>
      </c>
    </row>
    <row r="148" spans="1:75">
      <c r="A148" t="s">
        <v>185</v>
      </c>
      <c r="B148">
        <v>119.8402054</v>
      </c>
      <c r="C148">
        <v>3.7568990000000002</v>
      </c>
      <c r="D148">
        <v>45.289604699999998</v>
      </c>
      <c r="E148">
        <v>14.6858123</v>
      </c>
      <c r="F148">
        <v>2.321733</v>
      </c>
      <c r="G148">
        <v>119.85150470000001</v>
      </c>
      <c r="H148">
        <v>12.618536199999999</v>
      </c>
      <c r="I148">
        <v>26.184822400000002</v>
      </c>
      <c r="J148">
        <v>81.591328599999997</v>
      </c>
      <c r="K148">
        <v>5.5164049999999998</v>
      </c>
      <c r="L148">
        <v>3.4972270000000001</v>
      </c>
      <c r="M148">
        <v>118.342968</v>
      </c>
      <c r="N148">
        <v>110.32897180000001</v>
      </c>
      <c r="O148">
        <v>197.6419009</v>
      </c>
      <c r="P148">
        <v>13.858439000000001</v>
      </c>
      <c r="Q148">
        <v>156.809406</v>
      </c>
      <c r="R148">
        <v>529.0168185</v>
      </c>
      <c r="AM148" s="3" t="s">
        <v>227</v>
      </c>
      <c r="AN148">
        <v>5673866.6584611004</v>
      </c>
      <c r="AO148">
        <v>699613.34769590001</v>
      </c>
      <c r="AP148">
        <v>27059802.360580601</v>
      </c>
      <c r="AQ148">
        <v>14929384.443405701</v>
      </c>
      <c r="AR148">
        <v>2402255.4327612999</v>
      </c>
      <c r="AS148">
        <v>15032299.1063667</v>
      </c>
      <c r="AT148">
        <v>3413534.8852265002</v>
      </c>
      <c r="AU148">
        <v>58859424.969873004</v>
      </c>
      <c r="AV148">
        <v>33390018.4027123</v>
      </c>
      <c r="AW148">
        <v>13232946.7738632</v>
      </c>
      <c r="AX148">
        <v>7033185.7724315003</v>
      </c>
      <c r="AY148">
        <v>67160555.397840098</v>
      </c>
      <c r="AZ148">
        <v>89705766.204550594</v>
      </c>
      <c r="BA148">
        <v>14902375.1974287</v>
      </c>
      <c r="BB148">
        <v>15729554.043160601</v>
      </c>
      <c r="BC148">
        <v>118840102.156882</v>
      </c>
      <c r="BD148">
        <v>245377889.01260599</v>
      </c>
      <c r="BF148" s="3" t="s">
        <v>219</v>
      </c>
      <c r="BG148">
        <v>3079.8818343632702</v>
      </c>
      <c r="BH148">
        <v>39.6205681507005</v>
      </c>
      <c r="BI148">
        <v>3456.5041446516998</v>
      </c>
      <c r="BJ148">
        <v>704.78978722658098</v>
      </c>
      <c r="BK148">
        <v>878.28222423148702</v>
      </c>
      <c r="BL148">
        <v>1959.95216823847</v>
      </c>
      <c r="BM148">
        <v>993.48264142576795</v>
      </c>
      <c r="BN148">
        <v>2313.1885813138201</v>
      </c>
      <c r="BO148">
        <v>1308.5217479554401</v>
      </c>
      <c r="BP148">
        <v>658.05221830342396</v>
      </c>
      <c r="BQ148">
        <v>305.89053738685499</v>
      </c>
      <c r="BR148">
        <v>2989.5865213338702</v>
      </c>
      <c r="BS148">
        <v>1751.5914430755099</v>
      </c>
      <c r="BT148">
        <v>1136.20675749222</v>
      </c>
      <c r="BU148">
        <v>495.43883615994997</v>
      </c>
      <c r="BV148">
        <v>3725.8099296297401</v>
      </c>
      <c r="BW148">
        <v>6403.48174255504</v>
      </c>
    </row>
    <row r="149" spans="1:75">
      <c r="A149" t="s">
        <v>186</v>
      </c>
      <c r="B149">
        <v>231.27071169999999</v>
      </c>
      <c r="C149">
        <v>17.2350356</v>
      </c>
      <c r="D149">
        <v>533.79941259999998</v>
      </c>
      <c r="E149">
        <v>170.11258670000001</v>
      </c>
      <c r="F149">
        <v>23.845039199999999</v>
      </c>
      <c r="G149">
        <v>294.70538540000001</v>
      </c>
      <c r="H149">
        <v>53.455471699999997</v>
      </c>
      <c r="I149">
        <v>247.82930630000001</v>
      </c>
      <c r="J149">
        <v>157.63735550000001</v>
      </c>
      <c r="K149">
        <v>70.585508899999994</v>
      </c>
      <c r="L149">
        <v>97.611950100000001</v>
      </c>
      <c r="M149">
        <v>266.40089230000001</v>
      </c>
      <c r="N149">
        <v>327.30953529999999</v>
      </c>
      <c r="O149">
        <v>727.32879279999997</v>
      </c>
      <c r="P149">
        <v>89.3286205</v>
      </c>
      <c r="Q149">
        <v>877.45138970000005</v>
      </c>
      <c r="R149">
        <v>698.51223600000003</v>
      </c>
      <c r="AM149" s="3" t="s">
        <v>230</v>
      </c>
      <c r="AN149">
        <v>154118.58805280001</v>
      </c>
      <c r="AO149">
        <v>-25301.818042499999</v>
      </c>
      <c r="AP149">
        <v>1076189.7873829999</v>
      </c>
      <c r="AQ149">
        <v>469223.78805889998</v>
      </c>
      <c r="AR149">
        <v>89861.275939200001</v>
      </c>
      <c r="AS149">
        <v>652917.46861680003</v>
      </c>
      <c r="AT149">
        <v>25018.492498200001</v>
      </c>
      <c r="AU149">
        <v>1903146.2215338999</v>
      </c>
      <c r="AV149">
        <v>959315.81609550002</v>
      </c>
      <c r="AW149">
        <v>374603.30809643999</v>
      </c>
      <c r="AX149">
        <v>438282.5048846</v>
      </c>
      <c r="AY149">
        <v>2593534.1845263001</v>
      </c>
      <c r="AZ149">
        <v>4994168.9291994302</v>
      </c>
      <c r="BA149">
        <v>847443.83105779998</v>
      </c>
      <c r="BB149">
        <v>786640.83032226004</v>
      </c>
      <c r="BC149">
        <v>6000714.1224298002</v>
      </c>
      <c r="BD149">
        <v>7029247.5308601698</v>
      </c>
      <c r="BF149" s="3" t="s">
        <v>210</v>
      </c>
      <c r="BG149">
        <v>7987.8535448631101</v>
      </c>
      <c r="BH149">
        <v>11063.464288274499</v>
      </c>
      <c r="BI149">
        <v>13589.359167622801</v>
      </c>
      <c r="BJ149">
        <v>3903.89364601232</v>
      </c>
      <c r="BK149">
        <v>2981.01921662628</v>
      </c>
      <c r="BL149">
        <v>9065.2523836711607</v>
      </c>
      <c r="BM149">
        <v>4439.6760381184104</v>
      </c>
      <c r="BN149">
        <v>10995.1870036605</v>
      </c>
      <c r="BO149">
        <v>7245.5900713234196</v>
      </c>
      <c r="BP149">
        <v>2777.49059307996</v>
      </c>
      <c r="BQ149">
        <v>1706.3759249104701</v>
      </c>
      <c r="BR149">
        <v>24230.094225488599</v>
      </c>
      <c r="BS149">
        <v>10080.505972798201</v>
      </c>
      <c r="BT149">
        <v>4623.6814371041501</v>
      </c>
      <c r="BU149">
        <v>3067.2710625601499</v>
      </c>
      <c r="BV149">
        <v>24580.868815145801</v>
      </c>
      <c r="BW149">
        <v>42609.772071368599</v>
      </c>
    </row>
    <row r="150" spans="1:75">
      <c r="A150" t="s">
        <v>187</v>
      </c>
      <c r="B150">
        <v>1811.7639353500001</v>
      </c>
      <c r="C150">
        <v>276.87852400000003</v>
      </c>
      <c r="D150">
        <v>2312.9911671499999</v>
      </c>
      <c r="E150">
        <v>751.77457770000001</v>
      </c>
      <c r="F150">
        <v>19.5479956</v>
      </c>
      <c r="G150">
        <v>1006.5682364</v>
      </c>
      <c r="H150">
        <v>358.61297569999999</v>
      </c>
      <c r="I150">
        <v>1906.7748451</v>
      </c>
      <c r="J150">
        <v>613.12627350000002</v>
      </c>
      <c r="K150">
        <v>291.53085609999999</v>
      </c>
      <c r="L150">
        <v>180.83308</v>
      </c>
      <c r="M150">
        <v>2289.4982000999998</v>
      </c>
      <c r="N150">
        <v>560.83981919999997</v>
      </c>
      <c r="O150">
        <v>2133.5452492999998</v>
      </c>
      <c r="P150">
        <v>297.40047709999999</v>
      </c>
      <c r="Q150">
        <v>1738.5291256</v>
      </c>
      <c r="R150">
        <v>3919.1287003000002</v>
      </c>
      <c r="AM150" s="3" t="s">
        <v>231</v>
      </c>
      <c r="AN150">
        <v>584170.65460300003</v>
      </c>
      <c r="AO150">
        <v>25384.397247000001</v>
      </c>
      <c r="AP150">
        <v>2714589.6372520002</v>
      </c>
      <c r="AQ150">
        <v>579091.143407</v>
      </c>
      <c r="AR150">
        <v>308994.38312900002</v>
      </c>
      <c r="AS150">
        <v>1367931.015264</v>
      </c>
      <c r="AT150">
        <v>137620.917525</v>
      </c>
      <c r="AU150">
        <v>2190898.2186759999</v>
      </c>
      <c r="AV150">
        <v>1139499.947437</v>
      </c>
      <c r="AW150">
        <v>641498.64711899997</v>
      </c>
      <c r="AX150">
        <v>1069135.3662759999</v>
      </c>
      <c r="AY150">
        <v>4077646.0540649998</v>
      </c>
      <c r="AZ150">
        <v>11145598.925455799</v>
      </c>
      <c r="BA150">
        <v>1829695.0183560001</v>
      </c>
      <c r="BB150">
        <v>1751345.9011611</v>
      </c>
      <c r="BC150">
        <v>10677020.838579999</v>
      </c>
      <c r="BD150">
        <v>18374233.5844054</v>
      </c>
      <c r="BF150" s="3" t="s">
        <v>212</v>
      </c>
      <c r="BG150">
        <v>12764.2868840887</v>
      </c>
      <c r="BH150">
        <v>2687.85485634618</v>
      </c>
      <c r="BI150">
        <v>15131.490863624</v>
      </c>
      <c r="BJ150">
        <v>3835.3997963065899</v>
      </c>
      <c r="BK150">
        <v>2568.2513085799501</v>
      </c>
      <c r="BL150">
        <v>11491.470540264099</v>
      </c>
      <c r="BM150">
        <v>4339.7322097506203</v>
      </c>
      <c r="BN150">
        <v>21857.2802879833</v>
      </c>
      <c r="BO150">
        <v>8732.8452449779907</v>
      </c>
      <c r="BP150">
        <v>2542.5193707007702</v>
      </c>
      <c r="BQ150">
        <v>2719.18098710408</v>
      </c>
      <c r="BR150">
        <v>28393.5324079532</v>
      </c>
      <c r="BS150">
        <v>25414.913400251698</v>
      </c>
      <c r="BT150">
        <v>9311.4546163708801</v>
      </c>
      <c r="BU150">
        <v>4015.5776606704999</v>
      </c>
      <c r="BV150">
        <v>41837.2387918772</v>
      </c>
      <c r="BW150">
        <v>66061.815449388407</v>
      </c>
    </row>
    <row r="151" spans="1:75">
      <c r="A151" t="s">
        <v>188</v>
      </c>
      <c r="B151">
        <v>940.72772214999998</v>
      </c>
      <c r="C151">
        <v>129.07070920000001</v>
      </c>
      <c r="D151">
        <v>789.32299735000004</v>
      </c>
      <c r="E151">
        <v>267.70145580000002</v>
      </c>
      <c r="F151">
        <v>26.414829999999998</v>
      </c>
      <c r="G151">
        <v>386.71074140000002</v>
      </c>
      <c r="H151">
        <v>305.6063322</v>
      </c>
      <c r="I151">
        <v>293.81096760000003</v>
      </c>
      <c r="J151">
        <v>96.690590099999994</v>
      </c>
      <c r="K151">
        <v>30.609134300000001</v>
      </c>
      <c r="L151">
        <v>246.4020917</v>
      </c>
      <c r="M151">
        <v>248.05136630000001</v>
      </c>
      <c r="N151">
        <v>324.17816690000001</v>
      </c>
      <c r="O151">
        <v>288.42746970000002</v>
      </c>
      <c r="P151">
        <v>134.82634630000001</v>
      </c>
      <c r="Q151">
        <v>1046.3002326000001</v>
      </c>
      <c r="R151">
        <v>692.15428919999999</v>
      </c>
      <c r="AM151" s="3" t="s">
        <v>249</v>
      </c>
      <c r="AN151">
        <v>15772.1153772</v>
      </c>
      <c r="AO151">
        <v>4996.0031749</v>
      </c>
      <c r="AP151">
        <v>67105.209210800007</v>
      </c>
      <c r="AQ151">
        <v>53694.681645700002</v>
      </c>
      <c r="AR151">
        <v>8246.9477361000008</v>
      </c>
      <c r="AS151">
        <v>48772.586525300001</v>
      </c>
      <c r="AT151">
        <v>10216.863407299999</v>
      </c>
      <c r="AU151">
        <v>247033.23056560001</v>
      </c>
      <c r="AV151">
        <v>138842.54696673001</v>
      </c>
      <c r="AW151">
        <v>51750.071656810003</v>
      </c>
      <c r="AX151">
        <v>25010.788629999999</v>
      </c>
      <c r="AY151">
        <v>380582.11176200002</v>
      </c>
      <c r="AZ151">
        <v>362394.15954858001</v>
      </c>
      <c r="BA151">
        <v>76716.736988799996</v>
      </c>
      <c r="BB151">
        <v>64360.507291380003</v>
      </c>
      <c r="BC151">
        <v>349852.92117629998</v>
      </c>
      <c r="BD151">
        <v>899544.50854103395</v>
      </c>
      <c r="BF151" s="3" t="s">
        <v>215</v>
      </c>
      <c r="BG151">
        <v>13621.7489194543</v>
      </c>
      <c r="BH151">
        <v>3728.19534727979</v>
      </c>
      <c r="BI151">
        <v>48211.463086496202</v>
      </c>
      <c r="BJ151">
        <v>10201.3767267565</v>
      </c>
      <c r="BK151">
        <v>14733.645504709701</v>
      </c>
      <c r="BL151">
        <v>38830.478503671497</v>
      </c>
      <c r="BM151">
        <v>21487.073785087901</v>
      </c>
      <c r="BN151">
        <v>42563.009544807399</v>
      </c>
      <c r="BO151">
        <v>34216.353278392802</v>
      </c>
      <c r="BP151">
        <v>16530.609148538799</v>
      </c>
      <c r="BQ151">
        <v>10359.2518436998</v>
      </c>
      <c r="BR151">
        <v>59450.643529436602</v>
      </c>
      <c r="BS151">
        <v>20293.7623273106</v>
      </c>
      <c r="BT151">
        <v>35063.510107828501</v>
      </c>
      <c r="BU151">
        <v>10926.7287971692</v>
      </c>
      <c r="BV151">
        <v>65713.663103829997</v>
      </c>
      <c r="BW151">
        <v>108280.84492462499</v>
      </c>
    </row>
    <row r="152" spans="1:75">
      <c r="A152" t="s">
        <v>189</v>
      </c>
      <c r="B152">
        <v>1.9275439999999999</v>
      </c>
      <c r="C152">
        <v>2.0273919999999999</v>
      </c>
      <c r="D152">
        <v>4.4940313999999999</v>
      </c>
      <c r="E152">
        <v>0.27323570000000003</v>
      </c>
      <c r="F152">
        <v>0.57775430000000005</v>
      </c>
      <c r="G152">
        <v>3.5963273999999998</v>
      </c>
      <c r="H152">
        <v>0.75767879999999999</v>
      </c>
      <c r="I152">
        <v>4.6345461999999999</v>
      </c>
      <c r="J152">
        <v>2.4155243</v>
      </c>
      <c r="K152">
        <v>0.38133119999999998</v>
      </c>
      <c r="L152">
        <v>4.4749096000000002</v>
      </c>
      <c r="M152">
        <v>15.1635609</v>
      </c>
      <c r="N152">
        <v>16.2947375</v>
      </c>
      <c r="O152">
        <v>14.1530392</v>
      </c>
      <c r="P152">
        <v>5.5772928999999998</v>
      </c>
      <c r="Q152">
        <v>32.658234999999998</v>
      </c>
      <c r="R152">
        <v>51.358661499999997</v>
      </c>
      <c r="AM152" s="3" t="s">
        <v>236</v>
      </c>
      <c r="AN152">
        <v>64417.978372199999</v>
      </c>
      <c r="AO152">
        <v>9367.9055279999993</v>
      </c>
      <c r="AP152">
        <v>209795.13540239999</v>
      </c>
      <c r="AQ152">
        <v>67591.548546200007</v>
      </c>
      <c r="AR152">
        <v>19450.778599900001</v>
      </c>
      <c r="AS152">
        <v>101797.02356640001</v>
      </c>
      <c r="AT152">
        <v>13800.3328535</v>
      </c>
      <c r="AU152">
        <v>262737.12239069998</v>
      </c>
      <c r="AV152">
        <v>182466.19799690001</v>
      </c>
      <c r="AW152">
        <v>75594.406870299994</v>
      </c>
      <c r="AX152">
        <v>85101.403470699996</v>
      </c>
      <c r="AY152">
        <v>288733.6795574</v>
      </c>
      <c r="AZ152">
        <v>912173.05496692006</v>
      </c>
      <c r="BA152">
        <v>152553.8695607</v>
      </c>
      <c r="BB152">
        <v>132580.17887194999</v>
      </c>
      <c r="BC152">
        <v>813317.95582689997</v>
      </c>
      <c r="BD152">
        <v>1323082.4320408499</v>
      </c>
      <c r="BF152" s="3" t="s">
        <v>218</v>
      </c>
      <c r="BG152">
        <v>3840.6184169514199</v>
      </c>
      <c r="BH152">
        <v>346.81144753837202</v>
      </c>
      <c r="BI152">
        <v>13663.2598408512</v>
      </c>
      <c r="BJ152">
        <v>10513.470668784001</v>
      </c>
      <c r="BK152">
        <v>6165.2001730513502</v>
      </c>
      <c r="BL152">
        <v>13563.9504722191</v>
      </c>
      <c r="BM152">
        <v>4955.8697198585796</v>
      </c>
      <c r="BN152">
        <v>10208.4199989384</v>
      </c>
      <c r="BO152">
        <v>7219.0085445866498</v>
      </c>
      <c r="BP152">
        <v>4560.7412541249296</v>
      </c>
      <c r="BQ152">
        <v>3505.80062686371</v>
      </c>
      <c r="BR152">
        <v>14229.8718940126</v>
      </c>
      <c r="BS152">
        <v>22302.2078519118</v>
      </c>
      <c r="BT152">
        <v>9447.1521508407895</v>
      </c>
      <c r="BU152">
        <v>4845.4338309176901</v>
      </c>
      <c r="BV152">
        <v>28756.174078742399</v>
      </c>
      <c r="BW152">
        <v>62644.473893877897</v>
      </c>
    </row>
    <row r="153" spans="1:75">
      <c r="A153" t="s">
        <v>190</v>
      </c>
      <c r="B153">
        <v>37.590200850000002</v>
      </c>
      <c r="C153">
        <v>13.3176872</v>
      </c>
      <c r="D153">
        <v>68.869697950000003</v>
      </c>
      <c r="E153">
        <v>5.8256739</v>
      </c>
      <c r="F153">
        <v>3.1895636999999999</v>
      </c>
      <c r="G153">
        <v>24.282887500000001</v>
      </c>
      <c r="H153">
        <v>4.9627952999999998</v>
      </c>
      <c r="I153">
        <v>15.006178500000001</v>
      </c>
      <c r="J153">
        <v>10.9786956</v>
      </c>
      <c r="K153">
        <v>4.0909233</v>
      </c>
      <c r="L153">
        <v>9.5944649000000002</v>
      </c>
      <c r="M153">
        <v>77.279721100000003</v>
      </c>
      <c r="N153">
        <v>56.935622700000003</v>
      </c>
      <c r="O153">
        <v>9.1762530000000009</v>
      </c>
      <c r="P153">
        <v>11.625953000000001</v>
      </c>
      <c r="Q153">
        <v>159.77567869999999</v>
      </c>
      <c r="R153">
        <v>130.32699170000001</v>
      </c>
      <c r="AM153" s="3" t="s">
        <v>232</v>
      </c>
      <c r="AN153">
        <v>3004059.3345939</v>
      </c>
      <c r="AO153">
        <v>383553.2592264</v>
      </c>
      <c r="AP153">
        <v>9828005.1119340993</v>
      </c>
      <c r="AQ153">
        <v>6898209.9229664002</v>
      </c>
      <c r="AR153">
        <v>4012438.9253948</v>
      </c>
      <c r="AS153">
        <v>3229017.6695009</v>
      </c>
      <c r="AT153">
        <v>2683673.1763109998</v>
      </c>
      <c r="AU153">
        <v>69134685.752816305</v>
      </c>
      <c r="AV153">
        <v>12566604.9498698</v>
      </c>
      <c r="AW153">
        <v>8047431.4070739197</v>
      </c>
      <c r="AX153">
        <v>5038317.5127932997</v>
      </c>
      <c r="AY153">
        <v>50516580.161006697</v>
      </c>
      <c r="AZ153">
        <v>56183538.751561902</v>
      </c>
      <c r="BA153">
        <v>18691576.721163101</v>
      </c>
      <c r="BB153">
        <v>8517550.7674153</v>
      </c>
      <c r="BC153">
        <v>34718066.604657397</v>
      </c>
      <c r="BD153">
        <v>88019351.145403698</v>
      </c>
      <c r="BF153" s="3" t="s">
        <v>329</v>
      </c>
      <c r="BG153">
        <v>1253.27062389761</v>
      </c>
      <c r="BH153">
        <v>1897.8217755053499</v>
      </c>
      <c r="BI153">
        <v>14180.972759374399</v>
      </c>
      <c r="BJ153">
        <v>4019.4489414412201</v>
      </c>
      <c r="BK153">
        <v>3425.6768471887199</v>
      </c>
      <c r="BL153">
        <v>16923.033846223901</v>
      </c>
      <c r="BM153">
        <v>10068.530311766701</v>
      </c>
      <c r="BN153">
        <v>12459.326620264001</v>
      </c>
      <c r="BO153">
        <v>4390.7622154362098</v>
      </c>
      <c r="BP153">
        <v>3720.7016459245501</v>
      </c>
      <c r="BQ153">
        <v>603.48907335295098</v>
      </c>
      <c r="BR153">
        <v>4161.5452385794497</v>
      </c>
      <c r="BS153">
        <v>3732.65780948667</v>
      </c>
      <c r="BT153">
        <v>1451.67940792942</v>
      </c>
      <c r="BU153">
        <v>994.98744767129006</v>
      </c>
      <c r="BV153">
        <v>10511.4676878346</v>
      </c>
      <c r="BW153">
        <v>19889.881624342401</v>
      </c>
    </row>
    <row r="154" spans="1:75">
      <c r="A154" t="s">
        <v>191</v>
      </c>
      <c r="B154">
        <v>532.13283239999998</v>
      </c>
      <c r="C154">
        <v>8.7860569000000002</v>
      </c>
      <c r="D154">
        <v>779.81640119999997</v>
      </c>
      <c r="E154">
        <v>337.05757089999997</v>
      </c>
      <c r="F154">
        <v>70.347408799999997</v>
      </c>
      <c r="G154">
        <v>637.27117950000002</v>
      </c>
      <c r="H154">
        <v>235.1333046</v>
      </c>
      <c r="I154">
        <v>686.71404380000001</v>
      </c>
      <c r="J154">
        <v>232.1335761</v>
      </c>
      <c r="K154">
        <v>70.249282199999996</v>
      </c>
      <c r="L154">
        <v>216.96082440000001</v>
      </c>
      <c r="M154">
        <v>829.86076549999996</v>
      </c>
      <c r="N154">
        <v>1317.6719575</v>
      </c>
      <c r="O154">
        <v>862.39586480000003</v>
      </c>
      <c r="P154">
        <v>720.34729230000005</v>
      </c>
      <c r="Q154">
        <v>3653.0348144999998</v>
      </c>
      <c r="R154">
        <v>3018.6522774</v>
      </c>
      <c r="AM154" t="s">
        <v>244</v>
      </c>
      <c r="AN154">
        <v>5626449.1321182</v>
      </c>
      <c r="AO154">
        <v>421732.44280379999</v>
      </c>
      <c r="AP154">
        <v>12196210.1444022</v>
      </c>
      <c r="AQ154">
        <v>2280982.7138312999</v>
      </c>
      <c r="AR154">
        <v>1477898.2231095</v>
      </c>
      <c r="AS154">
        <v>6433459.8422170999</v>
      </c>
      <c r="AT154">
        <v>26290.2702584</v>
      </c>
      <c r="AU154">
        <v>11314105.977716099</v>
      </c>
      <c r="AV154">
        <v>3843766.2290841099</v>
      </c>
      <c r="AW154">
        <v>1172856.09750345</v>
      </c>
      <c r="AX154">
        <v>6858356.2280166</v>
      </c>
      <c r="AY154">
        <v>15799872.763119901</v>
      </c>
      <c r="AZ154">
        <v>17847695.867739301</v>
      </c>
      <c r="BA154">
        <v>4117829.8968473002</v>
      </c>
      <c r="BB154">
        <v>1428262.62420124</v>
      </c>
      <c r="BC154">
        <v>12363042.7412649</v>
      </c>
      <c r="BD154">
        <v>23008005.997758798</v>
      </c>
      <c r="BF154" s="3" t="s">
        <v>222</v>
      </c>
      <c r="BG154">
        <v>646.93820391486202</v>
      </c>
      <c r="BH154">
        <v>22087.332426704601</v>
      </c>
      <c r="BI154">
        <v>3111.2221436742798</v>
      </c>
      <c r="BJ154">
        <v>1126.7749743091999</v>
      </c>
      <c r="BK154">
        <v>934.91682659287699</v>
      </c>
      <c r="BL154">
        <v>8347.6087228087108</v>
      </c>
      <c r="BM154">
        <v>3287.0733387526502</v>
      </c>
      <c r="BN154">
        <v>13157.2684839338</v>
      </c>
      <c r="BO154">
        <v>5437.5386532467301</v>
      </c>
      <c r="BP154">
        <v>1497.9941666969601</v>
      </c>
      <c r="BQ154">
        <v>598.35094299908496</v>
      </c>
      <c r="BR154">
        <v>37219.304003182398</v>
      </c>
      <c r="BS154">
        <v>14990.965474054599</v>
      </c>
      <c r="BT154">
        <v>6981.5814611957803</v>
      </c>
      <c r="BU154">
        <v>2746.94451082567</v>
      </c>
      <c r="BV154">
        <v>36521.1745039749</v>
      </c>
      <c r="BW154">
        <v>47507.577457969797</v>
      </c>
    </row>
    <row r="155" spans="1:75">
      <c r="A155" t="s">
        <v>192</v>
      </c>
      <c r="B155">
        <v>1480.8371502499999</v>
      </c>
      <c r="C155">
        <v>53.606665</v>
      </c>
      <c r="D155">
        <v>913.50886145000004</v>
      </c>
      <c r="E155">
        <v>187.23881489999999</v>
      </c>
      <c r="F155">
        <v>140.78478100000001</v>
      </c>
      <c r="G155">
        <v>662.50804860000005</v>
      </c>
      <c r="H155">
        <v>153.9604836</v>
      </c>
      <c r="I155">
        <v>278.0632506</v>
      </c>
      <c r="J155">
        <v>308.0692616</v>
      </c>
      <c r="K155">
        <v>50.4029813</v>
      </c>
      <c r="L155">
        <v>71.251183100000006</v>
      </c>
      <c r="M155">
        <v>22.030004000000002</v>
      </c>
      <c r="N155">
        <v>697.11106759999996</v>
      </c>
      <c r="O155">
        <v>601.6142701</v>
      </c>
      <c r="P155">
        <v>238.64495790000001</v>
      </c>
      <c r="Q155">
        <v>628.18489009999996</v>
      </c>
      <c r="R155">
        <v>901.15663710000001</v>
      </c>
      <c r="AM155" s="3" t="s">
        <v>245</v>
      </c>
      <c r="AN155">
        <v>1280442.7714229999</v>
      </c>
      <c r="AO155">
        <v>-5792.9255116000004</v>
      </c>
      <c r="AP155">
        <v>3198537.6318552</v>
      </c>
      <c r="AQ155">
        <v>1204960.797237</v>
      </c>
      <c r="AR155">
        <v>475801.89641520003</v>
      </c>
      <c r="AS155">
        <v>2066670.6750073</v>
      </c>
      <c r="AT155">
        <v>511386.86331749998</v>
      </c>
      <c r="AU155">
        <v>3684420.6362067</v>
      </c>
      <c r="AV155">
        <v>2786276.6631995901</v>
      </c>
      <c r="AW155">
        <v>901040.98935666995</v>
      </c>
      <c r="AX155">
        <v>962308.68766139995</v>
      </c>
      <c r="AY155">
        <v>6912041.5796498004</v>
      </c>
      <c r="AZ155">
        <v>9024224.3849024698</v>
      </c>
      <c r="BA155">
        <v>1045935.7725928</v>
      </c>
      <c r="BB155">
        <v>648241.36949156004</v>
      </c>
      <c r="BC155">
        <v>6699870.7567319004</v>
      </c>
      <c r="BD155">
        <v>13408882.916208901</v>
      </c>
      <c r="BF155" s="3" t="s">
        <v>217</v>
      </c>
      <c r="BG155">
        <v>15112.419496933901</v>
      </c>
      <c r="BH155">
        <v>1616.7650961158299</v>
      </c>
      <c r="BI155">
        <v>39972.897984469499</v>
      </c>
      <c r="BJ155">
        <v>32792.3306490955</v>
      </c>
      <c r="BK155">
        <v>5453.7503922535798</v>
      </c>
      <c r="BL155">
        <v>140278.51704046599</v>
      </c>
      <c r="BM155">
        <v>63149.779754078998</v>
      </c>
      <c r="BN155">
        <v>290370.40169332002</v>
      </c>
      <c r="BO155">
        <v>120509.77898195499</v>
      </c>
      <c r="BP155">
        <v>8694.1313692171898</v>
      </c>
      <c r="BQ155">
        <v>14031.002461784899</v>
      </c>
      <c r="BR155">
        <v>146066.144251096</v>
      </c>
      <c r="BS155">
        <v>45313.756951080402</v>
      </c>
      <c r="BT155">
        <v>22887.2756183936</v>
      </c>
      <c r="BU155">
        <v>26968.441053009599</v>
      </c>
      <c r="BV155">
        <v>147036.709134826</v>
      </c>
      <c r="BW155">
        <v>371912.28016274399</v>
      </c>
    </row>
    <row r="156" spans="1:75">
      <c r="A156" t="s">
        <v>193</v>
      </c>
      <c r="B156" s="15">
        <v>318.69339259999998</v>
      </c>
      <c r="C156">
        <v>374.94537960000002</v>
      </c>
      <c r="D156">
        <v>21343.778080200002</v>
      </c>
      <c r="E156">
        <v>1658.0934589999999</v>
      </c>
      <c r="F156">
        <v>300.38486139999998</v>
      </c>
      <c r="G156">
        <v>3436.5916800999998</v>
      </c>
      <c r="H156">
        <v>479.57221120000003</v>
      </c>
      <c r="I156">
        <v>8279.2856226999993</v>
      </c>
      <c r="J156">
        <v>9505.1300420999996</v>
      </c>
      <c r="K156">
        <v>967.39109240000005</v>
      </c>
      <c r="L156">
        <v>2510.7630454</v>
      </c>
      <c r="M156">
        <v>29634.843019799999</v>
      </c>
      <c r="N156">
        <v>34183.297820500004</v>
      </c>
      <c r="O156">
        <v>4723.5091110000003</v>
      </c>
      <c r="P156">
        <v>11238.573327</v>
      </c>
      <c r="Q156">
        <v>6699.6012357999998</v>
      </c>
      <c r="R156">
        <v>53859.447667599998</v>
      </c>
      <c r="AM156" s="3" t="s">
        <v>239</v>
      </c>
      <c r="AN156">
        <v>18206.595755900002</v>
      </c>
      <c r="AO156">
        <v>2484.161724</v>
      </c>
      <c r="AP156">
        <v>71027.660417899999</v>
      </c>
      <c r="AQ156">
        <v>10722.5206141</v>
      </c>
      <c r="AR156">
        <v>5829.9053780000004</v>
      </c>
      <c r="AS156">
        <v>26988.2832122</v>
      </c>
      <c r="AT156">
        <v>3850.2018637000001</v>
      </c>
      <c r="AU156">
        <v>63620.034691399997</v>
      </c>
      <c r="AV156">
        <v>38097.051187390003</v>
      </c>
      <c r="AW156">
        <v>17082.503432289999</v>
      </c>
      <c r="AX156">
        <v>22107.957321400001</v>
      </c>
      <c r="AY156">
        <v>136793.8242719</v>
      </c>
      <c r="AZ156">
        <v>260771.98943836999</v>
      </c>
      <c r="BA156">
        <v>44380.381178099997</v>
      </c>
      <c r="BB156">
        <v>44821.491237380003</v>
      </c>
      <c r="BC156">
        <v>271605.58708229999</v>
      </c>
      <c r="BD156">
        <v>401202.57402323699</v>
      </c>
      <c r="BF156" s="3" t="s">
        <v>175</v>
      </c>
      <c r="BG156">
        <v>723.12551817654105</v>
      </c>
      <c r="BH156">
        <v>237.347799594919</v>
      </c>
      <c r="BI156">
        <v>822.91739653448099</v>
      </c>
      <c r="BJ156">
        <v>310.08519982864601</v>
      </c>
      <c r="BK156">
        <v>132.045802740093</v>
      </c>
      <c r="BL156">
        <v>245.239514743852</v>
      </c>
      <c r="BM156">
        <v>356.26935786880301</v>
      </c>
      <c r="BN156">
        <v>584.65779622632704</v>
      </c>
      <c r="BO156">
        <v>295.12592461299499</v>
      </c>
      <c r="BP156">
        <v>181.41077876177701</v>
      </c>
      <c r="BQ156">
        <v>104.71226501391</v>
      </c>
      <c r="BR156">
        <v>604.31983115019398</v>
      </c>
      <c r="BS156">
        <v>759.04400642889004</v>
      </c>
      <c r="BT156">
        <v>566.28634754375503</v>
      </c>
      <c r="BU156">
        <v>177.57707850778701</v>
      </c>
      <c r="BV156">
        <v>1301.6775621647901</v>
      </c>
      <c r="BW156">
        <v>2280.4913245059702</v>
      </c>
    </row>
    <row r="157" spans="1:75">
      <c r="A157" t="s">
        <v>194</v>
      </c>
      <c r="B157">
        <v>196.19199914999999</v>
      </c>
      <c r="C157">
        <v>0.1548592</v>
      </c>
      <c r="D157">
        <v>120.74234875</v>
      </c>
      <c r="E157">
        <v>17.4515405</v>
      </c>
      <c r="F157">
        <v>1.8585984</v>
      </c>
      <c r="G157">
        <v>7.7842314000000004</v>
      </c>
      <c r="H157">
        <v>19.6667998</v>
      </c>
      <c r="I157">
        <v>5.5555187000000004</v>
      </c>
      <c r="J157">
        <v>4.0365970999999998</v>
      </c>
      <c r="K157">
        <v>1.5077399</v>
      </c>
      <c r="L157">
        <v>3.0947486</v>
      </c>
      <c r="M157">
        <v>101.64993800000001</v>
      </c>
      <c r="N157">
        <v>19.0851817</v>
      </c>
      <c r="O157">
        <v>5.6838861999999999</v>
      </c>
      <c r="P157">
        <v>4.2341183999999998</v>
      </c>
      <c r="Q157">
        <v>36.653915699999999</v>
      </c>
      <c r="R157">
        <v>97.476969199999999</v>
      </c>
      <c r="AM157" s="3" t="s">
        <v>281</v>
      </c>
      <c r="AN157">
        <v>6806640.1388645004</v>
      </c>
      <c r="AO157">
        <v>1253666.4475773</v>
      </c>
      <c r="AP157">
        <v>34477938.929349899</v>
      </c>
      <c r="AQ157">
        <v>8663319.7068547104</v>
      </c>
      <c r="AR157">
        <v>3119560.5593387</v>
      </c>
      <c r="AS157">
        <v>16002179.087192399</v>
      </c>
      <c r="AT157">
        <v>2326098.9284644998</v>
      </c>
      <c r="AU157">
        <v>30128930.887514301</v>
      </c>
      <c r="AV157">
        <v>21456753.169946499</v>
      </c>
      <c r="AW157">
        <v>7305873.8720031399</v>
      </c>
      <c r="AX157">
        <v>5927399.0063028</v>
      </c>
      <c r="AY157">
        <v>31416704.455532901</v>
      </c>
      <c r="AZ157">
        <v>29782730.635361802</v>
      </c>
      <c r="BA157">
        <v>18504769.483205002</v>
      </c>
      <c r="BB157">
        <v>9556912.2054059897</v>
      </c>
      <c r="BC157">
        <v>46720717.973812401</v>
      </c>
      <c r="BD157">
        <v>111023753.76826701</v>
      </c>
      <c r="BF157" s="3" t="s">
        <v>224</v>
      </c>
      <c r="BG157">
        <v>7861.0414196321699</v>
      </c>
      <c r="BH157">
        <v>3943.2006242124498</v>
      </c>
      <c r="BI157">
        <v>19179.836431299598</v>
      </c>
      <c r="BJ157">
        <v>7255.6616999029002</v>
      </c>
      <c r="BK157">
        <v>4679.5930820019303</v>
      </c>
      <c r="BL157">
        <v>13637.2279451787</v>
      </c>
      <c r="BM157">
        <v>5324.8151915103999</v>
      </c>
      <c r="BN157">
        <v>12159.770064800899</v>
      </c>
      <c r="BO157">
        <v>13048.481374508799</v>
      </c>
      <c r="BP157">
        <v>4414.1019962651899</v>
      </c>
      <c r="BQ157">
        <v>3809.7475102431299</v>
      </c>
      <c r="BR157">
        <v>25161.7793225563</v>
      </c>
      <c r="BS157">
        <v>4596.15462283121</v>
      </c>
      <c r="BT157">
        <v>13314.3822922864</v>
      </c>
      <c r="BU157">
        <v>4763.57195749927</v>
      </c>
      <c r="BV157">
        <v>23301.801275338599</v>
      </c>
      <c r="BW157">
        <v>31750.253114366398</v>
      </c>
    </row>
    <row r="158" spans="1:75">
      <c r="A158" t="s">
        <v>195</v>
      </c>
      <c r="B158">
        <v>176.1201437</v>
      </c>
      <c r="C158">
        <v>14.8248859</v>
      </c>
      <c r="D158">
        <v>1800.7038289</v>
      </c>
      <c r="E158">
        <v>402.3888106</v>
      </c>
      <c r="F158">
        <v>49.491443099999998</v>
      </c>
      <c r="G158">
        <v>1423.6296359999999</v>
      </c>
      <c r="H158">
        <v>1490.1552391</v>
      </c>
      <c r="I158">
        <v>941.18647710000005</v>
      </c>
      <c r="J158">
        <v>309.10692949999998</v>
      </c>
      <c r="K158">
        <v>29.719746700000002</v>
      </c>
      <c r="L158">
        <v>129.22412009999999</v>
      </c>
      <c r="M158">
        <v>956.35108679999996</v>
      </c>
      <c r="N158">
        <v>1235.2853562</v>
      </c>
      <c r="O158">
        <v>180.15613999999999</v>
      </c>
      <c r="P158">
        <v>473.59047379999998</v>
      </c>
      <c r="Q158">
        <v>972.94558930000005</v>
      </c>
      <c r="R158">
        <v>2789.5811798</v>
      </c>
      <c r="AM158" s="3" t="s">
        <v>241</v>
      </c>
      <c r="AN158">
        <v>86929.248454400004</v>
      </c>
      <c r="AO158">
        <v>16769.6704298</v>
      </c>
      <c r="AP158">
        <v>497381.73355150002</v>
      </c>
      <c r="AQ158">
        <v>75560.493822599994</v>
      </c>
      <c r="AR158">
        <v>41210.0278893</v>
      </c>
      <c r="AS158">
        <v>203378.4359908</v>
      </c>
      <c r="AT158">
        <v>29870.067803800001</v>
      </c>
      <c r="AU158">
        <v>568891.45824940002</v>
      </c>
      <c r="AV158">
        <v>346402.36183458997</v>
      </c>
      <c r="AW158">
        <v>131277.58818958001</v>
      </c>
      <c r="AX158">
        <v>175268.70732340001</v>
      </c>
      <c r="AY158">
        <v>1177566.7797669</v>
      </c>
      <c r="AZ158">
        <v>2030257.00957814</v>
      </c>
      <c r="BA158">
        <v>274590.8992707</v>
      </c>
      <c r="BB158">
        <v>329475.49031169002</v>
      </c>
      <c r="BC158">
        <v>2336067.2365354002</v>
      </c>
      <c r="BD158">
        <v>4309920.8478535004</v>
      </c>
      <c r="BF158" s="3" t="s">
        <v>225</v>
      </c>
      <c r="BG158">
        <v>35923.124350554201</v>
      </c>
      <c r="BH158">
        <v>79555.591464005804</v>
      </c>
      <c r="BI158">
        <v>125924.009476298</v>
      </c>
      <c r="BJ158">
        <v>19792.0761347566</v>
      </c>
      <c r="BK158">
        <v>28164.738089244001</v>
      </c>
      <c r="BL158">
        <v>99660.412971880505</v>
      </c>
      <c r="BM158">
        <v>119616.147254129</v>
      </c>
      <c r="BN158">
        <v>58856.577949528299</v>
      </c>
      <c r="BO158">
        <v>11589.381445286201</v>
      </c>
      <c r="BP158">
        <v>5316.8271333040802</v>
      </c>
      <c r="BQ158">
        <v>34707.890580268002</v>
      </c>
      <c r="BR158">
        <v>156454.74686449801</v>
      </c>
      <c r="BS158">
        <v>112793.888785256</v>
      </c>
      <c r="BT158">
        <v>67756.552164163295</v>
      </c>
      <c r="BU158">
        <v>34419.677838751602</v>
      </c>
      <c r="BV158">
        <v>146752.94527613599</v>
      </c>
      <c r="BW158">
        <v>324477.692369828</v>
      </c>
    </row>
    <row r="159" spans="1:75">
      <c r="A159" t="s">
        <v>196</v>
      </c>
      <c r="B159">
        <v>137.0186242</v>
      </c>
      <c r="C159">
        <v>224.1517489</v>
      </c>
      <c r="D159">
        <v>433.80105479999997</v>
      </c>
      <c r="E159">
        <v>240.63226270000001</v>
      </c>
      <c r="F159">
        <v>55.605652300000003</v>
      </c>
      <c r="G159">
        <v>739.33515120000004</v>
      </c>
      <c r="H159">
        <v>91.961263400000007</v>
      </c>
      <c r="I159">
        <v>293.44592349999999</v>
      </c>
      <c r="J159">
        <v>510.46842479999998</v>
      </c>
      <c r="K159">
        <v>116.56398419999999</v>
      </c>
      <c r="L159">
        <v>144.83853310000001</v>
      </c>
      <c r="M159">
        <v>2216.2081757000001</v>
      </c>
      <c r="N159">
        <v>476.38458379999997</v>
      </c>
      <c r="O159">
        <v>1990.6261704999999</v>
      </c>
      <c r="P159">
        <v>345.03449929999999</v>
      </c>
      <c r="Q159">
        <v>3823.1461224</v>
      </c>
      <c r="R159">
        <v>2644.5657425999998</v>
      </c>
      <c r="AM159" s="3" t="s">
        <v>108</v>
      </c>
      <c r="AN159">
        <v>19324990.8450551</v>
      </c>
      <c r="AO159">
        <v>109881.5408071</v>
      </c>
      <c r="AP159">
        <v>80667916.026866794</v>
      </c>
      <c r="AQ159">
        <v>31346707.242626999</v>
      </c>
      <c r="AR159">
        <v>9443548.7199019995</v>
      </c>
      <c r="AS159">
        <v>44138429.750793301</v>
      </c>
      <c r="AT159">
        <v>8413411.3788728993</v>
      </c>
      <c r="AU159">
        <v>61244243.610041201</v>
      </c>
      <c r="AV159">
        <v>64172846.760247298</v>
      </c>
      <c r="AW159">
        <v>21662154.166803699</v>
      </c>
      <c r="AX159">
        <v>15973283.9810778</v>
      </c>
      <c r="AY159">
        <v>215393397.98466599</v>
      </c>
      <c r="AZ159">
        <v>286411955.754484</v>
      </c>
      <c r="BA159">
        <v>33680969.7620221</v>
      </c>
      <c r="BB159">
        <v>24695016.1553878</v>
      </c>
      <c r="BC159">
        <v>215012171.75362599</v>
      </c>
      <c r="BD159">
        <v>361165687.40757298</v>
      </c>
      <c r="BF159" s="3" t="s">
        <v>226</v>
      </c>
      <c r="BG159">
        <v>569.15976877838295</v>
      </c>
      <c r="BH159">
        <v>27.632140594089499</v>
      </c>
      <c r="BI159">
        <v>627.95974222930499</v>
      </c>
      <c r="BJ159">
        <v>134.790796627265</v>
      </c>
      <c r="BK159">
        <v>84.698172006743505</v>
      </c>
      <c r="BL159">
        <v>204.94198862055299</v>
      </c>
      <c r="BM159">
        <v>104.45539374827599</v>
      </c>
      <c r="BN159">
        <v>391.68264425160498</v>
      </c>
      <c r="BO159">
        <v>190.33431900827699</v>
      </c>
      <c r="BP159">
        <v>84.068273609036297</v>
      </c>
      <c r="BQ159">
        <v>106.503887533419</v>
      </c>
      <c r="BR159">
        <v>885.27294078605803</v>
      </c>
      <c r="BS159">
        <v>707.00002229206405</v>
      </c>
      <c r="BT159">
        <v>453.37443546521098</v>
      </c>
      <c r="BU159">
        <v>103.968043034533</v>
      </c>
      <c r="BV159">
        <v>1090.8485285797001</v>
      </c>
      <c r="BW159">
        <v>2031.04429393284</v>
      </c>
    </row>
    <row r="160" spans="1:75">
      <c r="A160" t="s">
        <v>197</v>
      </c>
      <c r="B160">
        <v>2417.2181633</v>
      </c>
      <c r="C160">
        <v>231.7953091</v>
      </c>
      <c r="D160">
        <v>1752.9007985000001</v>
      </c>
      <c r="E160">
        <v>184.76179719999999</v>
      </c>
      <c r="F160">
        <v>58.187224399999998</v>
      </c>
      <c r="G160">
        <v>358.59784560000003</v>
      </c>
      <c r="H160">
        <v>205.7755157</v>
      </c>
      <c r="I160">
        <v>531.74785139999994</v>
      </c>
      <c r="J160">
        <v>587.54362730000003</v>
      </c>
      <c r="K160">
        <v>42.9783331</v>
      </c>
      <c r="L160">
        <v>68.700511399999996</v>
      </c>
      <c r="M160">
        <v>596.30569130000003</v>
      </c>
      <c r="N160">
        <v>968.75470410000003</v>
      </c>
      <c r="O160">
        <v>540.48884729999997</v>
      </c>
      <c r="P160">
        <v>104.71096799999999</v>
      </c>
      <c r="Q160">
        <v>424.2890582</v>
      </c>
      <c r="R160">
        <v>1827.826446</v>
      </c>
      <c r="AM160" s="3" t="s">
        <v>167</v>
      </c>
      <c r="AN160">
        <v>446720.7761901</v>
      </c>
      <c r="AO160">
        <v>85115.3862849</v>
      </c>
      <c r="AP160">
        <v>2672114.3516147002</v>
      </c>
      <c r="AQ160">
        <v>1131290.922704</v>
      </c>
      <c r="AR160">
        <v>267843.28713529999</v>
      </c>
      <c r="AS160">
        <v>1655041.1206539001</v>
      </c>
      <c r="AT160">
        <v>261371.7469993</v>
      </c>
      <c r="AU160">
        <v>5797971.5981376003</v>
      </c>
      <c r="AV160">
        <v>2897846.9478806602</v>
      </c>
      <c r="AW160">
        <v>1126111.64526925</v>
      </c>
      <c r="AX160">
        <v>1008345.2508445</v>
      </c>
      <c r="AY160">
        <v>7816269.3273021998</v>
      </c>
      <c r="AZ160">
        <v>12110314.1510313</v>
      </c>
      <c r="BA160">
        <v>2094093.7794083001</v>
      </c>
      <c r="BB160">
        <v>2211614.27244541</v>
      </c>
      <c r="BC160">
        <v>15259298.070495</v>
      </c>
      <c r="BD160">
        <v>21088660.165473901</v>
      </c>
      <c r="BF160" s="3" t="s">
        <v>159</v>
      </c>
      <c r="BG160">
        <v>10.177133062216299</v>
      </c>
      <c r="BH160">
        <v>0.88136963196777096</v>
      </c>
      <c r="BI160">
        <v>33.434122833699703</v>
      </c>
      <c r="BJ160">
        <v>7.5435879152514698</v>
      </c>
      <c r="BK160">
        <v>10.7414457292893</v>
      </c>
      <c r="BL160">
        <v>29.6800747439238</v>
      </c>
      <c r="BM160">
        <v>9.5539606068836491</v>
      </c>
      <c r="BN160">
        <v>48.718491929774999</v>
      </c>
      <c r="BO160">
        <v>29.8588796184019</v>
      </c>
      <c r="BP160">
        <v>9.5451155710808901</v>
      </c>
      <c r="BQ160">
        <v>4.8238705021670398</v>
      </c>
      <c r="BR160">
        <v>161.14148374555</v>
      </c>
      <c r="BS160">
        <v>70.399655974263496</v>
      </c>
      <c r="BT160">
        <v>48.779765979481397</v>
      </c>
      <c r="BU160">
        <v>17.660016756537601</v>
      </c>
      <c r="BV160">
        <v>177.20176393138601</v>
      </c>
      <c r="BW160">
        <v>292.64601123712998</v>
      </c>
    </row>
    <row r="161" spans="1:75">
      <c r="A161" t="s">
        <v>198</v>
      </c>
      <c r="B161">
        <v>1.1398187500000001</v>
      </c>
      <c r="C161">
        <v>1.3079139</v>
      </c>
      <c r="D161">
        <v>5.6592136499999999</v>
      </c>
      <c r="E161">
        <v>1.1757276000000001</v>
      </c>
      <c r="F161">
        <v>0.1434771</v>
      </c>
      <c r="G161">
        <v>3.4005740000000002</v>
      </c>
      <c r="H161">
        <v>1.3100776000000001</v>
      </c>
      <c r="I161">
        <v>2.1722701</v>
      </c>
      <c r="J161">
        <v>0.79574310000000004</v>
      </c>
      <c r="K161">
        <v>0.28327839999999999</v>
      </c>
      <c r="L161">
        <v>1.1998944</v>
      </c>
      <c r="M161">
        <v>8.0791584000000007</v>
      </c>
      <c r="N161">
        <v>2.6264492000000002</v>
      </c>
      <c r="O161">
        <v>7.3222031000000003</v>
      </c>
      <c r="P161">
        <v>1.0533052000000001</v>
      </c>
      <c r="Q161">
        <v>12.863981300000001</v>
      </c>
      <c r="R161">
        <v>14.6861166</v>
      </c>
      <c r="AM161" s="3" t="s">
        <v>228</v>
      </c>
      <c r="AN161">
        <v>432489.00931910001</v>
      </c>
      <c r="AO161">
        <v>83619.477051900001</v>
      </c>
      <c r="AP161">
        <v>2442573.2932757</v>
      </c>
      <c r="AQ161">
        <v>381654.1504479</v>
      </c>
      <c r="AR161">
        <v>207947.52144300001</v>
      </c>
      <c r="AS161">
        <v>1024555.9456655</v>
      </c>
      <c r="AT161">
        <v>141690.64874539999</v>
      </c>
      <c r="AU161">
        <v>2536872.5429785</v>
      </c>
      <c r="AV161">
        <v>1592707.19263517</v>
      </c>
      <c r="AW161">
        <v>641692.39753167995</v>
      </c>
      <c r="AX161">
        <v>885227.05425020005</v>
      </c>
      <c r="AY161">
        <v>4974594.7432904001</v>
      </c>
      <c r="AZ161">
        <v>9881861.6657846402</v>
      </c>
      <c r="BA161">
        <v>1366782.857422</v>
      </c>
      <c r="BB161">
        <v>1626060.69788488</v>
      </c>
      <c r="BC161">
        <v>11268071.5845605</v>
      </c>
      <c r="BD161">
        <v>15258534.0499877</v>
      </c>
      <c r="BF161" s="3" t="s">
        <v>166</v>
      </c>
      <c r="BG161">
        <v>32.377777746264002</v>
      </c>
      <c r="BH161">
        <v>3.9267170714318498</v>
      </c>
      <c r="BI161">
        <v>52.219388080876897</v>
      </c>
      <c r="BJ161">
        <v>13.692249039459799</v>
      </c>
      <c r="BK161">
        <v>13.065308820780499</v>
      </c>
      <c r="BL161">
        <v>107.926359865614</v>
      </c>
      <c r="BM161">
        <v>13.8955403572898</v>
      </c>
      <c r="BN161">
        <v>52.417657575779202</v>
      </c>
      <c r="BO161">
        <v>26.003066550053202</v>
      </c>
      <c r="BP161">
        <v>10.984961133591201</v>
      </c>
      <c r="BQ161">
        <v>12.571967420473699</v>
      </c>
      <c r="BR161">
        <v>206.247086178111</v>
      </c>
      <c r="BS161">
        <v>157.84818947583301</v>
      </c>
      <c r="BT161">
        <v>77.214463626536997</v>
      </c>
      <c r="BU161">
        <v>42.649947271826399</v>
      </c>
      <c r="BV161">
        <v>308.08607914463602</v>
      </c>
      <c r="BW161">
        <v>427.51774880661901</v>
      </c>
    </row>
    <row r="162" spans="1:75">
      <c r="A162" t="s">
        <v>199</v>
      </c>
      <c r="B162">
        <v>168186.0233005</v>
      </c>
      <c r="C162">
        <v>105005.70816910001</v>
      </c>
      <c r="D162">
        <v>28913.681607899998</v>
      </c>
      <c r="E162">
        <v>6220.9845025000004</v>
      </c>
      <c r="F162">
        <v>2252.5743619999998</v>
      </c>
      <c r="G162">
        <v>14153.3281193</v>
      </c>
      <c r="H162">
        <v>9140.9954319999997</v>
      </c>
      <c r="I162">
        <v>13325.354373300001</v>
      </c>
      <c r="J162">
        <v>5535.3298285000001</v>
      </c>
      <c r="K162">
        <v>1252.7702488</v>
      </c>
      <c r="L162">
        <v>14375.5830582</v>
      </c>
      <c r="M162">
        <v>5875.5094743999998</v>
      </c>
      <c r="N162">
        <v>30631.7064565</v>
      </c>
      <c r="O162">
        <v>20458.183375299999</v>
      </c>
      <c r="P162">
        <v>5428.7407492000002</v>
      </c>
      <c r="Q162">
        <v>25537.043806900001</v>
      </c>
      <c r="R162">
        <v>48035.385466899999</v>
      </c>
      <c r="AM162" s="3" t="s">
        <v>243</v>
      </c>
      <c r="AN162">
        <v>39566.361799300001</v>
      </c>
      <c r="AO162">
        <v>9053.2992834000106</v>
      </c>
      <c r="AP162">
        <v>182733.21818</v>
      </c>
      <c r="AQ162">
        <v>106967.6753803</v>
      </c>
      <c r="AR162">
        <v>18873.683830400001</v>
      </c>
      <c r="AS162">
        <v>108855.1657941</v>
      </c>
      <c r="AT162">
        <v>19485.471349200001</v>
      </c>
      <c r="AU162">
        <v>454007.76159289997</v>
      </c>
      <c r="AV162">
        <v>317235.6177301</v>
      </c>
      <c r="AW162">
        <v>102543.3797129</v>
      </c>
      <c r="AX162">
        <v>63194.729771600003</v>
      </c>
      <c r="AY162">
        <v>471472.4936633</v>
      </c>
      <c r="AZ162">
        <v>692125.85437972005</v>
      </c>
      <c r="BA162">
        <v>136390.43967309999</v>
      </c>
      <c r="BB162">
        <v>120472.30920572</v>
      </c>
      <c r="BC162">
        <v>728309.42101459997</v>
      </c>
      <c r="BD162">
        <v>1237970.06879558</v>
      </c>
      <c r="BF162" s="3" t="s">
        <v>279</v>
      </c>
      <c r="BG162">
        <v>44.8027574295607</v>
      </c>
      <c r="BH162">
        <v>1.6510022779194999</v>
      </c>
      <c r="BI162">
        <v>53.968226681479102</v>
      </c>
      <c r="BJ162">
        <v>11.941242718411701</v>
      </c>
      <c r="BK162">
        <v>7.0696769142508202</v>
      </c>
      <c r="BL162">
        <v>58.423222852685399</v>
      </c>
      <c r="BM162">
        <v>15.2937330939793</v>
      </c>
      <c r="BN162">
        <v>37.135895944066597</v>
      </c>
      <c r="BO162">
        <v>19.637503062328399</v>
      </c>
      <c r="BP162">
        <v>9.6379685957142307</v>
      </c>
      <c r="BQ162">
        <v>10.706043377254799</v>
      </c>
      <c r="BR162">
        <v>63.139928021504701</v>
      </c>
      <c r="BS162">
        <v>102.021590725237</v>
      </c>
      <c r="BT162">
        <v>32.411785911438102</v>
      </c>
      <c r="BU162">
        <v>13.707765834645</v>
      </c>
      <c r="BV162">
        <v>128.630900833266</v>
      </c>
      <c r="BW162">
        <v>228.96066902196301</v>
      </c>
    </row>
    <row r="163" spans="1:75">
      <c r="A163" t="s">
        <v>200</v>
      </c>
      <c r="B163">
        <v>680.32779404999997</v>
      </c>
      <c r="C163">
        <v>35.970342700000003</v>
      </c>
      <c r="D163">
        <v>1139.7254269499999</v>
      </c>
      <c r="E163">
        <v>157.51280969999999</v>
      </c>
      <c r="F163">
        <v>144.0469204</v>
      </c>
      <c r="G163">
        <v>1334.2114446</v>
      </c>
      <c r="H163">
        <v>201.9945573</v>
      </c>
      <c r="I163">
        <v>567.61223489999998</v>
      </c>
      <c r="J163">
        <v>219.90044739999999</v>
      </c>
      <c r="K163">
        <v>133.28579669999999</v>
      </c>
      <c r="L163">
        <v>201.154203</v>
      </c>
      <c r="M163">
        <v>1915.0213263000001</v>
      </c>
      <c r="N163">
        <v>359.29740190000001</v>
      </c>
      <c r="O163">
        <v>2004.7991331999999</v>
      </c>
      <c r="P163">
        <v>115.681618</v>
      </c>
      <c r="Q163">
        <v>2107.8225232999998</v>
      </c>
      <c r="R163">
        <v>1322.1953997000001</v>
      </c>
      <c r="AM163" s="3" t="s">
        <v>247</v>
      </c>
      <c r="AN163">
        <v>54994.052262600002</v>
      </c>
      <c r="AO163">
        <v>714.90831319999995</v>
      </c>
      <c r="AP163">
        <v>237764.40194489999</v>
      </c>
      <c r="AQ163">
        <v>225217.51611679999</v>
      </c>
      <c r="AR163">
        <v>23984.228921099999</v>
      </c>
      <c r="AS163">
        <v>200969.92766260001</v>
      </c>
      <c r="AT163">
        <v>18096.6406284</v>
      </c>
      <c r="AU163">
        <v>587810.17851700005</v>
      </c>
      <c r="AV163">
        <v>311926.60512090003</v>
      </c>
      <c r="AW163">
        <v>145189.39370285001</v>
      </c>
      <c r="AX163">
        <v>74233.315561099997</v>
      </c>
      <c r="AY163">
        <v>323363.52247999999</v>
      </c>
      <c r="AZ163">
        <v>736008.27664727997</v>
      </c>
      <c r="BA163">
        <v>192704.4763213</v>
      </c>
      <c r="BB163">
        <v>117197.14301204</v>
      </c>
      <c r="BC163">
        <v>839401.90811319998</v>
      </c>
      <c r="BD163">
        <v>1181142.81412459</v>
      </c>
      <c r="BF163" s="3" t="s">
        <v>238</v>
      </c>
      <c r="BG163">
        <v>36.723019996959302</v>
      </c>
      <c r="BH163">
        <v>104.11165771006701</v>
      </c>
      <c r="BI163">
        <v>106.758998246715</v>
      </c>
      <c r="BJ163">
        <v>87.742002449754693</v>
      </c>
      <c r="BK163">
        <v>51.533468837498802</v>
      </c>
      <c r="BL163">
        <v>148.42809024250201</v>
      </c>
      <c r="BM163">
        <v>146.25552535597299</v>
      </c>
      <c r="BN163">
        <v>252.352630518593</v>
      </c>
      <c r="BO163">
        <v>102.670145176018</v>
      </c>
      <c r="BP163">
        <v>99.756237428082898</v>
      </c>
      <c r="BQ163">
        <v>26.030169348575399</v>
      </c>
      <c r="BR163">
        <v>154.92160757192499</v>
      </c>
      <c r="BS163">
        <v>616.555613709466</v>
      </c>
      <c r="BT163">
        <v>170.17116337502901</v>
      </c>
      <c r="BU163">
        <v>49.619574486688897</v>
      </c>
      <c r="BV163">
        <v>683.64768331032406</v>
      </c>
      <c r="BW163">
        <v>875.98914587399099</v>
      </c>
    </row>
    <row r="164" spans="1:75">
      <c r="A164" t="s">
        <v>201</v>
      </c>
      <c r="B164">
        <v>1.4896126999999999</v>
      </c>
      <c r="C164">
        <v>1.7029112</v>
      </c>
      <c r="D164">
        <v>5.3415359999999996</v>
      </c>
      <c r="E164">
        <v>0.3995184</v>
      </c>
      <c r="F164">
        <v>0.48740679999999997</v>
      </c>
      <c r="G164">
        <v>5.2397802000000002</v>
      </c>
      <c r="H164">
        <v>1.9893917000000001</v>
      </c>
      <c r="I164">
        <v>1.3763497</v>
      </c>
      <c r="J164">
        <v>8.6111871000000004</v>
      </c>
      <c r="K164">
        <v>0.82539770000000001</v>
      </c>
      <c r="L164">
        <v>2.0231376999999999</v>
      </c>
      <c r="M164">
        <v>11.9742993</v>
      </c>
      <c r="N164">
        <v>4.1957500999999997</v>
      </c>
      <c r="O164">
        <v>18.267331800000001</v>
      </c>
      <c r="P164">
        <v>1.7471699999999999</v>
      </c>
      <c r="Q164">
        <v>20.550356300000001</v>
      </c>
      <c r="R164">
        <v>22.683623600000001</v>
      </c>
      <c r="AM164" s="3" t="s">
        <v>246</v>
      </c>
      <c r="AN164">
        <v>4584896.0963003999</v>
      </c>
      <c r="AO164">
        <v>38877.986265400003</v>
      </c>
      <c r="AP164">
        <v>20829089.6598791</v>
      </c>
      <c r="AQ164">
        <v>6769317.4419392999</v>
      </c>
      <c r="AR164">
        <v>4468093.8954186002</v>
      </c>
      <c r="AS164">
        <v>9660672.2802891005</v>
      </c>
      <c r="AT164">
        <v>4764748.0638571996</v>
      </c>
      <c r="AU164">
        <v>34344385.123630598</v>
      </c>
      <c r="AV164">
        <v>20684690.5255423</v>
      </c>
      <c r="AW164">
        <v>5032434.1090681404</v>
      </c>
      <c r="AX164">
        <v>7880757.6503552999</v>
      </c>
      <c r="AY164">
        <v>31891026.135299899</v>
      </c>
      <c r="AZ164">
        <v>70591704.593381494</v>
      </c>
      <c r="BA164">
        <v>19570463.661180198</v>
      </c>
      <c r="BB164">
        <v>7433766.3735163501</v>
      </c>
      <c r="BC164">
        <v>124312683.54194701</v>
      </c>
      <c r="BD164">
        <v>173406451.43503299</v>
      </c>
      <c r="BF164" s="3" t="s">
        <v>242</v>
      </c>
      <c r="BG164">
        <v>20.275318731724301</v>
      </c>
      <c r="BH164">
        <v>0.49277638795460499</v>
      </c>
      <c r="BI164">
        <v>22.0465798715707</v>
      </c>
      <c r="BJ164">
        <v>5.4723082754317902</v>
      </c>
      <c r="BK164">
        <v>3.2001184111099001</v>
      </c>
      <c r="BL164">
        <v>6.0366362021269504</v>
      </c>
      <c r="BM164">
        <v>2.7807073827816899</v>
      </c>
      <c r="BN164">
        <v>14.219181978809299</v>
      </c>
      <c r="BO164">
        <v>7.3912279248755999</v>
      </c>
      <c r="BP164">
        <v>3.54186700562623</v>
      </c>
      <c r="BQ164">
        <v>4.6083939266910603</v>
      </c>
      <c r="BR164">
        <v>34.320024834260401</v>
      </c>
      <c r="BS164">
        <v>40.582657028439101</v>
      </c>
      <c r="BT164">
        <v>33.302878796068399</v>
      </c>
      <c r="BU164">
        <v>7.2303761886664804</v>
      </c>
      <c r="BV164">
        <v>51.287221890426999</v>
      </c>
      <c r="BW164">
        <v>81.039364291028207</v>
      </c>
    </row>
    <row r="165" spans="1:75">
      <c r="A165" t="s">
        <v>202</v>
      </c>
      <c r="B165">
        <v>3718.9603390000002</v>
      </c>
      <c r="C165" s="15">
        <v>5197.0413956000002</v>
      </c>
      <c r="D165">
        <v>22115.712098799999</v>
      </c>
      <c r="E165">
        <v>4711.9181083000003</v>
      </c>
      <c r="F165">
        <v>866.36742200000003</v>
      </c>
      <c r="G165">
        <v>14906.0384447</v>
      </c>
      <c r="H165">
        <v>1332.474829</v>
      </c>
      <c r="I165">
        <v>30887.885591800001</v>
      </c>
      <c r="J165">
        <v>13114.877141200001</v>
      </c>
      <c r="K165">
        <v>8177.9848332000001</v>
      </c>
      <c r="L165">
        <v>6428.6480517</v>
      </c>
      <c r="M165">
        <v>29289.899715200001</v>
      </c>
      <c r="N165">
        <v>22916.672764999999</v>
      </c>
      <c r="O165">
        <v>127322.32100120001</v>
      </c>
      <c r="P165">
        <v>19210.4747637</v>
      </c>
      <c r="Q165">
        <v>139556.72602870001</v>
      </c>
      <c r="R165">
        <v>258314.2651928</v>
      </c>
      <c r="AM165" s="3" t="s">
        <v>81</v>
      </c>
      <c r="AN165">
        <v>8597810.9602611102</v>
      </c>
      <c r="AO165">
        <v>1107389.6841507</v>
      </c>
      <c r="AP165">
        <v>36502561.149877802</v>
      </c>
      <c r="AQ165">
        <v>9547314.6007726006</v>
      </c>
      <c r="AR165">
        <v>5768794.5456931004</v>
      </c>
      <c r="AS165">
        <v>11911910.8670524</v>
      </c>
      <c r="AT165">
        <v>2955973.8184982999</v>
      </c>
      <c r="AU165">
        <v>44763686.778246999</v>
      </c>
      <c r="AV165">
        <v>19833075.8923418</v>
      </c>
      <c r="AW165">
        <v>7269402.2217410496</v>
      </c>
      <c r="AX165">
        <v>10259924.445939001</v>
      </c>
      <c r="AY165">
        <v>73232705.273955107</v>
      </c>
      <c r="AZ165">
        <v>128923813.54345</v>
      </c>
      <c r="BA165">
        <v>16345518.493700299</v>
      </c>
      <c r="BB165">
        <v>15164949.1295757</v>
      </c>
      <c r="BC165">
        <v>120120871.16279399</v>
      </c>
      <c r="BD165">
        <v>174031573.73393199</v>
      </c>
      <c r="BF165" s="3" t="s">
        <v>227</v>
      </c>
      <c r="BG165">
        <v>12875.505400419401</v>
      </c>
      <c r="BH165">
        <v>105327.02347592</v>
      </c>
      <c r="BI165">
        <v>24650.186064355999</v>
      </c>
      <c r="BJ165">
        <v>7259.5428912662001</v>
      </c>
      <c r="BK165">
        <v>6520.8668316555604</v>
      </c>
      <c r="BL165">
        <v>47951.5610129001</v>
      </c>
      <c r="BM165">
        <v>15326.7249329931</v>
      </c>
      <c r="BN165">
        <v>39144.661402837301</v>
      </c>
      <c r="BO165">
        <v>18508.638131851199</v>
      </c>
      <c r="BP165">
        <v>3418.8838785484299</v>
      </c>
      <c r="BQ165">
        <v>4713.5915804286096</v>
      </c>
      <c r="BR165">
        <v>94425.487003672097</v>
      </c>
      <c r="BS165">
        <v>32192.657100639699</v>
      </c>
      <c r="BT165">
        <v>22455.354876981401</v>
      </c>
      <c r="BU165">
        <v>6830.8379295470204</v>
      </c>
      <c r="BV165">
        <v>90968.208227888594</v>
      </c>
      <c r="BW165">
        <v>195887.810464529</v>
      </c>
    </row>
    <row r="166" spans="1:75">
      <c r="A166" t="s">
        <v>203</v>
      </c>
      <c r="B166">
        <v>216.22683069999999</v>
      </c>
      <c r="C166">
        <v>0</v>
      </c>
      <c r="D166">
        <v>15226.445605200001</v>
      </c>
      <c r="E166">
        <v>1329.9020098999999</v>
      </c>
      <c r="F166" s="15">
        <v>347.48455940000002</v>
      </c>
      <c r="G166">
        <v>37357.868831599997</v>
      </c>
      <c r="H166">
        <v>845.38854300000003</v>
      </c>
      <c r="I166">
        <v>7034.1664666999995</v>
      </c>
      <c r="J166">
        <v>11033.0627155</v>
      </c>
      <c r="K166">
        <v>2486.3732487000002</v>
      </c>
      <c r="L166">
        <v>4696.9563010000002</v>
      </c>
      <c r="M166">
        <v>40084.944085900002</v>
      </c>
      <c r="N166">
        <v>18153.7957388</v>
      </c>
      <c r="O166">
        <v>40898.335207700002</v>
      </c>
      <c r="P166">
        <v>8124.4638157999998</v>
      </c>
      <c r="Q166">
        <v>58206.1818652</v>
      </c>
      <c r="R166">
        <v>127422.8803794</v>
      </c>
      <c r="AM166" t="s">
        <v>250</v>
      </c>
      <c r="AN166">
        <v>473122.41298209998</v>
      </c>
      <c r="AO166">
        <v>87894.898763399993</v>
      </c>
      <c r="AP166">
        <v>2393834.6835813001</v>
      </c>
      <c r="AQ166">
        <v>703655.84666729998</v>
      </c>
      <c r="AR166">
        <v>238374.2574679</v>
      </c>
      <c r="AS166">
        <v>1397915.4752909001</v>
      </c>
      <c r="AT166">
        <v>275266.0956765</v>
      </c>
      <c r="AU166">
        <v>4217900.8825347004</v>
      </c>
      <c r="AV166">
        <v>2485429.6551117999</v>
      </c>
      <c r="AW166">
        <v>843917.11324219999</v>
      </c>
      <c r="AX166">
        <v>810310.94323520001</v>
      </c>
      <c r="AY166">
        <v>4448892.6462324001</v>
      </c>
      <c r="AZ166">
        <v>9296719.0486556105</v>
      </c>
      <c r="BA166">
        <v>1505522.2239112</v>
      </c>
      <c r="BB166">
        <v>1523884.9627676201</v>
      </c>
      <c r="BC166">
        <v>11123125.888326401</v>
      </c>
      <c r="BD166">
        <v>14685310.6491434</v>
      </c>
      <c r="BF166" s="3" t="s">
        <v>230</v>
      </c>
      <c r="BG166">
        <v>913.95653203362804</v>
      </c>
      <c r="BH166">
        <v>77.000043899671994</v>
      </c>
      <c r="BI166">
        <v>1255.4218988395401</v>
      </c>
      <c r="BJ166">
        <v>305.80181301698099</v>
      </c>
      <c r="BK166">
        <v>173.98894342851401</v>
      </c>
      <c r="BL166">
        <v>778.49001293426102</v>
      </c>
      <c r="BM166">
        <v>307.787712600867</v>
      </c>
      <c r="BN166">
        <v>811.08656165566003</v>
      </c>
      <c r="BO166">
        <v>478.84318650446897</v>
      </c>
      <c r="BP166">
        <v>209.66662994302899</v>
      </c>
      <c r="BQ166">
        <v>207.57031770901699</v>
      </c>
      <c r="BR166">
        <v>1714.97220692876</v>
      </c>
      <c r="BS166">
        <v>1464.6788305774101</v>
      </c>
      <c r="BT166">
        <v>1209.0512032213001</v>
      </c>
      <c r="BU166">
        <v>255.08157687065199</v>
      </c>
      <c r="BV166">
        <v>2183.3991689607101</v>
      </c>
      <c r="BW166">
        <v>3785.29725549055</v>
      </c>
    </row>
    <row r="167" spans="1:75">
      <c r="A167" t="s">
        <v>204</v>
      </c>
      <c r="B167">
        <v>3773.7700682</v>
      </c>
      <c r="C167">
        <v>3.6581999999999999E-3</v>
      </c>
      <c r="D167">
        <v>2821.0173438000002</v>
      </c>
      <c r="E167">
        <v>248.08226830000001</v>
      </c>
      <c r="F167">
        <v>146.54639359999999</v>
      </c>
      <c r="G167">
        <v>1236.3644354999999</v>
      </c>
      <c r="H167">
        <v>551.49766790000001</v>
      </c>
      <c r="I167">
        <v>760.84119459999999</v>
      </c>
      <c r="J167">
        <v>500.0199781</v>
      </c>
      <c r="K167">
        <v>228.19515190000001</v>
      </c>
      <c r="L167">
        <v>315.92577410000001</v>
      </c>
      <c r="M167">
        <v>2724.8053245999999</v>
      </c>
      <c r="N167">
        <v>1967.9205419</v>
      </c>
      <c r="O167">
        <v>3615.0183794999998</v>
      </c>
      <c r="P167">
        <v>653.09940140000003</v>
      </c>
      <c r="Q167">
        <v>3330.1990486999998</v>
      </c>
      <c r="R167">
        <v>3553.3400194000001</v>
      </c>
      <c r="AM167" t="s">
        <v>110</v>
      </c>
      <c r="AN167">
        <v>4528843.3132183999</v>
      </c>
      <c r="AO167">
        <v>2007.0465675</v>
      </c>
      <c r="AP167">
        <v>11461045.231690699</v>
      </c>
      <c r="AQ167">
        <v>2663718.9817794999</v>
      </c>
      <c r="AR167">
        <v>787655.88242609997</v>
      </c>
      <c r="AS167">
        <v>5108027.1817567004</v>
      </c>
      <c r="AT167">
        <v>754936.54960939998</v>
      </c>
      <c r="AU167">
        <v>29001185.184409101</v>
      </c>
      <c r="AV167">
        <v>7671550.0813631704</v>
      </c>
      <c r="AW167">
        <v>1531891.3930134301</v>
      </c>
      <c r="AX167">
        <v>2226710.8789985999</v>
      </c>
      <c r="AY167">
        <v>24715650.057372</v>
      </c>
      <c r="AZ167">
        <v>32619782.663920298</v>
      </c>
      <c r="BA167">
        <v>7748471.0960486997</v>
      </c>
      <c r="BB167">
        <v>3567189.4601269402</v>
      </c>
      <c r="BC167">
        <v>37654871.2624432</v>
      </c>
      <c r="BD167">
        <v>59825517.986504398</v>
      </c>
      <c r="BF167" s="3" t="s">
        <v>231</v>
      </c>
      <c r="BG167">
        <v>2043.7473633577799</v>
      </c>
      <c r="BH167">
        <v>1772.63365401685</v>
      </c>
      <c r="BI167">
        <v>3709.3480473678201</v>
      </c>
      <c r="BJ167">
        <v>1442.41962841584</v>
      </c>
      <c r="BK167">
        <v>1188.5985687504501</v>
      </c>
      <c r="BL167">
        <v>2307.2810011823999</v>
      </c>
      <c r="BM167">
        <v>2178.72756142972</v>
      </c>
      <c r="BN167">
        <v>3441.0647457885102</v>
      </c>
      <c r="BO167">
        <v>2454.7531708751899</v>
      </c>
      <c r="BP167">
        <v>917.16949877695299</v>
      </c>
      <c r="BQ167">
        <v>575.48897599976306</v>
      </c>
      <c r="BR167">
        <v>2061.4780515963698</v>
      </c>
      <c r="BS167">
        <v>3297.6941132563502</v>
      </c>
      <c r="BT167">
        <v>2439.59588723262</v>
      </c>
      <c r="BU167">
        <v>805.63912216982999</v>
      </c>
      <c r="BV167">
        <v>6672.8744667362198</v>
      </c>
      <c r="BW167">
        <v>11710.289232254599</v>
      </c>
    </row>
    <row r="168" spans="1:75">
      <c r="A168" t="s">
        <v>205</v>
      </c>
      <c r="B168">
        <v>2.0148082</v>
      </c>
      <c r="C168">
        <v>4.8409636000000003</v>
      </c>
      <c r="D168">
        <v>11.273801300000001</v>
      </c>
      <c r="E168">
        <v>3.1786116</v>
      </c>
      <c r="F168">
        <v>1.4404383000000001</v>
      </c>
      <c r="G168">
        <v>10.3170663</v>
      </c>
      <c r="H168">
        <v>3.8860903000000002</v>
      </c>
      <c r="I168">
        <v>13.3159087</v>
      </c>
      <c r="J168">
        <v>9.1193285999999993</v>
      </c>
      <c r="K168">
        <v>6.6584570000000003</v>
      </c>
      <c r="L168">
        <v>2.813752</v>
      </c>
      <c r="M168">
        <v>4.9141896000000003</v>
      </c>
      <c r="N168">
        <v>4.5174156999999999</v>
      </c>
      <c r="O168">
        <v>37.039122499999998</v>
      </c>
      <c r="P168">
        <v>6.6575769999999999</v>
      </c>
      <c r="Q168">
        <v>9.1978893999999993</v>
      </c>
      <c r="R168">
        <v>12.7225605</v>
      </c>
      <c r="AM168" s="3" t="s">
        <v>255</v>
      </c>
      <c r="AN168">
        <v>77525.204052000001</v>
      </c>
      <c r="AO168">
        <v>15324.3950872</v>
      </c>
      <c r="AP168">
        <v>447812.46865370002</v>
      </c>
      <c r="AQ168">
        <v>220455.7096921</v>
      </c>
      <c r="AR168">
        <v>40829.950324400001</v>
      </c>
      <c r="AS168">
        <v>325509.28086439997</v>
      </c>
      <c r="AT168">
        <v>31115.922175799999</v>
      </c>
      <c r="AU168">
        <v>626330.32731920003</v>
      </c>
      <c r="AV168">
        <v>317715.99171600002</v>
      </c>
      <c r="AW168">
        <v>237629.4767842</v>
      </c>
      <c r="AX168">
        <v>118721.606957</v>
      </c>
      <c r="AY168">
        <v>254165.2888605</v>
      </c>
      <c r="AZ168">
        <v>1411997.7647418999</v>
      </c>
      <c r="BA168">
        <v>395894.68371299998</v>
      </c>
      <c r="BB168">
        <v>208748.66757009001</v>
      </c>
      <c r="BC168">
        <v>1423231.2295518999</v>
      </c>
      <c r="BD168">
        <v>1956719.7391359599</v>
      </c>
      <c r="BF168" s="3" t="s">
        <v>249</v>
      </c>
      <c r="BG168">
        <v>28.4366114157753</v>
      </c>
      <c r="BH168">
        <v>3.08988652311184</v>
      </c>
      <c r="BI168">
        <v>64.699914700879106</v>
      </c>
      <c r="BJ168">
        <v>16.7403771160579</v>
      </c>
      <c r="BK168">
        <v>10.2774357635868</v>
      </c>
      <c r="BL168">
        <v>37.613219758534399</v>
      </c>
      <c r="BM168">
        <v>16.387313687113</v>
      </c>
      <c r="BN168">
        <v>107.241363641356</v>
      </c>
      <c r="BO168">
        <v>45.313738636182201</v>
      </c>
      <c r="BP168">
        <v>16.8113037787213</v>
      </c>
      <c r="BQ168">
        <v>10.671957956673801</v>
      </c>
      <c r="BR168">
        <v>233.54719886655101</v>
      </c>
      <c r="BS168">
        <v>275.19243627725501</v>
      </c>
      <c r="BT168">
        <v>245.679208939033</v>
      </c>
      <c r="BU168">
        <v>47.654542487315901</v>
      </c>
      <c r="BV168">
        <v>406.97643468600802</v>
      </c>
      <c r="BW168">
        <v>595.17825468274395</v>
      </c>
    </row>
    <row r="169" spans="1:75">
      <c r="A169" t="s">
        <v>206</v>
      </c>
      <c r="B169">
        <v>3802.4834494500001</v>
      </c>
      <c r="C169">
        <v>2110.6722372999998</v>
      </c>
      <c r="D169">
        <v>3872.5145974500001</v>
      </c>
      <c r="E169">
        <v>1726.7230795999999</v>
      </c>
      <c r="F169" s="15">
        <v>1145.8813521</v>
      </c>
      <c r="G169">
        <v>6682.2950886999997</v>
      </c>
      <c r="H169">
        <v>1781.8182013000001</v>
      </c>
      <c r="I169">
        <v>9169.8609753000001</v>
      </c>
      <c r="J169">
        <v>6502.4534061000004</v>
      </c>
      <c r="K169">
        <v>1427.3899921</v>
      </c>
      <c r="L169">
        <v>6110.6574516000001</v>
      </c>
      <c r="M169">
        <v>14234.337816400001</v>
      </c>
      <c r="N169">
        <v>12329.0725523</v>
      </c>
      <c r="O169">
        <v>14045.278485700001</v>
      </c>
      <c r="P169">
        <v>7821.8863571000002</v>
      </c>
      <c r="Q169">
        <v>52839.0310073</v>
      </c>
      <c r="R169">
        <v>38417.102312399998</v>
      </c>
      <c r="AM169" s="3" t="s">
        <v>254</v>
      </c>
      <c r="AN169">
        <v>14352006.178677799</v>
      </c>
      <c r="AO169">
        <v>7146579.0906570004</v>
      </c>
      <c r="AP169">
        <v>52588242.844172597</v>
      </c>
      <c r="AQ169">
        <v>25918806.047426101</v>
      </c>
      <c r="AR169">
        <v>3251102.6407245998</v>
      </c>
      <c r="AS169">
        <v>-3927197.0000725999</v>
      </c>
      <c r="AT169">
        <v>510243.060437901</v>
      </c>
      <c r="AU169">
        <v>77571203.765545696</v>
      </c>
      <c r="AV169">
        <v>24545407.416003302</v>
      </c>
      <c r="AW169">
        <v>15336385.8340564</v>
      </c>
      <c r="AX169">
        <v>7654219.8688239995</v>
      </c>
      <c r="AY169">
        <v>41846113.163832098</v>
      </c>
      <c r="AZ169">
        <v>84459736.725226104</v>
      </c>
      <c r="BA169">
        <v>19891922.259947501</v>
      </c>
      <c r="BB169">
        <v>4911627.2573973099</v>
      </c>
      <c r="BC169">
        <v>24957705.9695265</v>
      </c>
      <c r="BD169">
        <v>72027783.785895094</v>
      </c>
      <c r="BF169" s="3" t="s">
        <v>236</v>
      </c>
      <c r="BG169">
        <v>354.37022419553</v>
      </c>
      <c r="BH169">
        <v>48.110608347365897</v>
      </c>
      <c r="BI169">
        <v>250.65934726222301</v>
      </c>
      <c r="BJ169">
        <v>57.062395880371902</v>
      </c>
      <c r="BK169">
        <v>35.217335589926698</v>
      </c>
      <c r="BL169">
        <v>67.620875111914202</v>
      </c>
      <c r="BM169">
        <v>29.770301086504201</v>
      </c>
      <c r="BN169">
        <v>124.1595059851</v>
      </c>
      <c r="BO169">
        <v>61.5491887132779</v>
      </c>
      <c r="BP169">
        <v>34.6859335714447</v>
      </c>
      <c r="BQ169">
        <v>57.486832932448699</v>
      </c>
      <c r="BR169">
        <v>227.426598616245</v>
      </c>
      <c r="BS169">
        <v>478.01708555068302</v>
      </c>
      <c r="BT169">
        <v>232.59152710250001</v>
      </c>
      <c r="BU169">
        <v>67.038669454521497</v>
      </c>
      <c r="BV169">
        <v>685.92245880016503</v>
      </c>
      <c r="BW169">
        <v>895.260807231326</v>
      </c>
    </row>
    <row r="170" spans="1:75">
      <c r="A170" t="s">
        <v>207</v>
      </c>
      <c r="B170">
        <v>959.25571654999999</v>
      </c>
      <c r="C170">
        <v>2943.4751282000002</v>
      </c>
      <c r="D170">
        <v>2032.4251548499999</v>
      </c>
      <c r="E170">
        <v>1241.4490358</v>
      </c>
      <c r="F170">
        <v>417.20635390000001</v>
      </c>
      <c r="G170">
        <v>8917.1482140999997</v>
      </c>
      <c r="H170">
        <v>1047.3036824999999</v>
      </c>
      <c r="I170">
        <v>3422.9517218000001</v>
      </c>
      <c r="J170">
        <v>2678.2537354000001</v>
      </c>
      <c r="K170">
        <v>808.83288930000003</v>
      </c>
      <c r="L170">
        <v>1768.5135754999999</v>
      </c>
      <c r="M170">
        <v>11982.110369599999</v>
      </c>
      <c r="N170">
        <v>3275.0920093999998</v>
      </c>
      <c r="O170">
        <v>11115.7436208</v>
      </c>
      <c r="P170">
        <v>879.49682210000003</v>
      </c>
      <c r="Q170">
        <v>3478.9963637999999</v>
      </c>
      <c r="R170">
        <v>13854.767771500001</v>
      </c>
      <c r="AM170" t="s">
        <v>180</v>
      </c>
      <c r="AN170">
        <v>1028708.8116392</v>
      </c>
      <c r="AO170">
        <v>58726.736091999999</v>
      </c>
      <c r="AP170">
        <v>1736754.5918280999</v>
      </c>
      <c r="AQ170">
        <v>142846.6032672</v>
      </c>
      <c r="AR170">
        <v>22486.9438204</v>
      </c>
      <c r="AS170">
        <v>198226.9445247</v>
      </c>
      <c r="AT170">
        <v>24168.555694400002</v>
      </c>
      <c r="AU170">
        <v>632845.66191420006</v>
      </c>
      <c r="AV170">
        <v>217893.48307744999</v>
      </c>
      <c r="AW170">
        <v>54451.265479770002</v>
      </c>
      <c r="AX170">
        <v>362374.75772769999</v>
      </c>
      <c r="AY170">
        <v>1987330.6405756001</v>
      </c>
      <c r="AZ170">
        <v>2732118.98985221</v>
      </c>
      <c r="BA170">
        <v>328703.12045809999</v>
      </c>
      <c r="BB170">
        <v>663690.11119859002</v>
      </c>
      <c r="BC170">
        <v>1462162.0484193999</v>
      </c>
      <c r="BD170">
        <v>3014013.2546939198</v>
      </c>
      <c r="BF170" s="3" t="s">
        <v>232</v>
      </c>
      <c r="BG170">
        <v>576.273594548505</v>
      </c>
      <c r="BH170">
        <v>7602.4024409906096</v>
      </c>
      <c r="BI170">
        <v>34011.8567358898</v>
      </c>
      <c r="BJ170">
        <v>6408.5895302059798</v>
      </c>
      <c r="BK170">
        <v>2931.53509056133</v>
      </c>
      <c r="BL170">
        <v>35061.546439342303</v>
      </c>
      <c r="BM170">
        <v>7570.0475015225802</v>
      </c>
      <c r="BN170">
        <v>23879.898647208898</v>
      </c>
      <c r="BO170">
        <v>10325.817255584099</v>
      </c>
      <c r="BP170">
        <v>3487.0717201169</v>
      </c>
      <c r="BQ170">
        <v>804.96943009689198</v>
      </c>
      <c r="BR170">
        <v>64256.235949875001</v>
      </c>
      <c r="BS170">
        <v>78641.153933060705</v>
      </c>
      <c r="BT170">
        <v>39919.692215761599</v>
      </c>
      <c r="BU170">
        <v>11190.2632211037</v>
      </c>
      <c r="BV170">
        <v>101144.12991151601</v>
      </c>
      <c r="BW170">
        <v>91139.829645695994</v>
      </c>
    </row>
    <row r="171" spans="1:75">
      <c r="A171" t="s">
        <v>208</v>
      </c>
      <c r="B171">
        <v>36190.823644999997</v>
      </c>
      <c r="C171">
        <v>141.4748026</v>
      </c>
      <c r="D171">
        <v>54633.307191300002</v>
      </c>
      <c r="E171">
        <v>1583.799677</v>
      </c>
      <c r="F171">
        <v>1531.6365029000001</v>
      </c>
      <c r="G171">
        <v>10990.230957600001</v>
      </c>
      <c r="H171">
        <v>2721.9676625000002</v>
      </c>
      <c r="I171">
        <v>15503.679341200001</v>
      </c>
      <c r="J171">
        <v>2613.3241561</v>
      </c>
      <c r="K171">
        <v>1587.3753941</v>
      </c>
      <c r="L171">
        <v>44393.214057899997</v>
      </c>
      <c r="M171">
        <v>5366.0650550999999</v>
      </c>
      <c r="N171">
        <v>14108.4445077</v>
      </c>
      <c r="O171">
        <v>41944.549031199997</v>
      </c>
      <c r="P171">
        <v>1167.5349752</v>
      </c>
      <c r="Q171">
        <v>24178.283358000001</v>
      </c>
      <c r="R171">
        <v>21087.4531135</v>
      </c>
      <c r="AM171" s="3" t="s">
        <v>253</v>
      </c>
      <c r="AN171">
        <v>47677.704514500001</v>
      </c>
      <c r="AO171">
        <v>6384.6575039999998</v>
      </c>
      <c r="AP171">
        <v>255739.2813762</v>
      </c>
      <c r="AQ171">
        <v>103187.372682</v>
      </c>
      <c r="AR171">
        <v>21112.467623100001</v>
      </c>
      <c r="AS171">
        <v>133719.38363230001</v>
      </c>
      <c r="AT171">
        <v>15693.019924300001</v>
      </c>
      <c r="AU171">
        <v>391179.04782819998</v>
      </c>
      <c r="AV171">
        <v>253595.52584270001</v>
      </c>
      <c r="AW171">
        <v>81011.078093589997</v>
      </c>
      <c r="AX171">
        <v>82871.373391000001</v>
      </c>
      <c r="AY171">
        <v>390246.7031018</v>
      </c>
      <c r="AZ171">
        <v>895386.52082205995</v>
      </c>
      <c r="BA171">
        <v>184320.2375968</v>
      </c>
      <c r="BB171">
        <v>136336.67363333001</v>
      </c>
      <c r="BC171">
        <v>965608.78368560004</v>
      </c>
      <c r="BD171">
        <v>1534201.39422105</v>
      </c>
      <c r="BF171" t="s">
        <v>248</v>
      </c>
      <c r="BG171">
        <v>47.395975759184203</v>
      </c>
      <c r="BH171">
        <v>47.187452402579197</v>
      </c>
      <c r="BI171">
        <v>78.122540327297401</v>
      </c>
      <c r="BJ171">
        <v>80.355790111443</v>
      </c>
      <c r="BK171">
        <v>20.2046853840518</v>
      </c>
      <c r="BL171">
        <v>138.98519339839601</v>
      </c>
      <c r="BM171">
        <v>85.9584316423351</v>
      </c>
      <c r="BN171">
        <v>214.112506631033</v>
      </c>
      <c r="BO171">
        <v>107.81727462545901</v>
      </c>
      <c r="BP171">
        <v>40.598841291929702</v>
      </c>
      <c r="BQ171">
        <v>57.161375695787299</v>
      </c>
      <c r="BR171">
        <v>13.5389052320765</v>
      </c>
      <c r="BS171">
        <v>122.189967945795</v>
      </c>
      <c r="BT171">
        <v>52.8641578324874</v>
      </c>
      <c r="BU171">
        <v>69.309373528439906</v>
      </c>
      <c r="BV171">
        <v>105.383057385025</v>
      </c>
      <c r="BW171">
        <v>438.94760803717099</v>
      </c>
    </row>
    <row r="172" spans="1:75">
      <c r="A172" t="s">
        <v>209</v>
      </c>
      <c r="B172">
        <v>823.21996869999998</v>
      </c>
      <c r="C172">
        <v>11.3302409</v>
      </c>
      <c r="D172">
        <v>2792.0538603999998</v>
      </c>
      <c r="E172">
        <v>4261.1030775999998</v>
      </c>
      <c r="F172">
        <v>231.69529790000001</v>
      </c>
      <c r="G172">
        <v>4079.7221248999999</v>
      </c>
      <c r="H172">
        <v>35.910704799999998</v>
      </c>
      <c r="I172">
        <v>1506.3222611000001</v>
      </c>
      <c r="J172">
        <v>176.16835270000001</v>
      </c>
      <c r="K172">
        <v>216.68067550000001</v>
      </c>
      <c r="L172">
        <v>372.8679338</v>
      </c>
      <c r="M172">
        <v>19074.423101699998</v>
      </c>
      <c r="N172">
        <v>12438.4938406</v>
      </c>
      <c r="O172">
        <v>4736.8634842000001</v>
      </c>
      <c r="P172">
        <v>512.13347280000005</v>
      </c>
      <c r="Q172">
        <v>1778.3794482999999</v>
      </c>
      <c r="R172">
        <v>8964.7833284000008</v>
      </c>
      <c r="AM172" s="3" t="s">
        <v>260</v>
      </c>
      <c r="AN172">
        <v>133976.03750100001</v>
      </c>
      <c r="AO172">
        <v>4454.1023981999997</v>
      </c>
      <c r="AP172">
        <v>928023.27819390001</v>
      </c>
      <c r="AQ172">
        <v>460018.20180739998</v>
      </c>
      <c r="AR172">
        <v>72432.402560300005</v>
      </c>
      <c r="AS172">
        <v>493876.59288800001</v>
      </c>
      <c r="AT172">
        <v>55339.992046699997</v>
      </c>
      <c r="AU172">
        <v>1528011.0115982001</v>
      </c>
      <c r="AV172">
        <v>1018289.26965796</v>
      </c>
      <c r="AW172">
        <v>435994.29377093998</v>
      </c>
      <c r="AX172">
        <v>237873.39843940001</v>
      </c>
      <c r="AY172">
        <v>1478352.8075999001</v>
      </c>
      <c r="AZ172">
        <v>3231578.3119144202</v>
      </c>
      <c r="BA172">
        <v>553468.08997049998</v>
      </c>
      <c r="BB172">
        <v>493997.62594131002</v>
      </c>
      <c r="BC172">
        <v>4169100.9265647</v>
      </c>
      <c r="BD172">
        <v>6446673.2241322501</v>
      </c>
      <c r="BF172" t="s">
        <v>244</v>
      </c>
      <c r="BG172">
        <v>2806.1335304015101</v>
      </c>
      <c r="BH172">
        <v>284.607747066375</v>
      </c>
      <c r="BI172">
        <v>4843.2700115037396</v>
      </c>
      <c r="BJ172">
        <v>1850.00869762308</v>
      </c>
      <c r="BK172">
        <v>2723.8827746020302</v>
      </c>
      <c r="BL172">
        <v>7299.3120120988797</v>
      </c>
      <c r="BM172">
        <v>7979.15255267668</v>
      </c>
      <c r="BN172">
        <v>16855.1907470355</v>
      </c>
      <c r="BO172">
        <v>16717.9620828609</v>
      </c>
      <c r="BP172">
        <v>2749.5614882670402</v>
      </c>
      <c r="BQ172">
        <v>3069.76513187516</v>
      </c>
      <c r="BR172">
        <v>9267.2063901556994</v>
      </c>
      <c r="BS172">
        <v>2912.7948715665898</v>
      </c>
      <c r="BT172">
        <v>9504.6462811015608</v>
      </c>
      <c r="BU172">
        <v>2249.9749366476899</v>
      </c>
      <c r="BV172">
        <v>14306.9660496785</v>
      </c>
      <c r="BW172">
        <v>21253.867288594301</v>
      </c>
    </row>
    <row r="173" spans="1:75">
      <c r="A173" t="s">
        <v>210</v>
      </c>
      <c r="B173">
        <v>5919.8723859499996</v>
      </c>
      <c r="C173">
        <v>10160.2310284</v>
      </c>
      <c r="D173">
        <v>24425.907977850002</v>
      </c>
      <c r="E173">
        <v>2643.8660672000001</v>
      </c>
      <c r="F173">
        <v>1820.2180479000001</v>
      </c>
      <c r="G173" s="15">
        <v>15917.521319699999</v>
      </c>
      <c r="H173">
        <v>2042.1741645</v>
      </c>
      <c r="I173">
        <v>4784.1753699999999</v>
      </c>
      <c r="J173">
        <v>2614.1485266999998</v>
      </c>
      <c r="K173">
        <v>4719.3475097</v>
      </c>
      <c r="L173">
        <v>2524.5695943000001</v>
      </c>
      <c r="M173">
        <v>25266.9968711</v>
      </c>
      <c r="N173">
        <v>642.01580100000001</v>
      </c>
      <c r="O173">
        <v>18894.671435</v>
      </c>
      <c r="P173">
        <v>6831.9525941000002</v>
      </c>
      <c r="Q173">
        <v>27358.2562321</v>
      </c>
      <c r="R173">
        <v>38847.582963599998</v>
      </c>
      <c r="AM173" s="3" t="s">
        <v>261</v>
      </c>
      <c r="AN173">
        <v>436840.90817200002</v>
      </c>
      <c r="AO173">
        <v>53042.249430199998</v>
      </c>
      <c r="AP173">
        <v>2451849.7090359</v>
      </c>
      <c r="AQ173">
        <v>2204220.9421974001</v>
      </c>
      <c r="AR173">
        <v>222842.31350220001</v>
      </c>
      <c r="AS173">
        <v>1864570.0365673001</v>
      </c>
      <c r="AT173">
        <v>226235.15660340001</v>
      </c>
      <c r="AU173">
        <v>6136078.9644200997</v>
      </c>
      <c r="AV173">
        <v>3120462.5168804498</v>
      </c>
      <c r="AW173">
        <v>1312233.1696250599</v>
      </c>
      <c r="AX173">
        <v>716215.20632770006</v>
      </c>
      <c r="AY173">
        <v>5450957.1429786002</v>
      </c>
      <c r="AZ173">
        <v>8750131.7946967203</v>
      </c>
      <c r="BA173">
        <v>1745660.3817622</v>
      </c>
      <c r="BB173">
        <v>1450144.4420626201</v>
      </c>
      <c r="BC173">
        <v>10265923.110915599</v>
      </c>
      <c r="BD173">
        <v>17063477.915643901</v>
      </c>
      <c r="BF173" s="3" t="s">
        <v>245</v>
      </c>
      <c r="BG173">
        <v>1255.69141466311</v>
      </c>
      <c r="BH173">
        <v>129.80568494625999</v>
      </c>
      <c r="BI173">
        <v>2042.0557963808701</v>
      </c>
      <c r="BJ173">
        <v>1339.74255398229</v>
      </c>
      <c r="BK173">
        <v>1228.2754811454199</v>
      </c>
      <c r="BL173">
        <v>5447.8020555592102</v>
      </c>
      <c r="BM173">
        <v>3666.1502336666399</v>
      </c>
      <c r="BN173">
        <v>5453.1223225530302</v>
      </c>
      <c r="BO173">
        <v>3234.57810569103</v>
      </c>
      <c r="BP173">
        <v>1585.9299657922199</v>
      </c>
      <c r="BQ173">
        <v>728.36203203568004</v>
      </c>
      <c r="BR173">
        <v>4126.7413456994</v>
      </c>
      <c r="BS173">
        <v>2962.8475067781901</v>
      </c>
      <c r="BT173">
        <v>3791.5024312283799</v>
      </c>
      <c r="BU173">
        <v>1052.2434138788999</v>
      </c>
      <c r="BV173">
        <v>5834.0021645782699</v>
      </c>
      <c r="BW173">
        <v>11987.224139460701</v>
      </c>
    </row>
    <row r="174" spans="1:75">
      <c r="A174" t="s">
        <v>211</v>
      </c>
      <c r="B174">
        <v>8.9180300000000004E-2</v>
      </c>
      <c r="C174">
        <v>9.7380400000000006E-2</v>
      </c>
      <c r="D174">
        <v>0.1892104</v>
      </c>
      <c r="E174">
        <v>1.3984699999999999E-2</v>
      </c>
      <c r="F174">
        <v>2.39399E-2</v>
      </c>
      <c r="G174">
        <v>0.24227509999999999</v>
      </c>
      <c r="H174">
        <v>9.4490900000000003E-2</v>
      </c>
      <c r="I174">
        <v>0.2486429</v>
      </c>
      <c r="J174">
        <v>6.0926300000000003E-2</v>
      </c>
      <c r="K174">
        <v>3.71521E-2</v>
      </c>
      <c r="L174">
        <v>0.1093686</v>
      </c>
      <c r="M174">
        <v>0.87557759999999996</v>
      </c>
      <c r="N174">
        <v>0.2747521</v>
      </c>
      <c r="O174">
        <v>0.72294230000000004</v>
      </c>
      <c r="P174">
        <v>0.1099562</v>
      </c>
      <c r="Q174">
        <v>1.4130281</v>
      </c>
      <c r="R174">
        <v>1.7367060999999999</v>
      </c>
      <c r="AM174" s="3" t="s">
        <v>262</v>
      </c>
      <c r="AN174">
        <v>49929862.871316098</v>
      </c>
      <c r="AO174">
        <v>1388664.2917885</v>
      </c>
      <c r="AP174">
        <v>70080391.812221095</v>
      </c>
      <c r="AQ174">
        <v>44992937.911086902</v>
      </c>
      <c r="AR174">
        <v>5064379.1307568997</v>
      </c>
      <c r="AS174">
        <v>28699950.664006401</v>
      </c>
      <c r="AT174">
        <v>4348876.0293584997</v>
      </c>
      <c r="AU174">
        <v>64905938.470897198</v>
      </c>
      <c r="AV174">
        <v>20304921.506724801</v>
      </c>
      <c r="AW174">
        <v>14916015.9248014</v>
      </c>
      <c r="AX174">
        <v>12245265.4745629</v>
      </c>
      <c r="AY174">
        <v>73300226.498038098</v>
      </c>
      <c r="AZ174">
        <v>108527647.090939</v>
      </c>
      <c r="BA174">
        <v>75373608.316139802</v>
      </c>
      <c r="BB174">
        <v>14033041.095622299</v>
      </c>
      <c r="BC174">
        <v>103590165.668543</v>
      </c>
      <c r="BD174">
        <v>153276651.243734</v>
      </c>
      <c r="BF174" s="3" t="s">
        <v>235</v>
      </c>
      <c r="BG174">
        <v>101.284868550957</v>
      </c>
      <c r="BH174">
        <v>2.4740048362677798</v>
      </c>
      <c r="BI174">
        <v>63.150688935724602</v>
      </c>
      <c r="BJ174">
        <v>12.024695174900399</v>
      </c>
      <c r="BK174">
        <v>8.6491886937405908</v>
      </c>
      <c r="BL174">
        <v>31.564466859242501</v>
      </c>
      <c r="BM174">
        <v>17.897104101321901</v>
      </c>
      <c r="BN174">
        <v>61.1434537323276</v>
      </c>
      <c r="BO174">
        <v>26.675635117841999</v>
      </c>
      <c r="BP174">
        <v>11.198926556991401</v>
      </c>
      <c r="BQ174">
        <v>12.551395660503299</v>
      </c>
      <c r="BR174">
        <v>113.31119556510301</v>
      </c>
      <c r="BS174">
        <v>129.56694462829</v>
      </c>
      <c r="BT174">
        <v>53.246074881892397</v>
      </c>
      <c r="BU174">
        <v>18.1189510374825</v>
      </c>
      <c r="BV174">
        <v>205.95108378554801</v>
      </c>
      <c r="BW174">
        <v>391.69225267986701</v>
      </c>
    </row>
    <row r="175" spans="1:75">
      <c r="A175" t="s">
        <v>212</v>
      </c>
      <c r="B175">
        <v>25232.062646999999</v>
      </c>
      <c r="C175">
        <v>2009.5263849999999</v>
      </c>
      <c r="D175">
        <v>54194.142838400003</v>
      </c>
      <c r="E175">
        <v>2090.7334924000002</v>
      </c>
      <c r="F175">
        <v>1216.2513334</v>
      </c>
      <c r="G175">
        <v>13711.639881700001</v>
      </c>
      <c r="H175">
        <v>4949.2906842000002</v>
      </c>
      <c r="I175">
        <v>11385.1579447</v>
      </c>
      <c r="J175">
        <v>10797.372032900001</v>
      </c>
      <c r="K175">
        <v>623.03432250000003</v>
      </c>
      <c r="L175">
        <v>9646.8559523000004</v>
      </c>
      <c r="M175">
        <v>3898.3829642999999</v>
      </c>
      <c r="N175">
        <v>46499.314024200001</v>
      </c>
      <c r="O175">
        <v>18071.1406818</v>
      </c>
      <c r="P175">
        <v>5162.4924358999997</v>
      </c>
      <c r="Q175">
        <v>49776.119475300002</v>
      </c>
      <c r="R175">
        <v>48330.028710799997</v>
      </c>
      <c r="AM175" s="3" t="s">
        <v>257</v>
      </c>
      <c r="AN175">
        <v>206544.4016711</v>
      </c>
      <c r="AO175">
        <v>18066.963824400002</v>
      </c>
      <c r="AP175">
        <v>1373247.7619091</v>
      </c>
      <c r="AQ175">
        <v>876572.53160760005</v>
      </c>
      <c r="AR175">
        <v>114174.6062693</v>
      </c>
      <c r="AS175">
        <v>882324.58987679996</v>
      </c>
      <c r="AT175">
        <v>120671.2683029</v>
      </c>
      <c r="AU175">
        <v>4417483.1389074</v>
      </c>
      <c r="AV175">
        <v>2026292.6221332999</v>
      </c>
      <c r="AW175">
        <v>938579.70494508999</v>
      </c>
      <c r="AX175">
        <v>315317.55161800003</v>
      </c>
      <c r="AY175">
        <v>2914994.5830001999</v>
      </c>
      <c r="AZ175">
        <v>4311970.0346428603</v>
      </c>
      <c r="BA175">
        <v>950019.80027320003</v>
      </c>
      <c r="BB175">
        <v>749045.52846313</v>
      </c>
      <c r="BC175">
        <v>5038959.271164</v>
      </c>
      <c r="BD175">
        <v>8422566.9639424905</v>
      </c>
      <c r="BF175" s="3" t="s">
        <v>239</v>
      </c>
      <c r="BG175">
        <v>92.621489039385906</v>
      </c>
      <c r="BH175">
        <v>1.59564101100849</v>
      </c>
      <c r="BI175">
        <v>118.09510232983</v>
      </c>
      <c r="BJ175">
        <v>25.5201360024145</v>
      </c>
      <c r="BK175">
        <v>13.741493998305</v>
      </c>
      <c r="BL175">
        <v>27.8659258258953</v>
      </c>
      <c r="BM175">
        <v>6.6506217758219197</v>
      </c>
      <c r="BN175">
        <v>39.121569935092097</v>
      </c>
      <c r="BO175">
        <v>22.348487387402201</v>
      </c>
      <c r="BP175">
        <v>10.9934909674586</v>
      </c>
      <c r="BQ175">
        <v>23.420828193890099</v>
      </c>
      <c r="BR175">
        <v>90.832547024539906</v>
      </c>
      <c r="BS175">
        <v>113.063165468731</v>
      </c>
      <c r="BT175">
        <v>78.507258074931102</v>
      </c>
      <c r="BU175">
        <v>23.007376096553202</v>
      </c>
      <c r="BV175">
        <v>148.20382806381599</v>
      </c>
      <c r="BW175">
        <v>220.28418266630001</v>
      </c>
    </row>
    <row r="176" spans="1:75">
      <c r="A176" t="s">
        <v>213</v>
      </c>
      <c r="B176">
        <v>5.1435585000000001</v>
      </c>
      <c r="C176">
        <v>3.3097561999999998</v>
      </c>
      <c r="D176">
        <v>16.699217900000001</v>
      </c>
      <c r="E176">
        <v>3.0606591999999999</v>
      </c>
      <c r="F176">
        <v>1.4996695</v>
      </c>
      <c r="G176">
        <v>24.694579000000001</v>
      </c>
      <c r="H176">
        <v>3.0546112999999999</v>
      </c>
      <c r="I176">
        <v>18.711172099999999</v>
      </c>
      <c r="J176">
        <v>13.4378209</v>
      </c>
      <c r="K176">
        <v>3.0991246000000001</v>
      </c>
      <c r="L176">
        <v>4.9383134000000002</v>
      </c>
      <c r="M176">
        <v>35.286431100000001</v>
      </c>
      <c r="N176">
        <v>73.619477000000003</v>
      </c>
      <c r="O176">
        <v>78.779644899999994</v>
      </c>
      <c r="P176">
        <v>15.1684319</v>
      </c>
      <c r="Q176">
        <v>42.965469400000003</v>
      </c>
      <c r="R176">
        <v>122.4221962</v>
      </c>
      <c r="AM176" s="3" t="s">
        <v>323</v>
      </c>
      <c r="AN176">
        <v>1863.3743354999999</v>
      </c>
      <c r="AO176">
        <v>1269.1944860000001</v>
      </c>
      <c r="AP176">
        <v>1921.7208355</v>
      </c>
      <c r="AQ176">
        <v>1237.184078</v>
      </c>
      <c r="AR176">
        <v>968.07147650000002</v>
      </c>
      <c r="AS176">
        <v>2477.8422126999999</v>
      </c>
      <c r="AT176">
        <v>1239.1957398</v>
      </c>
      <c r="AU176">
        <v>2259.6886199</v>
      </c>
      <c r="AV176">
        <v>887.81047263000005</v>
      </c>
      <c r="AW176">
        <v>1178.3824596699999</v>
      </c>
      <c r="AX176">
        <v>595.02577470000097</v>
      </c>
      <c r="AY176">
        <v>769.21727710000005</v>
      </c>
      <c r="AZ176">
        <v>2923.2976589300001</v>
      </c>
      <c r="BA176">
        <v>1524.8682655</v>
      </c>
      <c r="BB176">
        <v>867.88927350999995</v>
      </c>
      <c r="BC176">
        <v>2415.6366664000002</v>
      </c>
      <c r="BD176">
        <v>3503.9225664599999</v>
      </c>
      <c r="BF176" s="3" t="s">
        <v>281</v>
      </c>
      <c r="BG176">
        <v>10948.2857162277</v>
      </c>
      <c r="BH176">
        <v>9643.2169468015309</v>
      </c>
      <c r="BI176">
        <v>18810.7976697308</v>
      </c>
      <c r="BJ176">
        <v>6831.8720271514303</v>
      </c>
      <c r="BK176">
        <v>4766.2811119584103</v>
      </c>
      <c r="BL176">
        <v>25341.797713759901</v>
      </c>
      <c r="BM176">
        <v>10801.5270183303</v>
      </c>
      <c r="BN176">
        <v>18043.4927699129</v>
      </c>
      <c r="BO176">
        <v>25695.249215975498</v>
      </c>
      <c r="BP176">
        <v>3533.3940820374301</v>
      </c>
      <c r="BQ176">
        <v>442.84884547245298</v>
      </c>
      <c r="BR176">
        <v>18630.458630149202</v>
      </c>
      <c r="BS176">
        <v>4250.22207208496</v>
      </c>
      <c r="BT176">
        <v>6872.7734850361703</v>
      </c>
      <c r="BU176">
        <v>3675.0714462188298</v>
      </c>
      <c r="BV176">
        <v>36522.346283531697</v>
      </c>
      <c r="BW176">
        <v>117475.93885624599</v>
      </c>
    </row>
    <row r="177" spans="1:75">
      <c r="A177" t="s">
        <v>214</v>
      </c>
      <c r="B177">
        <v>985.08173859999999</v>
      </c>
      <c r="C177">
        <v>77.473041199999997</v>
      </c>
      <c r="D177">
        <v>1865.5771918</v>
      </c>
      <c r="E177">
        <v>358.46461479999999</v>
      </c>
      <c r="F177">
        <v>39.928461800000001</v>
      </c>
      <c r="G177">
        <v>478.07336129999999</v>
      </c>
      <c r="H177">
        <v>138.72222729999999</v>
      </c>
      <c r="I177">
        <v>674.37183809999999</v>
      </c>
      <c r="J177">
        <v>916.23053789999994</v>
      </c>
      <c r="K177">
        <v>82.239788899999994</v>
      </c>
      <c r="L177">
        <v>144.2843652</v>
      </c>
      <c r="M177">
        <v>2025.6287491000001</v>
      </c>
      <c r="N177">
        <v>491.43630209999998</v>
      </c>
      <c r="O177">
        <v>1671.8533147999999</v>
      </c>
      <c r="P177">
        <v>266.53984689999999</v>
      </c>
      <c r="Q177">
        <v>2962.0646062000001</v>
      </c>
      <c r="R177">
        <v>2676.6827287000001</v>
      </c>
      <c r="AM177" t="s">
        <v>265</v>
      </c>
      <c r="AN177">
        <v>190754.38504160001</v>
      </c>
      <c r="AO177">
        <v>23013.791239099999</v>
      </c>
      <c r="AP177">
        <v>1141331.5931392999</v>
      </c>
      <c r="AQ177">
        <v>542746.86034180003</v>
      </c>
      <c r="AR177">
        <v>102333.67141729999</v>
      </c>
      <c r="AS177">
        <v>715806.62438689999</v>
      </c>
      <c r="AT177">
        <v>115894.773504</v>
      </c>
      <c r="AU177">
        <v>2093053.3014868</v>
      </c>
      <c r="AV177">
        <v>1045336.1108321</v>
      </c>
      <c r="AW177">
        <v>477464.79009347002</v>
      </c>
      <c r="AX177">
        <v>405491.56416439998</v>
      </c>
      <c r="AY177">
        <v>2261547.0948449001</v>
      </c>
      <c r="AZ177">
        <v>4489169.4309517099</v>
      </c>
      <c r="BA177">
        <v>794674.25902270002</v>
      </c>
      <c r="BB177">
        <v>723345.09437178995</v>
      </c>
      <c r="BC177">
        <v>5205353.4459589003</v>
      </c>
      <c r="BD177">
        <v>7203160.0176436203</v>
      </c>
      <c r="BF177" s="3" t="s">
        <v>241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</row>
    <row r="178" spans="1:75">
      <c r="A178" t="s">
        <v>215</v>
      </c>
      <c r="B178">
        <v>11352.4700443</v>
      </c>
      <c r="C178">
        <v>2142.5339165999999</v>
      </c>
      <c r="D178">
        <v>35449.391669899996</v>
      </c>
      <c r="E178">
        <v>9021.4531360000001</v>
      </c>
      <c r="F178">
        <v>3033.6499081000002</v>
      </c>
      <c r="G178">
        <v>16804.046612300001</v>
      </c>
      <c r="H178" s="15">
        <v>5263.5869567999998</v>
      </c>
      <c r="I178">
        <v>25842.2161729</v>
      </c>
      <c r="J178">
        <v>25194.294132999999</v>
      </c>
      <c r="K178">
        <v>5491.0786791999999</v>
      </c>
      <c r="L178">
        <v>12568.026704399999</v>
      </c>
      <c r="M178">
        <v>55842.285727900002</v>
      </c>
      <c r="N178">
        <v>75757.673906299999</v>
      </c>
      <c r="O178">
        <v>20200.751355799999</v>
      </c>
      <c r="P178">
        <v>9383.6864989000005</v>
      </c>
      <c r="Q178">
        <v>78660.942471400005</v>
      </c>
      <c r="R178">
        <v>103685.1869057</v>
      </c>
      <c r="AM178" s="3" t="s">
        <v>266</v>
      </c>
      <c r="AN178">
        <v>15410073.514104599</v>
      </c>
      <c r="AO178">
        <v>799312.52857830003</v>
      </c>
      <c r="AP178">
        <v>25977951.5079321</v>
      </c>
      <c r="AQ178">
        <v>16570896.190265</v>
      </c>
      <c r="AR178">
        <v>334284.79183080001</v>
      </c>
      <c r="AS178">
        <v>4110735.2272707</v>
      </c>
      <c r="AT178">
        <v>8072461.6459004004</v>
      </c>
      <c r="AU178">
        <v>15802736.4161139</v>
      </c>
      <c r="AV178">
        <v>2027872.63535444</v>
      </c>
      <c r="AW178">
        <v>7221933.9955258099</v>
      </c>
      <c r="AX178">
        <v>2424450.3801058</v>
      </c>
      <c r="AY178">
        <v>10450218.901704</v>
      </c>
      <c r="AZ178">
        <v>18265429.168544602</v>
      </c>
      <c r="BA178">
        <v>5249694.9895868003</v>
      </c>
      <c r="BB178">
        <v>2348616.6049956302</v>
      </c>
      <c r="BC178">
        <v>14884020.4963495</v>
      </c>
      <c r="BD178">
        <v>35067526.860868603</v>
      </c>
      <c r="BF178" s="3" t="s">
        <v>108</v>
      </c>
      <c r="BG178">
        <v>26412.373426058199</v>
      </c>
      <c r="BH178">
        <v>4063.9794386103699</v>
      </c>
      <c r="BI178">
        <v>75505.941463941097</v>
      </c>
      <c r="BJ178">
        <v>20452.871802279798</v>
      </c>
      <c r="BK178">
        <v>15105.7552029611</v>
      </c>
      <c r="BL178">
        <v>64735.074247578697</v>
      </c>
      <c r="BM178">
        <v>33249.753633641099</v>
      </c>
      <c r="BN178">
        <v>51090.678781265502</v>
      </c>
      <c r="BO178">
        <v>62054.318306629299</v>
      </c>
      <c r="BP178">
        <v>14836.340650832</v>
      </c>
      <c r="BQ178">
        <v>16223.8722057491</v>
      </c>
      <c r="BR178">
        <v>139635.73260433</v>
      </c>
      <c r="BS178">
        <v>162653.285609193</v>
      </c>
      <c r="BT178">
        <v>46123.020150183598</v>
      </c>
      <c r="BU178">
        <v>20238.078586911099</v>
      </c>
      <c r="BV178">
        <v>179125.65428699099</v>
      </c>
      <c r="BW178">
        <v>341447.92026804702</v>
      </c>
    </row>
    <row r="179" spans="1:75">
      <c r="A179" t="s">
        <v>216</v>
      </c>
      <c r="B179">
        <v>468.27657975</v>
      </c>
      <c r="C179">
        <v>10637.614135100001</v>
      </c>
      <c r="D179">
        <v>556.59328085000004</v>
      </c>
      <c r="E179">
        <v>7423.0065285000001</v>
      </c>
      <c r="F179">
        <v>1831.1909122</v>
      </c>
      <c r="G179">
        <v>10705.401421</v>
      </c>
      <c r="H179">
        <v>3492.5197342000001</v>
      </c>
      <c r="I179">
        <v>5420.6250421000004</v>
      </c>
      <c r="J179">
        <v>2556.6292073</v>
      </c>
      <c r="K179">
        <v>2736.6237111999999</v>
      </c>
      <c r="L179">
        <v>7935.4589734000001</v>
      </c>
      <c r="M179">
        <v>3429.2101149</v>
      </c>
      <c r="N179">
        <v>8587.3763283000008</v>
      </c>
      <c r="O179">
        <v>13636.9600663</v>
      </c>
      <c r="P179">
        <v>6470.4127182000002</v>
      </c>
      <c r="Q179">
        <v>36634.004839000001</v>
      </c>
      <c r="R179">
        <v>23010.5711839</v>
      </c>
      <c r="AM179" s="3" t="s">
        <v>48</v>
      </c>
      <c r="AN179">
        <v>3413800.9913487001</v>
      </c>
      <c r="AO179">
        <v>458678.90610760002</v>
      </c>
      <c r="AP179">
        <v>18721873.200474098</v>
      </c>
      <c r="AQ179">
        <v>12115845.0443133</v>
      </c>
      <c r="AR179">
        <v>1618493.7835740999</v>
      </c>
      <c r="AS179">
        <v>11166909.433200199</v>
      </c>
      <c r="AT179">
        <v>1701488.5933846</v>
      </c>
      <c r="AU179">
        <v>34479985.231486998</v>
      </c>
      <c r="AV179">
        <v>19632401.494515002</v>
      </c>
      <c r="AW179">
        <v>9120886.1262070592</v>
      </c>
      <c r="AX179">
        <v>5442459.3195425998</v>
      </c>
      <c r="AY179">
        <v>42270905.471519902</v>
      </c>
      <c r="AZ179">
        <v>66545776.377120398</v>
      </c>
      <c r="BA179">
        <v>10990793.8221657</v>
      </c>
      <c r="BB179">
        <v>10803008.798062799</v>
      </c>
      <c r="BC179">
        <v>77742776.373377502</v>
      </c>
      <c r="BD179">
        <v>109049801.154652</v>
      </c>
      <c r="BF179" s="3" t="s">
        <v>167</v>
      </c>
      <c r="BG179">
        <v>3702.6163310582701</v>
      </c>
      <c r="BH179">
        <v>193.55145550091001</v>
      </c>
      <c r="BI179">
        <v>4351.1013969793003</v>
      </c>
      <c r="BJ179">
        <v>1271.3287588170399</v>
      </c>
      <c r="BK179">
        <v>792.14470770672597</v>
      </c>
      <c r="BL179">
        <v>3305.3821451442</v>
      </c>
      <c r="BM179">
        <v>690.64391970668203</v>
      </c>
      <c r="BN179">
        <v>5321.7451670601304</v>
      </c>
      <c r="BO179">
        <v>2013.2644404310199</v>
      </c>
      <c r="BP179">
        <v>714.75391170330499</v>
      </c>
      <c r="BQ179">
        <v>702.86581446743401</v>
      </c>
      <c r="BR179">
        <v>11803.646213931501</v>
      </c>
      <c r="BS179">
        <v>6902.3781726696798</v>
      </c>
      <c r="BT179">
        <v>2801.6168103249602</v>
      </c>
      <c r="BU179">
        <v>1151.2302320071899</v>
      </c>
      <c r="BV179">
        <v>10232.0863817842</v>
      </c>
      <c r="BW179">
        <v>16717.674539116899</v>
      </c>
    </row>
    <row r="180" spans="1:75">
      <c r="A180" t="s">
        <v>217</v>
      </c>
      <c r="B180">
        <v>757.44964694999999</v>
      </c>
      <c r="C180">
        <v>516.46287840000002</v>
      </c>
      <c r="D180">
        <v>2065.6937626499998</v>
      </c>
      <c r="E180">
        <v>304.39272560000001</v>
      </c>
      <c r="F180">
        <v>47.748370000000001</v>
      </c>
      <c r="G180">
        <v>802.14468209999995</v>
      </c>
      <c r="H180">
        <v>102.64225039999999</v>
      </c>
      <c r="I180">
        <v>1335.7318345000001</v>
      </c>
      <c r="J180">
        <v>947.49924669999996</v>
      </c>
      <c r="K180">
        <v>176.34982310000001</v>
      </c>
      <c r="L180">
        <v>188.4850548</v>
      </c>
      <c r="M180">
        <v>4090.1527535</v>
      </c>
      <c r="N180">
        <v>736.41893619999996</v>
      </c>
      <c r="O180">
        <v>163.01694409999999</v>
      </c>
      <c r="P180">
        <v>298.04389759999998</v>
      </c>
      <c r="Q180">
        <v>1322.5542432</v>
      </c>
      <c r="R180">
        <v>4658.2271730000002</v>
      </c>
      <c r="AM180" s="3" t="s">
        <v>120</v>
      </c>
      <c r="AN180">
        <v>30932957.1374414</v>
      </c>
      <c r="AO180">
        <v>1119878.8134868001</v>
      </c>
      <c r="AP180">
        <v>120547881.65961599</v>
      </c>
      <c r="AQ180">
        <v>57268257.575429603</v>
      </c>
      <c r="AR180">
        <v>17150121.509708598</v>
      </c>
      <c r="AS180">
        <v>57186943.547491997</v>
      </c>
      <c r="AT180">
        <v>19778400.621124402</v>
      </c>
      <c r="AU180">
        <v>143737913.285081</v>
      </c>
      <c r="AV180">
        <v>90224536.658823505</v>
      </c>
      <c r="AW180">
        <v>44964716.869140498</v>
      </c>
      <c r="AX180">
        <v>47638862.310468897</v>
      </c>
      <c r="AY180">
        <v>227215231.445856</v>
      </c>
      <c r="AZ180">
        <v>584121946.40953004</v>
      </c>
      <c r="BA180">
        <v>96250239.819986105</v>
      </c>
      <c r="BB180">
        <v>37858720.234317601</v>
      </c>
      <c r="BC180">
        <v>470057296.565045</v>
      </c>
      <c r="BD180">
        <v>796820223.51437902</v>
      </c>
      <c r="BF180" s="3" t="s">
        <v>272</v>
      </c>
      <c r="BG180">
        <v>28.063769824075301</v>
      </c>
      <c r="BH180">
        <v>0.84428883314319902</v>
      </c>
      <c r="BI180">
        <v>45.383876667810199</v>
      </c>
      <c r="BJ180">
        <v>8.0861117154862701</v>
      </c>
      <c r="BK180">
        <v>8.1039302457882805</v>
      </c>
      <c r="BL180">
        <v>15.498360673880899</v>
      </c>
      <c r="BM180">
        <v>5.1394365427180002</v>
      </c>
      <c r="BN180">
        <v>29.3821934191411</v>
      </c>
      <c r="BO180">
        <v>20.8259851751525</v>
      </c>
      <c r="BP180">
        <v>7.70082593071327</v>
      </c>
      <c r="BQ180">
        <v>7.1566416665781301</v>
      </c>
      <c r="BR180">
        <v>104.133068358953</v>
      </c>
      <c r="BS180">
        <v>72.103205091069199</v>
      </c>
      <c r="BT180">
        <v>39.979003147885201</v>
      </c>
      <c r="BU180">
        <v>20.949497672911001</v>
      </c>
      <c r="BV180">
        <v>152.250716422252</v>
      </c>
      <c r="BW180">
        <v>249.51685900187499</v>
      </c>
    </row>
    <row r="181" spans="1:75">
      <c r="A181" t="s">
        <v>218</v>
      </c>
      <c r="B181">
        <v>4154.0931816000002</v>
      </c>
      <c r="C181">
        <v>351.80798299999998</v>
      </c>
      <c r="D181">
        <v>12425.686463399999</v>
      </c>
      <c r="E181">
        <v>7014.3296885999998</v>
      </c>
      <c r="F181" s="15">
        <v>1126.3815076999999</v>
      </c>
      <c r="G181">
        <v>5187.1085228000002</v>
      </c>
      <c r="H181">
        <v>922.04954610000004</v>
      </c>
      <c r="I181">
        <v>7698.4151615999999</v>
      </c>
      <c r="J181">
        <v>7786.3120738999996</v>
      </c>
      <c r="K181">
        <v>2167.3297487999998</v>
      </c>
      <c r="L181">
        <v>3518.1107719000001</v>
      </c>
      <c r="M181">
        <v>19181.4944856</v>
      </c>
      <c r="N181">
        <v>35162.5464154</v>
      </c>
      <c r="O181">
        <v>8010.2697946999997</v>
      </c>
      <c r="P181">
        <v>4709.6041907999997</v>
      </c>
      <c r="Q181">
        <v>32902.610198100003</v>
      </c>
      <c r="R181">
        <v>52636.979583599998</v>
      </c>
      <c r="AM181" t="s">
        <v>264</v>
      </c>
      <c r="AN181">
        <v>91581.381549600002</v>
      </c>
      <c r="AO181">
        <v>11160.4134823</v>
      </c>
      <c r="AP181">
        <v>597500.22678020003</v>
      </c>
      <c r="AQ181">
        <v>381597.68600019999</v>
      </c>
      <c r="AR181">
        <v>57482.716495400004</v>
      </c>
      <c r="AS181">
        <v>529536.99913550005</v>
      </c>
      <c r="AT181">
        <v>62252.7965396</v>
      </c>
      <c r="AU181">
        <v>1246163.7079747999</v>
      </c>
      <c r="AV181">
        <v>755127.09458847996</v>
      </c>
      <c r="AW181">
        <v>298950.39056130999</v>
      </c>
      <c r="AX181">
        <v>193695.35595550001</v>
      </c>
      <c r="AY181">
        <v>750027.35535630002</v>
      </c>
      <c r="AZ181">
        <v>2137131.8851825502</v>
      </c>
      <c r="BA181">
        <v>498656.88726450002</v>
      </c>
      <c r="BB181">
        <v>327571.30676792999</v>
      </c>
      <c r="BC181">
        <v>2491480.0053710002</v>
      </c>
      <c r="BD181">
        <v>3395208.7348325001</v>
      </c>
      <c r="BF181" s="3" t="s">
        <v>330</v>
      </c>
      <c r="BG181">
        <v>657.67488406190296</v>
      </c>
      <c r="BH181">
        <v>22.0919452300428</v>
      </c>
      <c r="BI181">
        <v>806.92431155339602</v>
      </c>
      <c r="BJ181">
        <v>211.684639760826</v>
      </c>
      <c r="BK181">
        <v>214.616690363662</v>
      </c>
      <c r="BL181">
        <v>541.43437644645303</v>
      </c>
      <c r="BM181">
        <v>299.16183397004897</v>
      </c>
      <c r="BN181">
        <v>621.48259286063001</v>
      </c>
      <c r="BO181">
        <v>400.74781528423301</v>
      </c>
      <c r="BP181">
        <v>156.42135108716499</v>
      </c>
      <c r="BQ181">
        <v>132.18199246729901</v>
      </c>
      <c r="BR181">
        <v>1428.01453752463</v>
      </c>
      <c r="BS181">
        <v>952.60967326292405</v>
      </c>
      <c r="BT181">
        <v>414.24259452793001</v>
      </c>
      <c r="BU181">
        <v>205.36287858418899</v>
      </c>
      <c r="BV181">
        <v>2168.2328287978098</v>
      </c>
      <c r="BW181">
        <v>4245.5255812683399</v>
      </c>
    </row>
    <row r="182" spans="1:75">
      <c r="A182" t="s">
        <v>219</v>
      </c>
      <c r="B182">
        <v>3553.7204204499999</v>
      </c>
      <c r="C182" s="15">
        <v>1.4344679</v>
      </c>
      <c r="D182">
        <v>6968.9564481500001</v>
      </c>
      <c r="E182">
        <v>491.91305219999998</v>
      </c>
      <c r="F182">
        <v>975.04471690000003</v>
      </c>
      <c r="G182">
        <v>4111.7981749</v>
      </c>
      <c r="H182">
        <v>775.22154209999997</v>
      </c>
      <c r="I182">
        <v>1497.3053264</v>
      </c>
      <c r="J182">
        <v>1275.8999093</v>
      </c>
      <c r="K182">
        <v>1022.6245007</v>
      </c>
      <c r="L182">
        <v>1477.1637055000001</v>
      </c>
      <c r="M182">
        <v>4117.4527258999997</v>
      </c>
      <c r="N182" s="15">
        <v>1882.0373935</v>
      </c>
      <c r="O182">
        <v>2690.1677205000001</v>
      </c>
      <c r="P182">
        <v>2034.6000901</v>
      </c>
      <c r="Q182">
        <v>1026.3339441999999</v>
      </c>
      <c r="R182">
        <v>3884.8898472000001</v>
      </c>
      <c r="AM182" s="3" t="s">
        <v>324</v>
      </c>
      <c r="AN182">
        <v>672756.26104540494</v>
      </c>
      <c r="AO182">
        <v>-68498324.075032607</v>
      </c>
      <c r="AP182">
        <v>682961954.70604503</v>
      </c>
      <c r="AQ182">
        <v>278853920.492172</v>
      </c>
      <c r="AR182">
        <v>118239518.165739</v>
      </c>
      <c r="AS182">
        <v>510252201.902744</v>
      </c>
      <c r="AT182">
        <v>13507866.7513861</v>
      </c>
      <c r="AU182">
        <v>848780037.59891105</v>
      </c>
      <c r="AV182">
        <v>1070048875.48002</v>
      </c>
      <c r="AW182">
        <v>404481361.53806198</v>
      </c>
      <c r="AX182">
        <v>202926452.495408</v>
      </c>
      <c r="AY182">
        <v>1170656812.1057301</v>
      </c>
      <c r="AZ182">
        <v>2274235513.3815398</v>
      </c>
      <c r="BA182">
        <v>283316360.25899202</v>
      </c>
      <c r="BB182">
        <v>434566177.84776998</v>
      </c>
      <c r="BC182">
        <v>3230525342.2076302</v>
      </c>
      <c r="BD182">
        <v>5549403360.5791197</v>
      </c>
      <c r="BF182" s="3" t="s">
        <v>228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</row>
    <row r="183" spans="1:75">
      <c r="A183" t="s">
        <v>220</v>
      </c>
      <c r="B183">
        <v>760.57809904999999</v>
      </c>
      <c r="C183">
        <v>2.18947E-2</v>
      </c>
      <c r="D183">
        <v>2205.6817300500002</v>
      </c>
      <c r="E183">
        <v>597.14671629999998</v>
      </c>
      <c r="F183">
        <v>594.72176669999999</v>
      </c>
      <c r="G183">
        <v>1907.2497312999999</v>
      </c>
      <c r="H183">
        <v>1145.2696244000001</v>
      </c>
      <c r="I183">
        <v>885.25490339999999</v>
      </c>
      <c r="J183">
        <v>366.3597542</v>
      </c>
      <c r="K183">
        <v>766.76813030000005</v>
      </c>
      <c r="L183">
        <v>1185.0740269999999</v>
      </c>
      <c r="M183">
        <v>819.08842960000004</v>
      </c>
      <c r="N183">
        <v>3081.1934744999999</v>
      </c>
      <c r="O183">
        <v>248.82083460000001</v>
      </c>
      <c r="P183">
        <v>498.13714659999999</v>
      </c>
      <c r="Q183">
        <v>623.94750769999996</v>
      </c>
      <c r="R183">
        <v>3662.9330905000002</v>
      </c>
      <c r="AM183" s="3" t="s">
        <v>268</v>
      </c>
      <c r="AN183">
        <v>1242006.5947904999</v>
      </c>
      <c r="AO183">
        <v>37252.0981216</v>
      </c>
      <c r="AP183">
        <v>5399582.5438754</v>
      </c>
      <c r="AQ183">
        <v>2121082.35145</v>
      </c>
      <c r="AR183">
        <v>406130.99751790002</v>
      </c>
      <c r="AS183">
        <v>1189412.731782</v>
      </c>
      <c r="AT183">
        <v>327596.54992740002</v>
      </c>
      <c r="AU183">
        <v>2590709.4793488998</v>
      </c>
      <c r="AV183">
        <v>1575712.2438842</v>
      </c>
      <c r="AW183">
        <v>865210.47707239003</v>
      </c>
      <c r="AX183">
        <v>873183.7991382</v>
      </c>
      <c r="AY183">
        <v>5386331.8933381997</v>
      </c>
      <c r="AZ183">
        <v>10384427.9863155</v>
      </c>
      <c r="BA183">
        <v>2421980.6457424001</v>
      </c>
      <c r="BB183">
        <v>758772.26378968998</v>
      </c>
      <c r="BC183">
        <v>8736935.7591302004</v>
      </c>
      <c r="BD183">
        <v>14666583.9811993</v>
      </c>
      <c r="BF183" s="3" t="s">
        <v>243</v>
      </c>
      <c r="BG183">
        <v>262.90184760587601</v>
      </c>
      <c r="BH183">
        <v>24.707519481347301</v>
      </c>
      <c r="BI183">
        <v>403.77495913218797</v>
      </c>
      <c r="BJ183">
        <v>67.579567463647606</v>
      </c>
      <c r="BK183">
        <v>97.906925271987603</v>
      </c>
      <c r="BL183">
        <v>312.23535360825701</v>
      </c>
      <c r="BM183">
        <v>196.294257993092</v>
      </c>
      <c r="BN183">
        <v>533.896642277978</v>
      </c>
      <c r="BO183">
        <v>356.56502891193702</v>
      </c>
      <c r="BP183">
        <v>96.954075185702706</v>
      </c>
      <c r="BQ183">
        <v>28.933256682894299</v>
      </c>
      <c r="BR183">
        <v>957.73964173791001</v>
      </c>
      <c r="BS183">
        <v>318.17521084864802</v>
      </c>
      <c r="BT183">
        <v>144.88739969915599</v>
      </c>
      <c r="BU183">
        <v>77.762475509562094</v>
      </c>
      <c r="BV183">
        <v>696.43583666693996</v>
      </c>
      <c r="BW183">
        <v>824.09280104760001</v>
      </c>
    </row>
    <row r="184" spans="1:75">
      <c r="A184" t="s">
        <v>221</v>
      </c>
      <c r="B184">
        <v>133.31134979999999</v>
      </c>
      <c r="C184">
        <v>118.7247972</v>
      </c>
      <c r="D184">
        <v>367.76065210000002</v>
      </c>
      <c r="E184">
        <v>105.0360699</v>
      </c>
      <c r="F184">
        <v>31.113653299999999</v>
      </c>
      <c r="G184">
        <v>297.77964480000003</v>
      </c>
      <c r="H184">
        <v>88.489054800000005</v>
      </c>
      <c r="I184">
        <v>285.25340390000002</v>
      </c>
      <c r="J184">
        <v>244.63423940000001</v>
      </c>
      <c r="K184">
        <v>52.987189600000001</v>
      </c>
      <c r="L184">
        <v>66.809890499999995</v>
      </c>
      <c r="M184">
        <v>547.33091830000001</v>
      </c>
      <c r="N184">
        <v>296.95277549999997</v>
      </c>
      <c r="O184">
        <v>1107.8750262000001</v>
      </c>
      <c r="P184">
        <v>285.52221200000002</v>
      </c>
      <c r="Q184">
        <v>2371.2810264</v>
      </c>
      <c r="R184">
        <v>1554.7473686000001</v>
      </c>
      <c r="AM184" s="3" t="s">
        <v>270</v>
      </c>
      <c r="AN184">
        <v>6523901.8237319002</v>
      </c>
      <c r="AO184">
        <v>158941.79750389999</v>
      </c>
      <c r="AP184">
        <v>7220326.3014412997</v>
      </c>
      <c r="AQ184">
        <v>7109220.5764587</v>
      </c>
      <c r="AR184">
        <v>36936.795440299997</v>
      </c>
      <c r="AS184">
        <v>435215.2613294</v>
      </c>
      <c r="AT184">
        <v>390073.79862630001</v>
      </c>
      <c r="AU184">
        <v>578461.61469780002</v>
      </c>
      <c r="AV184">
        <v>35398.927624000004</v>
      </c>
      <c r="AW184">
        <v>1161268.9747897999</v>
      </c>
      <c r="AX184">
        <v>234237.4448578</v>
      </c>
      <c r="AY184">
        <v>11763814.6955516</v>
      </c>
      <c r="AZ184">
        <v>2981974.0319996001</v>
      </c>
      <c r="BA184">
        <v>2075447.8603974001</v>
      </c>
      <c r="BB184">
        <v>520312.72329091001</v>
      </c>
      <c r="BC184">
        <v>5281383.3011397999</v>
      </c>
      <c r="BD184">
        <v>11185031.443096301</v>
      </c>
      <c r="BF184" s="3" t="s">
        <v>247</v>
      </c>
      <c r="BG184">
        <v>253.42773234385601</v>
      </c>
      <c r="BH184">
        <v>84.454462965657598</v>
      </c>
      <c r="BI184">
        <v>384.429365899559</v>
      </c>
      <c r="BJ184">
        <v>117.05057630763299</v>
      </c>
      <c r="BK184">
        <v>105.022794850644</v>
      </c>
      <c r="BL184">
        <v>321.844398542063</v>
      </c>
      <c r="BM184">
        <v>208.83558628204</v>
      </c>
      <c r="BN184">
        <v>453.036325844629</v>
      </c>
      <c r="BO184">
        <v>260.03580385170898</v>
      </c>
      <c r="BP184">
        <v>87.464727088512603</v>
      </c>
      <c r="BQ184">
        <v>51.6664689674801</v>
      </c>
      <c r="BR184">
        <v>450.52990126030301</v>
      </c>
      <c r="BS184">
        <v>334.00340520776899</v>
      </c>
      <c r="BT184">
        <v>203.59246331348399</v>
      </c>
      <c r="BU184">
        <v>53.384597690146499</v>
      </c>
      <c r="BV184">
        <v>527.11713157334805</v>
      </c>
      <c r="BW184">
        <v>977.50601727063702</v>
      </c>
    </row>
    <row r="185" spans="1:75">
      <c r="A185" t="s">
        <v>222</v>
      </c>
      <c r="B185">
        <v>1001.24615895</v>
      </c>
      <c r="C185">
        <v>997.02926060000004</v>
      </c>
      <c r="D185">
        <v>1906.29923605</v>
      </c>
      <c r="E185">
        <v>900.31073919999994</v>
      </c>
      <c r="F185">
        <v>387.55862009999998</v>
      </c>
      <c r="G185">
        <v>9003.9674415999998</v>
      </c>
      <c r="H185">
        <v>3124.5369274</v>
      </c>
      <c r="I185">
        <v>7310.1746006000003</v>
      </c>
      <c r="J185">
        <v>4797.9353995000001</v>
      </c>
      <c r="K185">
        <v>879.23054160000004</v>
      </c>
      <c r="L185">
        <v>1729.3511839</v>
      </c>
      <c r="M185">
        <v>30470.7111095</v>
      </c>
      <c r="N185">
        <v>8116.7500356</v>
      </c>
      <c r="O185">
        <v>5494.2520189999996</v>
      </c>
      <c r="P185">
        <v>1420.6819840999999</v>
      </c>
      <c r="Q185">
        <v>22412.356498699999</v>
      </c>
      <c r="R185">
        <v>44074.591869999997</v>
      </c>
      <c r="AM185" s="3" t="s">
        <v>277</v>
      </c>
      <c r="AN185">
        <v>13538.2102017</v>
      </c>
      <c r="AO185">
        <v>3060.3577866999999</v>
      </c>
      <c r="AP185">
        <v>49006.422365899998</v>
      </c>
      <c r="AQ185">
        <v>18378.776309600002</v>
      </c>
      <c r="AR185">
        <v>5065.0762033000001</v>
      </c>
      <c r="AS185">
        <v>23811.288924100001</v>
      </c>
      <c r="AT185">
        <v>4584.4293819000004</v>
      </c>
      <c r="AU185">
        <v>74294.088283999998</v>
      </c>
      <c r="AV185">
        <v>41752.984927700003</v>
      </c>
      <c r="AW185">
        <v>19623.39842034</v>
      </c>
      <c r="AX185">
        <v>14939.722612199999</v>
      </c>
      <c r="AY185">
        <v>99676.873883799999</v>
      </c>
      <c r="AZ185">
        <v>172409.63662172999</v>
      </c>
      <c r="BA185">
        <v>32779.022457899999</v>
      </c>
      <c r="BB185">
        <v>28728.443721340002</v>
      </c>
      <c r="BC185">
        <v>179300.84001740001</v>
      </c>
      <c r="BD185">
        <v>291500.41333291499</v>
      </c>
      <c r="BF185" s="3" t="s">
        <v>246</v>
      </c>
      <c r="BG185">
        <v>3708.04154702715</v>
      </c>
      <c r="BH185">
        <v>915.29318004379604</v>
      </c>
      <c r="BI185">
        <v>18038.042582261802</v>
      </c>
      <c r="BJ185">
        <v>1773.62987562598</v>
      </c>
      <c r="BK185">
        <v>21379.544881103098</v>
      </c>
      <c r="BL185">
        <v>14543.537870591001</v>
      </c>
      <c r="BM185">
        <v>20467.441296073299</v>
      </c>
      <c r="BN185">
        <v>55318.799969272099</v>
      </c>
      <c r="BO185">
        <v>29025.6162169163</v>
      </c>
      <c r="BP185">
        <v>7439.7530319213001</v>
      </c>
      <c r="BQ185">
        <v>9608.5920047889103</v>
      </c>
      <c r="BR185">
        <v>48590.528790996097</v>
      </c>
      <c r="BS185">
        <v>32289.294181229201</v>
      </c>
      <c r="BT185">
        <v>33098.189690898696</v>
      </c>
      <c r="BU185">
        <v>10298.805667000301</v>
      </c>
      <c r="BV185">
        <v>109761.914420031</v>
      </c>
      <c r="BW185">
        <v>146098.817731321</v>
      </c>
    </row>
    <row r="186" spans="1:75">
      <c r="A186" t="s">
        <v>223</v>
      </c>
      <c r="B186">
        <v>196.22475679999999</v>
      </c>
      <c r="C186">
        <v>0.15563370000000001</v>
      </c>
      <c r="D186">
        <v>120.6860667</v>
      </c>
      <c r="E186">
        <v>17.448263900000001</v>
      </c>
      <c r="F186">
        <v>1.3159075</v>
      </c>
      <c r="G186">
        <v>7.8309693999999999</v>
      </c>
      <c r="H186">
        <v>19.7135365</v>
      </c>
      <c r="I186">
        <v>5.581512</v>
      </c>
      <c r="J186">
        <v>4.0593897999999999</v>
      </c>
      <c r="K186">
        <v>1.5154966999999999</v>
      </c>
      <c r="L186">
        <v>3.0952582</v>
      </c>
      <c r="M186">
        <v>102.0624203</v>
      </c>
      <c r="N186">
        <v>19.197087</v>
      </c>
      <c r="O186">
        <v>5.7440433000000004</v>
      </c>
      <c r="P186">
        <v>4.2463300000000004</v>
      </c>
      <c r="Q186">
        <v>36.738334000000002</v>
      </c>
      <c r="R186">
        <v>97.213984999999994</v>
      </c>
      <c r="AM186" t="s">
        <v>273</v>
      </c>
      <c r="AN186">
        <v>8680323.0877180006</v>
      </c>
      <c r="AO186">
        <v>903483.82004859997</v>
      </c>
      <c r="AP186">
        <v>44742795.021606699</v>
      </c>
      <c r="AQ186">
        <v>14069427.771127099</v>
      </c>
      <c r="AR186">
        <v>5183818.3706596</v>
      </c>
      <c r="AS186">
        <v>15042706.485087</v>
      </c>
      <c r="AT186">
        <v>3150189.7681413</v>
      </c>
      <c r="AU186">
        <v>14284887.6938364</v>
      </c>
      <c r="AV186">
        <v>15732088.8755762</v>
      </c>
      <c r="AW186">
        <v>6216869.8906621002</v>
      </c>
      <c r="AX186">
        <v>3817999.9897322999</v>
      </c>
      <c r="AY186">
        <v>59069360.808247499</v>
      </c>
      <c r="AZ186">
        <v>50385721.327095002</v>
      </c>
      <c r="BA186">
        <v>15029603.538094001</v>
      </c>
      <c r="BB186">
        <v>6109802.8116587801</v>
      </c>
      <c r="BC186">
        <v>37405229.951595701</v>
      </c>
      <c r="BD186">
        <v>72594618.310092196</v>
      </c>
      <c r="BF186" s="3" t="s">
        <v>81</v>
      </c>
      <c r="BG186">
        <v>3189.8641439642502</v>
      </c>
      <c r="BH186">
        <v>2497.6961977309502</v>
      </c>
      <c r="BI186">
        <v>25037.418147389199</v>
      </c>
      <c r="BJ186">
        <v>5228.98093040801</v>
      </c>
      <c r="BK186">
        <v>5968.9608911635096</v>
      </c>
      <c r="BL186">
        <v>67678.214638308898</v>
      </c>
      <c r="BM186">
        <v>13648.5684359927</v>
      </c>
      <c r="BN186">
        <v>104538.399916323</v>
      </c>
      <c r="BO186">
        <v>9218.1110868882406</v>
      </c>
      <c r="BP186">
        <v>8023.7444520696099</v>
      </c>
      <c r="BQ186">
        <v>3755.21447604164</v>
      </c>
      <c r="BR186">
        <v>50641.169855499698</v>
      </c>
      <c r="BS186">
        <v>51514.023149505003</v>
      </c>
      <c r="BT186">
        <v>25894.232254928102</v>
      </c>
      <c r="BU186">
        <v>12525.788432207701</v>
      </c>
      <c r="BV186">
        <v>172195.246990243</v>
      </c>
      <c r="BW186">
        <v>150004.40134864801</v>
      </c>
    </row>
    <row r="187" spans="1:75">
      <c r="A187" t="s">
        <v>224</v>
      </c>
      <c r="B187">
        <v>8945.5090703499991</v>
      </c>
      <c r="C187">
        <v>1750.6028501999999</v>
      </c>
      <c r="D187">
        <v>12733.175719450001</v>
      </c>
      <c r="E187">
        <v>1980.2569125</v>
      </c>
      <c r="F187">
        <v>627.55748370000003</v>
      </c>
      <c r="G187">
        <v>4758.9040962999998</v>
      </c>
      <c r="H187">
        <v>777.92910549999999</v>
      </c>
      <c r="I187">
        <v>10255.445653999999</v>
      </c>
      <c r="J187">
        <v>6442.1691627999999</v>
      </c>
      <c r="K187">
        <v>1509.5086939</v>
      </c>
      <c r="L187">
        <v>4343.6595080999996</v>
      </c>
      <c r="M187">
        <v>23574.409173</v>
      </c>
      <c r="N187">
        <v>21529.024598700002</v>
      </c>
      <c r="O187">
        <v>9744.0315197</v>
      </c>
      <c r="P187">
        <v>6829.9004414000001</v>
      </c>
      <c r="Q187">
        <v>22195.3379279</v>
      </c>
      <c r="R187">
        <v>36072.915779900002</v>
      </c>
      <c r="AM187" t="s">
        <v>276</v>
      </c>
      <c r="AN187">
        <v>15453097.451268001</v>
      </c>
      <c r="AO187">
        <v>239062.13275670001</v>
      </c>
      <c r="AP187">
        <v>18192096.848052599</v>
      </c>
      <c r="AQ187">
        <v>5241470.7681932999</v>
      </c>
      <c r="AR187">
        <v>1444367.1159856</v>
      </c>
      <c r="AS187">
        <v>5464718.5977748996</v>
      </c>
      <c r="AT187">
        <v>1034029.7187626</v>
      </c>
      <c r="AU187">
        <v>6400792.0111888004</v>
      </c>
      <c r="AV187">
        <v>5058770.7480429001</v>
      </c>
      <c r="AW187">
        <v>152395.1885891</v>
      </c>
      <c r="AX187">
        <v>1605252.1814035</v>
      </c>
      <c r="AY187">
        <v>23850435.191437699</v>
      </c>
      <c r="AZ187">
        <v>36229204.406650402</v>
      </c>
      <c r="BA187">
        <v>4488892.2144023003</v>
      </c>
      <c r="BB187">
        <v>616780.16026456002</v>
      </c>
      <c r="BC187">
        <v>4704352.4316720003</v>
      </c>
      <c r="BD187">
        <v>23609864.235484298</v>
      </c>
      <c r="BF187" t="s">
        <v>250</v>
      </c>
      <c r="BG187">
        <v>3023.7125558017801</v>
      </c>
      <c r="BH187">
        <v>284.48553796233301</v>
      </c>
      <c r="BI187">
        <v>1806.4708839226701</v>
      </c>
      <c r="BJ187">
        <v>559.89435265677798</v>
      </c>
      <c r="BK187">
        <v>387.94173306832101</v>
      </c>
      <c r="BL187">
        <v>1348.21747421488</v>
      </c>
      <c r="BM187">
        <v>402.81565736685599</v>
      </c>
      <c r="BN187">
        <v>1841.58016969748</v>
      </c>
      <c r="BO187">
        <v>962.11677280935396</v>
      </c>
      <c r="BP187">
        <v>212.862747778445</v>
      </c>
      <c r="BQ187">
        <v>492.05739917050101</v>
      </c>
      <c r="BR187">
        <v>4702.8298217832598</v>
      </c>
      <c r="BS187">
        <v>2552.1854084654701</v>
      </c>
      <c r="BT187">
        <v>1218.37597291474</v>
      </c>
      <c r="BU187">
        <v>550.44963887920096</v>
      </c>
      <c r="BV187">
        <v>4862.4864147882799</v>
      </c>
      <c r="BW187">
        <v>6292.3163905172196</v>
      </c>
    </row>
    <row r="188" spans="1:75">
      <c r="A188" t="s">
        <v>225</v>
      </c>
      <c r="B188">
        <v>21130.834873799999</v>
      </c>
      <c r="C188">
        <v>15428.0363196</v>
      </c>
      <c r="D188">
        <v>88406.415416699994</v>
      </c>
      <c r="E188">
        <v>4798.9470327999998</v>
      </c>
      <c r="F188">
        <v>1905.4378850000001</v>
      </c>
      <c r="G188">
        <v>13262.540949800001</v>
      </c>
      <c r="H188">
        <v>3012.1872981000001</v>
      </c>
      <c r="I188">
        <v>50809.1992761</v>
      </c>
      <c r="J188">
        <v>53317.106522599999</v>
      </c>
      <c r="K188">
        <v>3056.3723156999999</v>
      </c>
      <c r="L188">
        <v>24522.555609800002</v>
      </c>
      <c r="M188">
        <v>127221.3182293</v>
      </c>
      <c r="N188">
        <v>189482.41684630001</v>
      </c>
      <c r="O188">
        <v>140828.64387669999</v>
      </c>
      <c r="P188">
        <v>16603.338102000002</v>
      </c>
      <c r="Q188">
        <v>209375.39633980001</v>
      </c>
      <c r="R188">
        <v>292646.46740219998</v>
      </c>
      <c r="AM188" s="3" t="s">
        <v>280</v>
      </c>
      <c r="AN188">
        <v>361684.53334790003</v>
      </c>
      <c r="AO188">
        <v>57754.200772800003</v>
      </c>
      <c r="AP188">
        <v>1832109.1778241</v>
      </c>
      <c r="AQ188">
        <v>657310.32583320001</v>
      </c>
      <c r="AR188">
        <v>176791.80255329999</v>
      </c>
      <c r="AS188">
        <v>1002806.3269334</v>
      </c>
      <c r="AT188">
        <v>172695.25461790001</v>
      </c>
      <c r="AU188">
        <v>3000781.5777914999</v>
      </c>
      <c r="AV188">
        <v>1567957.8181930999</v>
      </c>
      <c r="AW188">
        <v>691023.95451349998</v>
      </c>
      <c r="AX188">
        <v>618179.62265190005</v>
      </c>
      <c r="AY188">
        <v>3015195.1114790002</v>
      </c>
      <c r="AZ188">
        <v>7050703.3521677004</v>
      </c>
      <c r="BA188">
        <v>1217508.5450174001</v>
      </c>
      <c r="BB188">
        <v>1169669.1799915601</v>
      </c>
      <c r="BC188">
        <v>8523418.8922249004</v>
      </c>
      <c r="BD188">
        <v>11646703.3058297</v>
      </c>
      <c r="BF188" t="s">
        <v>180</v>
      </c>
      <c r="BG188">
        <v>520.40435476164305</v>
      </c>
      <c r="BH188">
        <v>871.67593184388897</v>
      </c>
      <c r="BI188">
        <v>707.93323353078404</v>
      </c>
      <c r="BJ188">
        <v>276.52653172809698</v>
      </c>
      <c r="BK188">
        <v>170.34949848215601</v>
      </c>
      <c r="BL188">
        <v>354.08435517056603</v>
      </c>
      <c r="BM188">
        <v>527.78142206577695</v>
      </c>
      <c r="BN188">
        <v>653.37722471230404</v>
      </c>
      <c r="BO188">
        <v>398.39306072564102</v>
      </c>
      <c r="BP188">
        <v>171.10469781441401</v>
      </c>
      <c r="BQ188">
        <v>138.23102930597599</v>
      </c>
      <c r="BR188">
        <v>873.30449055870497</v>
      </c>
      <c r="BS188">
        <v>1320.5438566278999</v>
      </c>
      <c r="BT188">
        <v>996.53126743092696</v>
      </c>
      <c r="BU188">
        <v>270.44550911729499</v>
      </c>
      <c r="BV188">
        <v>1768.6553695755799</v>
      </c>
      <c r="BW188">
        <v>3131.7569912264098</v>
      </c>
    </row>
    <row r="189" spans="1:75">
      <c r="A189" t="s">
        <v>226</v>
      </c>
      <c r="B189">
        <v>3049.7651525000001</v>
      </c>
      <c r="C189">
        <v>8.0627300999999996</v>
      </c>
      <c r="D189">
        <v>1425.939779</v>
      </c>
      <c r="E189">
        <v>208.78967639999999</v>
      </c>
      <c r="F189" s="15">
        <v>37.897770000000001</v>
      </c>
      <c r="G189">
        <v>259.59000739999999</v>
      </c>
      <c r="H189">
        <v>205.98386160000001</v>
      </c>
      <c r="I189">
        <v>486.83341359999997</v>
      </c>
      <c r="J189">
        <v>185.0182647</v>
      </c>
      <c r="K189">
        <v>117.68725190000001</v>
      </c>
      <c r="L189">
        <v>11.9823226</v>
      </c>
      <c r="M189">
        <v>1165.1893156000001</v>
      </c>
      <c r="N189">
        <v>330.63772130000001</v>
      </c>
      <c r="O189">
        <v>658.11148300000002</v>
      </c>
      <c r="P189">
        <v>52.9752036</v>
      </c>
      <c r="Q189">
        <v>389.20982700000002</v>
      </c>
      <c r="R189">
        <v>868.99125890000005</v>
      </c>
      <c r="AM189" s="3" t="s">
        <v>282</v>
      </c>
      <c r="AN189">
        <v>159280.86173599999</v>
      </c>
      <c r="AO189">
        <v>19687.765698200001</v>
      </c>
      <c r="AP189">
        <v>840624.3093053</v>
      </c>
      <c r="AQ189">
        <v>337676.14043839998</v>
      </c>
      <c r="AR189">
        <v>75143.373894200005</v>
      </c>
      <c r="AS189">
        <v>495742.72583980003</v>
      </c>
      <c r="AT189">
        <v>57560.3619349</v>
      </c>
      <c r="AU189">
        <v>1822502.1475444001</v>
      </c>
      <c r="AV189">
        <v>1007043.7496829</v>
      </c>
      <c r="AW189">
        <v>365222.31882076</v>
      </c>
      <c r="AX189">
        <v>277299.50952349999</v>
      </c>
      <c r="AY189">
        <v>2211239.3343882002</v>
      </c>
      <c r="AZ189">
        <v>3332315.2065999801</v>
      </c>
      <c r="BA189">
        <v>549810.62099940004</v>
      </c>
      <c r="BB189">
        <v>547020.57337643998</v>
      </c>
      <c r="BC189">
        <v>3834693.0519992998</v>
      </c>
      <c r="BD189">
        <v>7572641.2836354896</v>
      </c>
      <c r="BF189" s="3" t="s">
        <v>255</v>
      </c>
      <c r="BG189">
        <v>483.43438154226902</v>
      </c>
      <c r="BH189">
        <v>36.0271408141599</v>
      </c>
      <c r="BI189">
        <v>596.83861097584304</v>
      </c>
      <c r="BJ189">
        <v>132.52442398556499</v>
      </c>
      <c r="BK189">
        <v>69.829811956601304</v>
      </c>
      <c r="BL189">
        <v>144.15127695452699</v>
      </c>
      <c r="BM189">
        <v>63.843802746418604</v>
      </c>
      <c r="BN189">
        <v>467.10968478994499</v>
      </c>
      <c r="BO189">
        <v>249.522444445345</v>
      </c>
      <c r="BP189">
        <v>85.9510295756657</v>
      </c>
      <c r="BQ189">
        <v>129.49806853526101</v>
      </c>
      <c r="BR189">
        <v>1468.21097394497</v>
      </c>
      <c r="BS189">
        <v>1013.13641640856</v>
      </c>
      <c r="BT189">
        <v>495.81949630568499</v>
      </c>
      <c r="BU189">
        <v>251.942106500195</v>
      </c>
      <c r="BV189">
        <v>1247.6433064760099</v>
      </c>
      <c r="BW189">
        <v>1727.6247616292301</v>
      </c>
    </row>
    <row r="190" spans="1:75">
      <c r="A190" t="s">
        <v>227</v>
      </c>
      <c r="B190">
        <v>4961.1709096499999</v>
      </c>
      <c r="C190">
        <v>866.56718579999995</v>
      </c>
      <c r="D190">
        <v>17621.70000845</v>
      </c>
      <c r="E190">
        <v>3466.6216777</v>
      </c>
      <c r="F190">
        <v>4904.9386679999998</v>
      </c>
      <c r="G190">
        <v>113701.41098260001</v>
      </c>
      <c r="H190">
        <v>20121.907545599999</v>
      </c>
      <c r="I190">
        <v>18541.633084599998</v>
      </c>
      <c r="J190">
        <v>6373.0665796000003</v>
      </c>
      <c r="K190">
        <v>1050.3175702000001</v>
      </c>
      <c r="L190">
        <v>9828.6807263999999</v>
      </c>
      <c r="M190">
        <v>106192.4869335</v>
      </c>
      <c r="N190">
        <v>49999.594353200002</v>
      </c>
      <c r="O190">
        <v>33978.609060499999</v>
      </c>
      <c r="P190">
        <v>1918.6229349</v>
      </c>
      <c r="Q190">
        <v>70945.132458699998</v>
      </c>
      <c r="R190">
        <v>246594.6395592</v>
      </c>
      <c r="AM190" s="3" t="s">
        <v>283</v>
      </c>
      <c r="AN190">
        <v>41564.052258600001</v>
      </c>
      <c r="AO190">
        <v>3177.5540540000002</v>
      </c>
      <c r="AP190">
        <v>152047.03106929999</v>
      </c>
      <c r="AQ190">
        <v>371321.53402969998</v>
      </c>
      <c r="AR190">
        <v>18597.4327079</v>
      </c>
      <c r="AS190">
        <v>283552.74531999999</v>
      </c>
      <c r="AT190">
        <v>25733.822309399999</v>
      </c>
      <c r="AU190">
        <v>535822.47202290001</v>
      </c>
      <c r="AV190">
        <v>355191.18624700001</v>
      </c>
      <c r="AW190">
        <v>188054.05977033</v>
      </c>
      <c r="AX190">
        <v>6854.1474029999999</v>
      </c>
      <c r="AY190">
        <v>3479.3624401000002</v>
      </c>
      <c r="AZ190">
        <v>154595.10673803001</v>
      </c>
      <c r="BA190">
        <v>191879.5880395</v>
      </c>
      <c r="BB190">
        <v>8651.75224944</v>
      </c>
      <c r="BC190">
        <v>58839.967219600003</v>
      </c>
      <c r="BD190">
        <v>71474.657227953998</v>
      </c>
      <c r="BF190" s="3" t="s">
        <v>254</v>
      </c>
      <c r="BG190">
        <v>26452.677347346202</v>
      </c>
      <c r="BH190">
        <v>2584.57112050963</v>
      </c>
      <c r="BI190">
        <v>27154.657002391701</v>
      </c>
      <c r="BJ190">
        <v>6039.3772739703199</v>
      </c>
      <c r="BK190">
        <v>4113.9612535204196</v>
      </c>
      <c r="BL190">
        <v>67771.192168752197</v>
      </c>
      <c r="BM190">
        <v>13359.7808954795</v>
      </c>
      <c r="BN190">
        <v>34989.608937832199</v>
      </c>
      <c r="BO190">
        <v>16048.0461195836</v>
      </c>
      <c r="BP190">
        <v>3994.1653242889902</v>
      </c>
      <c r="BQ190">
        <v>3573.7326773558798</v>
      </c>
      <c r="BR190">
        <v>35751.672631944602</v>
      </c>
      <c r="BS190">
        <v>36737.783203432897</v>
      </c>
      <c r="BT190">
        <v>14198.6084015548</v>
      </c>
      <c r="BU190">
        <v>3803.8005553266698</v>
      </c>
      <c r="BV190">
        <v>48154.193892015603</v>
      </c>
      <c r="BW190">
        <v>103582.044555264</v>
      </c>
    </row>
    <row r="191" spans="1:75">
      <c r="A191" t="s">
        <v>228</v>
      </c>
      <c r="B191">
        <v>19654.73133685</v>
      </c>
      <c r="C191">
        <v>2961.9071098999998</v>
      </c>
      <c r="D191">
        <v>14242.09065255</v>
      </c>
      <c r="E191">
        <v>114.9314297</v>
      </c>
      <c r="F191">
        <v>239.3352065</v>
      </c>
      <c r="G191">
        <v>2163.0627978000002</v>
      </c>
      <c r="H191">
        <v>618.14858579999998</v>
      </c>
      <c r="I191">
        <v>248.1354177</v>
      </c>
      <c r="J191">
        <v>185.83153680000001</v>
      </c>
      <c r="K191">
        <v>28.819036000000001</v>
      </c>
      <c r="L191">
        <v>803.01234290000002</v>
      </c>
      <c r="M191">
        <v>7720.0690713000004</v>
      </c>
      <c r="N191">
        <v>10030.523879</v>
      </c>
      <c r="O191">
        <v>5022.0523986999997</v>
      </c>
      <c r="P191">
        <v>1999.8569030000001</v>
      </c>
      <c r="Q191">
        <v>8212.8168573999992</v>
      </c>
      <c r="R191">
        <v>5494.0416206</v>
      </c>
      <c r="BF191" t="s">
        <v>258</v>
      </c>
      <c r="BG191">
        <v>1539.09795949166</v>
      </c>
      <c r="BH191">
        <v>516.50319007910605</v>
      </c>
      <c r="BI191">
        <v>34.698861362436197</v>
      </c>
      <c r="BJ191">
        <v>15.856320786318999</v>
      </c>
      <c r="BK191">
        <v>10.137762466298</v>
      </c>
      <c r="BL191">
        <v>104.163993928566</v>
      </c>
      <c r="BM191">
        <v>69.120363157994802</v>
      </c>
      <c r="BN191">
        <v>237.86478316873701</v>
      </c>
      <c r="BO191">
        <v>74.519047906544998</v>
      </c>
      <c r="BP191">
        <v>15.1547572820987</v>
      </c>
      <c r="BQ191">
        <v>16.063416031696899</v>
      </c>
      <c r="BR191">
        <v>816.34836331510905</v>
      </c>
      <c r="BS191">
        <v>180.92645586600699</v>
      </c>
      <c r="BT191">
        <v>91.994947596636607</v>
      </c>
      <c r="BU191">
        <v>21.4191784618051</v>
      </c>
      <c r="BV191">
        <v>504.67868039314402</v>
      </c>
      <c r="BW191">
        <v>841.27950546838497</v>
      </c>
    </row>
    <row r="192" spans="1:75">
      <c r="A192" t="s">
        <v>229</v>
      </c>
      <c r="B192">
        <v>36.393246249999997</v>
      </c>
      <c r="C192">
        <v>41.808094599999997</v>
      </c>
      <c r="D192">
        <v>29.239218149999999</v>
      </c>
      <c r="E192">
        <v>3.6723987999999999</v>
      </c>
      <c r="F192">
        <v>2.2273912</v>
      </c>
      <c r="G192">
        <v>38.408955800000001</v>
      </c>
      <c r="H192">
        <v>8.6698613000000009</v>
      </c>
      <c r="I192">
        <v>18.615570900000002</v>
      </c>
      <c r="J192">
        <v>7.4065814999999997</v>
      </c>
      <c r="K192">
        <v>1.9779157999999999</v>
      </c>
      <c r="L192">
        <v>13.0583609</v>
      </c>
      <c r="M192">
        <v>18.506105399999999</v>
      </c>
      <c r="N192">
        <v>10.1291297</v>
      </c>
      <c r="O192">
        <v>17.9152752</v>
      </c>
      <c r="P192">
        <v>7.6836206000000002</v>
      </c>
      <c r="Q192">
        <v>39.176548199999999</v>
      </c>
      <c r="R192">
        <v>37.242072299999997</v>
      </c>
      <c r="BF192" s="3" t="s">
        <v>253</v>
      </c>
      <c r="BG192">
        <v>715.07411272823799</v>
      </c>
      <c r="BH192">
        <v>7.6823887040942296</v>
      </c>
      <c r="BI192">
        <v>392.68428310867603</v>
      </c>
      <c r="BJ192">
        <v>120.88920440294299</v>
      </c>
      <c r="BK192">
        <v>63.561204460486103</v>
      </c>
      <c r="BL192">
        <v>124.644288583725</v>
      </c>
      <c r="BM192">
        <v>71.866206968773994</v>
      </c>
      <c r="BN192">
        <v>225.81997312456201</v>
      </c>
      <c r="BO192">
        <v>121.262766246433</v>
      </c>
      <c r="BP192">
        <v>52.4013792400266</v>
      </c>
      <c r="BQ192">
        <v>72.482045741384198</v>
      </c>
      <c r="BR192">
        <v>594.80018772781204</v>
      </c>
      <c r="BS192">
        <v>456.11710889006599</v>
      </c>
      <c r="BT192">
        <v>338.59424694880801</v>
      </c>
      <c r="BU192">
        <v>75.573823466867694</v>
      </c>
      <c r="BV192">
        <v>720.98176581066105</v>
      </c>
      <c r="BW192">
        <v>1059.90614097809</v>
      </c>
    </row>
    <row r="193" spans="1:75">
      <c r="A193" t="s">
        <v>230</v>
      </c>
      <c r="B193">
        <v>2878.6806351</v>
      </c>
      <c r="C193">
        <v>215.77757940000001</v>
      </c>
      <c r="D193">
        <v>585.26929619999999</v>
      </c>
      <c r="E193">
        <v>344.22300569999999</v>
      </c>
      <c r="F193">
        <v>151.4259472</v>
      </c>
      <c r="G193">
        <v>2834.7664377999999</v>
      </c>
      <c r="H193">
        <v>570.88406829999997</v>
      </c>
      <c r="I193">
        <v>1155.8379927999999</v>
      </c>
      <c r="J193">
        <v>484.04888440000002</v>
      </c>
      <c r="K193">
        <v>90.866277299999993</v>
      </c>
      <c r="L193">
        <v>35.685277900000003</v>
      </c>
      <c r="M193">
        <v>164.7553273</v>
      </c>
      <c r="N193">
        <v>1421.0664999000001</v>
      </c>
      <c r="O193">
        <v>1580.5099075999999</v>
      </c>
      <c r="P193">
        <v>237.06511080000001</v>
      </c>
      <c r="Q193">
        <v>4025.9416574000002</v>
      </c>
      <c r="R193">
        <v>2236.2495324000001</v>
      </c>
      <c r="BF193" s="3" t="s">
        <v>259</v>
      </c>
      <c r="BG193">
        <v>34.796313793279701</v>
      </c>
      <c r="BH193">
        <v>0.92599969922704695</v>
      </c>
      <c r="BI193">
        <v>25.4029171897593</v>
      </c>
      <c r="BJ193">
        <v>4.7709994249561403</v>
      </c>
      <c r="BK193">
        <v>3.49235097697062</v>
      </c>
      <c r="BL193">
        <v>10.130290337995399</v>
      </c>
      <c r="BM193">
        <v>3.38316947400026</v>
      </c>
      <c r="BN193">
        <v>11.5915600971895</v>
      </c>
      <c r="BO193">
        <v>8.2720976730723805</v>
      </c>
      <c r="BP193">
        <v>3.5810435554463802</v>
      </c>
      <c r="BQ193">
        <v>6.6194255498655901</v>
      </c>
      <c r="BR193">
        <v>48.457837321495603</v>
      </c>
      <c r="BS193">
        <v>47.282304229517599</v>
      </c>
      <c r="BT193">
        <v>16.8744847234858</v>
      </c>
      <c r="BU193">
        <v>7.03764963526939</v>
      </c>
      <c r="BV193">
        <v>75.824718442083395</v>
      </c>
      <c r="BW193">
        <v>141.009043085428</v>
      </c>
    </row>
    <row r="194" spans="1:75">
      <c r="A194" t="s">
        <v>231</v>
      </c>
      <c r="B194">
        <v>3297.1616402499999</v>
      </c>
      <c r="C194">
        <v>835.97325699999999</v>
      </c>
      <c r="D194">
        <v>5597.41952975</v>
      </c>
      <c r="E194">
        <v>4474.6542166999998</v>
      </c>
      <c r="F194">
        <v>491.50141070000001</v>
      </c>
      <c r="G194">
        <v>12177.228839400001</v>
      </c>
      <c r="H194" s="15">
        <v>1088.3048672</v>
      </c>
      <c r="I194" s="15">
        <v>3729.8747825999999</v>
      </c>
      <c r="J194">
        <v>4401.6905966000004</v>
      </c>
      <c r="K194">
        <v>1123.2820509999999</v>
      </c>
      <c r="L194">
        <v>4148.4707699999999</v>
      </c>
      <c r="M194">
        <v>9291.8418507999995</v>
      </c>
      <c r="N194">
        <v>4748.8842367999996</v>
      </c>
      <c r="O194">
        <v>14196.925425900001</v>
      </c>
      <c r="P194">
        <v>3410.1503815999999</v>
      </c>
      <c r="Q194">
        <v>23424.7578048</v>
      </c>
      <c r="R194">
        <v>16087.7428652</v>
      </c>
      <c r="BF194" s="3" t="s">
        <v>260</v>
      </c>
      <c r="BG194">
        <v>304.87442551540698</v>
      </c>
      <c r="BH194">
        <v>1697.7001810706699</v>
      </c>
      <c r="BI194">
        <v>2930.6524478906799</v>
      </c>
      <c r="BJ194">
        <v>395.12761674664102</v>
      </c>
      <c r="BK194">
        <v>790.61751690740698</v>
      </c>
      <c r="BL194">
        <v>3314.4492324862099</v>
      </c>
      <c r="BM194">
        <v>723.15188058093895</v>
      </c>
      <c r="BN194">
        <v>2391.2474942660301</v>
      </c>
      <c r="BO194">
        <v>1294.8935962844901</v>
      </c>
      <c r="BP194">
        <v>537.07266461023198</v>
      </c>
      <c r="BQ194">
        <v>295.591587565319</v>
      </c>
      <c r="BR194">
        <v>1067.04812283303</v>
      </c>
      <c r="BS194">
        <v>1719.7103566291601</v>
      </c>
      <c r="BT194">
        <v>712.94679011776498</v>
      </c>
      <c r="BU194">
        <v>429.10466738707299</v>
      </c>
      <c r="BV194">
        <v>3872.8098724863898</v>
      </c>
      <c r="BW194">
        <v>6428.3735565176203</v>
      </c>
    </row>
    <row r="195" spans="1:75">
      <c r="A195" t="s">
        <v>232</v>
      </c>
      <c r="B195">
        <v>524.35921414999996</v>
      </c>
      <c r="C195">
        <v>10050.0069704</v>
      </c>
      <c r="D195">
        <v>6014.7818989500001</v>
      </c>
      <c r="E195">
        <v>2976.2789115999999</v>
      </c>
      <c r="F195">
        <v>402.89490080000002</v>
      </c>
      <c r="G195">
        <v>19468.618005600001</v>
      </c>
      <c r="H195">
        <v>1902.7039056000001</v>
      </c>
      <c r="I195" s="15">
        <v>54741.302626500001</v>
      </c>
      <c r="J195">
        <v>5743.6329650999996</v>
      </c>
      <c r="K195">
        <v>1730.3162784000001</v>
      </c>
      <c r="L195">
        <v>1311.3899441999999</v>
      </c>
      <c r="M195">
        <v>25756.435037700001</v>
      </c>
      <c r="N195">
        <v>80892.407556499995</v>
      </c>
      <c r="O195">
        <v>10882.7639946</v>
      </c>
      <c r="P195">
        <v>12410.5620595</v>
      </c>
      <c r="Q195">
        <v>86927.171247699996</v>
      </c>
      <c r="R195">
        <v>54568.081252700002</v>
      </c>
      <c r="BF195" s="3" t="s">
        <v>261</v>
      </c>
      <c r="BG195">
        <v>1797.9872656815401</v>
      </c>
      <c r="BH195">
        <v>301.71180091771703</v>
      </c>
      <c r="BI195">
        <v>3084.5000340118099</v>
      </c>
      <c r="BJ195">
        <v>1806.26297304224</v>
      </c>
      <c r="BK195">
        <v>601.75822781004899</v>
      </c>
      <c r="BL195">
        <v>3079.0524445599199</v>
      </c>
      <c r="BM195">
        <v>1021.49151352768</v>
      </c>
      <c r="BN195">
        <v>3993.6282980229198</v>
      </c>
      <c r="BO195">
        <v>2087.7545304885898</v>
      </c>
      <c r="BP195">
        <v>729.43690649331904</v>
      </c>
      <c r="BQ195">
        <v>574.70419583461501</v>
      </c>
      <c r="BR195">
        <v>4502.3837758418003</v>
      </c>
      <c r="BS195">
        <v>4233.3376385408701</v>
      </c>
      <c r="BT195">
        <v>3317.7290494804702</v>
      </c>
      <c r="BU195">
        <v>791.05488974108698</v>
      </c>
      <c r="BV195">
        <v>7245.6308323509502</v>
      </c>
      <c r="BW195">
        <v>13511.465638825501</v>
      </c>
    </row>
    <row r="196" spans="1:75">
      <c r="A196" t="s">
        <v>233</v>
      </c>
      <c r="B196">
        <v>8.0280500000000005E-2</v>
      </c>
      <c r="C196">
        <v>1.3945749999999999</v>
      </c>
      <c r="D196">
        <v>0.1355623</v>
      </c>
      <c r="E196">
        <v>1.3123E-3</v>
      </c>
      <c r="F196">
        <v>2.9011000000000002E-3</v>
      </c>
      <c r="G196">
        <v>0.20711679999999999</v>
      </c>
      <c r="H196">
        <v>2.0682499999999999E-2</v>
      </c>
      <c r="I196">
        <v>3.3890700000000003E-2</v>
      </c>
      <c r="J196">
        <v>5.1503100000000003E-2</v>
      </c>
      <c r="K196">
        <v>1.36901E-2</v>
      </c>
      <c r="L196">
        <v>6.5616300000000002E-2</v>
      </c>
      <c r="M196">
        <v>1.2760551</v>
      </c>
      <c r="N196">
        <v>0.43311430000000001</v>
      </c>
      <c r="O196">
        <v>0.42074440000000002</v>
      </c>
      <c r="P196">
        <v>6.6106999999999999E-2</v>
      </c>
      <c r="Q196">
        <v>0.6694348</v>
      </c>
      <c r="R196">
        <v>2.2244704</v>
      </c>
      <c r="BF196" s="3" t="s">
        <v>262</v>
      </c>
      <c r="BG196">
        <v>10325.563871516</v>
      </c>
      <c r="BH196">
        <v>7458.3097954464301</v>
      </c>
      <c r="BI196">
        <v>73778.467305388403</v>
      </c>
      <c r="BJ196">
        <v>76142.767462404096</v>
      </c>
      <c r="BK196">
        <v>7893.1240334586701</v>
      </c>
      <c r="BL196">
        <v>33490.760911637597</v>
      </c>
      <c r="BM196">
        <v>27324.336006520301</v>
      </c>
      <c r="BN196">
        <v>44234.164803033702</v>
      </c>
      <c r="BO196">
        <v>18817.780382604102</v>
      </c>
      <c r="BP196">
        <v>14437.875081168901</v>
      </c>
      <c r="BQ196">
        <v>11206.004850130699</v>
      </c>
      <c r="BR196">
        <v>51324.528431218103</v>
      </c>
      <c r="BS196">
        <v>46543.665765495098</v>
      </c>
      <c r="BT196">
        <v>55693.7299542736</v>
      </c>
      <c r="BU196">
        <v>25761.200838011799</v>
      </c>
      <c r="BV196">
        <v>130843.136950256</v>
      </c>
      <c r="BW196">
        <v>128074.764374506</v>
      </c>
    </row>
    <row r="197" spans="1:75">
      <c r="A197" t="s">
        <v>234</v>
      </c>
      <c r="B197">
        <v>9.1577566499999996</v>
      </c>
      <c r="C197">
        <v>5.1184854</v>
      </c>
      <c r="D197">
        <v>25.153841249999999</v>
      </c>
      <c r="E197">
        <v>0.44871539999999999</v>
      </c>
      <c r="F197">
        <v>6.4253352000000001</v>
      </c>
      <c r="G197">
        <v>38.347125300000002</v>
      </c>
      <c r="H197">
        <v>9.9103881000000005</v>
      </c>
      <c r="I197">
        <v>35.0459478</v>
      </c>
      <c r="J197">
        <v>5.7239952000000001</v>
      </c>
      <c r="K197">
        <v>8.5647710999999997</v>
      </c>
      <c r="L197">
        <v>12.739457099999999</v>
      </c>
      <c r="M197">
        <v>33.455283000000001</v>
      </c>
      <c r="N197">
        <v>64.499240999999998</v>
      </c>
      <c r="O197">
        <v>74.408879099999993</v>
      </c>
      <c r="P197">
        <v>24.541984800000002</v>
      </c>
      <c r="Q197">
        <v>151.48910100000001</v>
      </c>
      <c r="R197">
        <v>137.7986817</v>
      </c>
      <c r="BF197" s="3" t="s">
        <v>257</v>
      </c>
      <c r="BG197">
        <v>1105.1273991311</v>
      </c>
      <c r="BH197">
        <v>1192.2120527105201</v>
      </c>
      <c r="BI197">
        <v>1126.7968529446</v>
      </c>
      <c r="BJ197">
        <v>618.02602411873795</v>
      </c>
      <c r="BK197">
        <v>62.5594817610842</v>
      </c>
      <c r="BL197">
        <v>9385.8622065769196</v>
      </c>
      <c r="BM197">
        <v>499.02174217636002</v>
      </c>
      <c r="BN197">
        <v>4615.5206535776497</v>
      </c>
      <c r="BO197">
        <v>1527.715881269</v>
      </c>
      <c r="BP197">
        <v>266.73415532962798</v>
      </c>
      <c r="BQ197">
        <v>45.636419819216798</v>
      </c>
      <c r="BR197">
        <v>12559.6607838659</v>
      </c>
      <c r="BS197">
        <v>2249.1141861208198</v>
      </c>
      <c r="BT197">
        <v>1393.54461872037</v>
      </c>
      <c r="BU197">
        <v>884.70101166718905</v>
      </c>
      <c r="BV197">
        <v>4875.6079197393901</v>
      </c>
      <c r="BW197">
        <v>5332.5811732600196</v>
      </c>
    </row>
    <row r="198" spans="1:75">
      <c r="A198" t="s">
        <v>235</v>
      </c>
      <c r="B198">
        <v>93.3665594</v>
      </c>
      <c r="C198">
        <v>26.790877200000001</v>
      </c>
      <c r="D198">
        <v>145.7803175</v>
      </c>
      <c r="E198">
        <v>13.4578373</v>
      </c>
      <c r="F198">
        <v>7.1484766999999998</v>
      </c>
      <c r="G198">
        <v>45.568936000000001</v>
      </c>
      <c r="H198">
        <v>5.6941516999999999</v>
      </c>
      <c r="I198">
        <v>54.305678499999999</v>
      </c>
      <c r="J198">
        <v>31.6623348</v>
      </c>
      <c r="K198">
        <v>1.6260498999999999</v>
      </c>
      <c r="L198">
        <v>9.2439441000000002</v>
      </c>
      <c r="M198">
        <v>45.467041299999998</v>
      </c>
      <c r="N198">
        <v>21.9594123</v>
      </c>
      <c r="O198">
        <v>105.40138760000001</v>
      </c>
      <c r="P198">
        <v>32.286123400000001</v>
      </c>
      <c r="Q198">
        <v>203.27692239999999</v>
      </c>
      <c r="R198">
        <v>121.4163563</v>
      </c>
      <c r="BF198" t="s">
        <v>251</v>
      </c>
      <c r="BG198">
        <v>6.1431106020547999</v>
      </c>
      <c r="BH198">
        <v>1.35485339608549</v>
      </c>
      <c r="BI198">
        <v>17.512668970887098</v>
      </c>
      <c r="BJ198">
        <v>5.2662392217231702</v>
      </c>
      <c r="BK198">
        <v>3.0713016463373801</v>
      </c>
      <c r="BL198">
        <v>6.4884845658821702</v>
      </c>
      <c r="BM198">
        <v>3.5878641189117602</v>
      </c>
      <c r="BN198">
        <v>21.650149844218198</v>
      </c>
      <c r="BO198">
        <v>6.0049414010607203</v>
      </c>
      <c r="BP198">
        <v>5.3344152122917103</v>
      </c>
      <c r="BQ198">
        <v>3.6170773716583202</v>
      </c>
      <c r="BR198">
        <v>118.43051761073301</v>
      </c>
      <c r="BS198">
        <v>124.914494662416</v>
      </c>
      <c r="BT198">
        <v>52.454727546007298</v>
      </c>
      <c r="BU198">
        <v>21.643646698295999</v>
      </c>
      <c r="BV198">
        <v>209.73364282666901</v>
      </c>
      <c r="BW198">
        <v>266.62332053443902</v>
      </c>
    </row>
    <row r="199" spans="1:75">
      <c r="A199" t="s">
        <v>236</v>
      </c>
      <c r="B199">
        <v>2100.6693842499999</v>
      </c>
      <c r="C199">
        <v>2.2912545999999998</v>
      </c>
      <c r="D199">
        <v>387.30740194999998</v>
      </c>
      <c r="E199">
        <v>36.969082899999997</v>
      </c>
      <c r="F199">
        <v>21.5474009</v>
      </c>
      <c r="G199">
        <v>936.96598180000001</v>
      </c>
      <c r="H199">
        <v>55.207104100000002</v>
      </c>
      <c r="I199">
        <v>182.23948559999999</v>
      </c>
      <c r="J199">
        <v>95.134652599999995</v>
      </c>
      <c r="K199">
        <v>35.302200399999997</v>
      </c>
      <c r="L199">
        <v>3.1256873000000001</v>
      </c>
      <c r="M199">
        <v>28.0266062</v>
      </c>
      <c r="N199">
        <v>196.8627755</v>
      </c>
      <c r="O199">
        <v>409.85869609999997</v>
      </c>
      <c r="P199">
        <v>50.599456799999999</v>
      </c>
      <c r="Q199">
        <v>332.1623396</v>
      </c>
      <c r="R199">
        <v>589.73264319999998</v>
      </c>
      <c r="BF199" s="3" t="s">
        <v>263</v>
      </c>
      <c r="BG199">
        <v>0.57107245805395002</v>
      </c>
      <c r="BH199">
        <v>8.5899469979091106E-2</v>
      </c>
      <c r="BI199">
        <v>0.44375644136852499</v>
      </c>
      <c r="BJ199">
        <v>9.8008274256881703E-2</v>
      </c>
      <c r="BK199">
        <v>8.3947859595132901E-2</v>
      </c>
      <c r="BL199">
        <v>0.31612273943454799</v>
      </c>
      <c r="BM199">
        <v>0.195681690620711</v>
      </c>
      <c r="BN199">
        <v>1.23950132463937</v>
      </c>
      <c r="BO199">
        <v>0.61023067705144396</v>
      </c>
      <c r="BP199">
        <v>0.158714866079116</v>
      </c>
      <c r="BQ199">
        <v>0.13203854110390401</v>
      </c>
      <c r="BR199">
        <v>8.1550646607169206</v>
      </c>
      <c r="BS199">
        <v>1.2731732750873499</v>
      </c>
      <c r="BT199">
        <v>0.90058094743869999</v>
      </c>
      <c r="BU199">
        <v>0.125753477646003</v>
      </c>
      <c r="BV199">
        <v>4.7794910475891097</v>
      </c>
      <c r="BW199">
        <v>22.4359138852355</v>
      </c>
    </row>
    <row r="200" spans="1:75">
      <c r="A200" t="s">
        <v>237</v>
      </c>
      <c r="B200">
        <v>1323.2189369499999</v>
      </c>
      <c r="C200">
        <v>4.7776259999999997</v>
      </c>
      <c r="D200">
        <v>4285.3420707499999</v>
      </c>
      <c r="E200">
        <v>1224.6756267999999</v>
      </c>
      <c r="F200">
        <v>928.38153409999995</v>
      </c>
      <c r="G200">
        <v>3114.7091991000002</v>
      </c>
      <c r="H200">
        <v>480.84393890000001</v>
      </c>
      <c r="I200">
        <v>1535.9207277</v>
      </c>
      <c r="J200">
        <v>1002.8611558</v>
      </c>
      <c r="K200">
        <v>167.12759779999999</v>
      </c>
      <c r="L200">
        <v>445.31892779999998</v>
      </c>
      <c r="M200">
        <v>1514.4124853999999</v>
      </c>
      <c r="N200">
        <v>2110.1278152999998</v>
      </c>
      <c r="O200">
        <v>1503.8784786000001</v>
      </c>
      <c r="P200">
        <v>234.06376209999999</v>
      </c>
      <c r="Q200">
        <v>584.93638739999994</v>
      </c>
      <c r="R200">
        <v>5474.0697007999997</v>
      </c>
      <c r="BF200" t="s">
        <v>264</v>
      </c>
      <c r="BG200">
        <v>4527.4110432626803</v>
      </c>
      <c r="BH200">
        <v>739.70615485597796</v>
      </c>
      <c r="BI200">
        <v>3482.8159419178401</v>
      </c>
      <c r="BJ200">
        <v>840.978317104236</v>
      </c>
      <c r="BK200">
        <v>564.04705082292401</v>
      </c>
      <c r="BL200">
        <v>1008.7198852208199</v>
      </c>
      <c r="BM200">
        <v>459.27292872112099</v>
      </c>
      <c r="BN200">
        <v>1963.6737900639801</v>
      </c>
      <c r="BO200">
        <v>1100.40564148265</v>
      </c>
      <c r="BP200">
        <v>552.30699236144096</v>
      </c>
      <c r="BQ200">
        <v>554.16384569025399</v>
      </c>
      <c r="BR200">
        <v>6076.6637231764298</v>
      </c>
      <c r="BS200">
        <v>3566.9242681637102</v>
      </c>
      <c r="BT200">
        <v>2766.1073224229799</v>
      </c>
      <c r="BU200">
        <v>556.71077394592396</v>
      </c>
      <c r="BV200">
        <v>5398.0890840354696</v>
      </c>
      <c r="BW200">
        <v>10033.3816587562</v>
      </c>
    </row>
    <row r="201" spans="1:75">
      <c r="A201" t="s">
        <v>238</v>
      </c>
      <c r="B201">
        <v>31.355669549999998</v>
      </c>
      <c r="C201">
        <v>71.360505099999997</v>
      </c>
      <c r="D201">
        <v>64.596884950000003</v>
      </c>
      <c r="E201">
        <v>342.74789939999999</v>
      </c>
      <c r="F201">
        <v>38.805570799999998</v>
      </c>
      <c r="G201">
        <v>237.88737589999999</v>
      </c>
      <c r="H201">
        <v>90.884097600000004</v>
      </c>
      <c r="I201">
        <v>137.7761667</v>
      </c>
      <c r="J201">
        <v>167.1233273</v>
      </c>
      <c r="K201">
        <v>73.486694900000003</v>
      </c>
      <c r="L201">
        <v>174.0369422</v>
      </c>
      <c r="M201">
        <v>124.753083</v>
      </c>
      <c r="N201">
        <v>83.039343299999999</v>
      </c>
      <c r="O201">
        <v>220.9443114</v>
      </c>
      <c r="P201">
        <v>43.400879099999997</v>
      </c>
      <c r="Q201">
        <v>454.150892</v>
      </c>
      <c r="R201">
        <v>339.01167679999998</v>
      </c>
      <c r="BF201" t="s">
        <v>265</v>
      </c>
      <c r="BG201">
        <v>2265.2498381150299</v>
      </c>
      <c r="BH201">
        <v>58.821182616327199</v>
      </c>
      <c r="BI201">
        <v>2457.0901850497798</v>
      </c>
      <c r="BJ201">
        <v>547.71641866230004</v>
      </c>
      <c r="BK201">
        <v>370.57942931314898</v>
      </c>
      <c r="BL201">
        <v>796.94579322978495</v>
      </c>
      <c r="BM201">
        <v>388.50808647052298</v>
      </c>
      <c r="BN201">
        <v>1314.50625426069</v>
      </c>
      <c r="BO201">
        <v>730.98841582401599</v>
      </c>
      <c r="BP201">
        <v>301.092956083216</v>
      </c>
      <c r="BQ201">
        <v>392.616227627618</v>
      </c>
      <c r="BR201">
        <v>2962.9322199521398</v>
      </c>
      <c r="BS201">
        <v>2473.6001558927101</v>
      </c>
      <c r="BT201">
        <v>1601.5548453551401</v>
      </c>
      <c r="BU201">
        <v>419.00340295809798</v>
      </c>
      <c r="BV201">
        <v>3820.1711445758201</v>
      </c>
      <c r="BW201">
        <v>5587.0103118276302</v>
      </c>
    </row>
    <row r="202" spans="1:75">
      <c r="A202" t="s">
        <v>239</v>
      </c>
      <c r="B202">
        <v>2009.5162008499999</v>
      </c>
      <c r="C202">
        <v>8.4435825999999992</v>
      </c>
      <c r="D202">
        <v>4987.72354335</v>
      </c>
      <c r="E202">
        <v>279.38040749999999</v>
      </c>
      <c r="F202">
        <v>40.386181200000003</v>
      </c>
      <c r="G202">
        <v>116.1734495</v>
      </c>
      <c r="H202">
        <v>119.78145429999999</v>
      </c>
      <c r="I202">
        <v>190.22749150000001</v>
      </c>
      <c r="J202">
        <v>140.61550750000001</v>
      </c>
      <c r="K202">
        <v>47.2361243</v>
      </c>
      <c r="L202">
        <v>29.2908388</v>
      </c>
      <c r="M202">
        <v>966.30030199999999</v>
      </c>
      <c r="N202">
        <v>248.1900799</v>
      </c>
      <c r="O202">
        <v>2250.0619240999999</v>
      </c>
      <c r="P202">
        <v>237.0395097</v>
      </c>
      <c r="Q202">
        <v>792.93938790000004</v>
      </c>
      <c r="R202">
        <v>602.35652709999999</v>
      </c>
      <c r="BF202" s="3" t="s">
        <v>266</v>
      </c>
      <c r="BG202">
        <v>6020.9261953145697</v>
      </c>
      <c r="BH202">
        <v>6386.4368508023699</v>
      </c>
      <c r="BI202">
        <v>9500.6915230804807</v>
      </c>
      <c r="BJ202">
        <v>3170.7252386560399</v>
      </c>
      <c r="BK202">
        <v>3060.9417788411101</v>
      </c>
      <c r="BL202">
        <v>5264.7346561944696</v>
      </c>
      <c r="BM202">
        <v>5875.3261127099304</v>
      </c>
      <c r="BN202">
        <v>9384.4891911593895</v>
      </c>
      <c r="BO202">
        <v>3984.5407055003998</v>
      </c>
      <c r="BP202">
        <v>2270.8651393418099</v>
      </c>
      <c r="BQ202">
        <v>1494.3209690592801</v>
      </c>
      <c r="BR202">
        <v>3766.7197575319401</v>
      </c>
      <c r="BS202">
        <v>8864.85820612319</v>
      </c>
      <c r="BT202">
        <v>5462.2629006937204</v>
      </c>
      <c r="BU202">
        <v>1799.1546148309401</v>
      </c>
      <c r="BV202">
        <v>14295.628021030099</v>
      </c>
      <c r="BW202">
        <v>27766.137990886698</v>
      </c>
    </row>
    <row r="203" spans="1:75">
      <c r="A203" t="s">
        <v>240</v>
      </c>
      <c r="B203">
        <v>1.7961018500000001</v>
      </c>
      <c r="C203">
        <v>2.0376381000000001</v>
      </c>
      <c r="D203">
        <v>17.780748849999998</v>
      </c>
      <c r="E203">
        <v>2.7469386999999998</v>
      </c>
      <c r="F203">
        <v>2.6153183000000002</v>
      </c>
      <c r="G203">
        <v>9.7728134000000004</v>
      </c>
      <c r="H203">
        <v>1.1881431</v>
      </c>
      <c r="I203">
        <v>15.4756152</v>
      </c>
      <c r="J203">
        <v>10.006904199999999</v>
      </c>
      <c r="K203">
        <v>3.5963854999999998</v>
      </c>
      <c r="L203">
        <v>2.0994100000000002</v>
      </c>
      <c r="M203">
        <v>10.683391500000001</v>
      </c>
      <c r="N203">
        <v>7.9440669000000002</v>
      </c>
      <c r="O203">
        <v>2.8176494999999999</v>
      </c>
      <c r="P203">
        <v>4.8700972</v>
      </c>
      <c r="Q203">
        <v>55.674161400000003</v>
      </c>
      <c r="R203">
        <v>55.974505100000002</v>
      </c>
      <c r="BF203" s="3" t="s">
        <v>48</v>
      </c>
      <c r="BG203">
        <v>5046.8812447881901</v>
      </c>
      <c r="BH203">
        <v>45896.668691104802</v>
      </c>
      <c r="BI203">
        <v>19204.956871715702</v>
      </c>
      <c r="BJ203">
        <v>6239.2261083786898</v>
      </c>
      <c r="BK203">
        <v>7256.8335718935996</v>
      </c>
      <c r="BL203">
        <v>36773.576558535198</v>
      </c>
      <c r="BM203">
        <v>11734.883891064799</v>
      </c>
      <c r="BN203">
        <v>30392.109209989099</v>
      </c>
      <c r="BO203">
        <v>15990.0214352312</v>
      </c>
      <c r="BP203">
        <v>5073.0512381948502</v>
      </c>
      <c r="BQ203">
        <v>3578.4757018989799</v>
      </c>
      <c r="BR203">
        <v>71743.876574918104</v>
      </c>
      <c r="BS203">
        <v>52530.160778073201</v>
      </c>
      <c r="BT203">
        <v>27114.434672417199</v>
      </c>
      <c r="BU203">
        <v>9100.9377085460601</v>
      </c>
      <c r="BV203">
        <v>85653.557789904895</v>
      </c>
      <c r="BW203">
        <v>87744.236752191806</v>
      </c>
    </row>
    <row r="204" spans="1:75">
      <c r="A204" t="s">
        <v>241</v>
      </c>
      <c r="B204">
        <v>293.09164750000002</v>
      </c>
      <c r="C204">
        <v>10.491820000000001</v>
      </c>
      <c r="D204">
        <v>470.4608652</v>
      </c>
      <c r="E204">
        <v>564.75821129999997</v>
      </c>
      <c r="F204">
        <v>194.35093839999999</v>
      </c>
      <c r="G204">
        <v>1018.2677409</v>
      </c>
      <c r="H204">
        <v>151.8194469</v>
      </c>
      <c r="I204">
        <v>555.76012260000005</v>
      </c>
      <c r="J204">
        <v>494.96544110000002</v>
      </c>
      <c r="K204">
        <v>162.28632139999999</v>
      </c>
      <c r="L204">
        <v>635.77626769999995</v>
      </c>
      <c r="M204">
        <v>633.36811250000005</v>
      </c>
      <c r="N204">
        <v>509.59317449999998</v>
      </c>
      <c r="O204">
        <v>2583.5182241000002</v>
      </c>
      <c r="P204">
        <v>627.65296890000002</v>
      </c>
      <c r="Q204">
        <v>1907.8571950999999</v>
      </c>
      <c r="R204">
        <v>1663.2924101999999</v>
      </c>
      <c r="BF204" s="3" t="s">
        <v>120</v>
      </c>
      <c r="BG204">
        <v>16894.303922087998</v>
      </c>
      <c r="BH204">
        <v>26397.9055849002</v>
      </c>
      <c r="BI204">
        <v>102510.163166888</v>
      </c>
      <c r="BJ204">
        <v>21754.437318699998</v>
      </c>
      <c r="BK204">
        <v>31368.990965923698</v>
      </c>
      <c r="BL204">
        <v>75232.316805414099</v>
      </c>
      <c r="BM204">
        <v>31744.687154333398</v>
      </c>
      <c r="BN204">
        <v>101993.52348146</v>
      </c>
      <c r="BO204">
        <v>111778.79197623</v>
      </c>
      <c r="BP204">
        <v>34219.570293745397</v>
      </c>
      <c r="BQ204">
        <v>35379.561004667099</v>
      </c>
      <c r="BR204">
        <v>247316.654039346</v>
      </c>
      <c r="BS204">
        <v>233656.4412116</v>
      </c>
      <c r="BT204">
        <v>86457.331352770794</v>
      </c>
      <c r="BU204">
        <v>40442.715096495798</v>
      </c>
      <c r="BV204">
        <v>617144.54537887801</v>
      </c>
      <c r="BW204">
        <v>894816.40368971997</v>
      </c>
    </row>
    <row r="205" spans="1:75">
      <c r="A205" t="s">
        <v>242</v>
      </c>
      <c r="B205">
        <v>35.5863522</v>
      </c>
      <c r="C205">
        <v>4.3738399000000001</v>
      </c>
      <c r="D205">
        <v>41.548230799999999</v>
      </c>
      <c r="E205">
        <v>9.3629434000000007</v>
      </c>
      <c r="F205">
        <v>3.3672854000000001</v>
      </c>
      <c r="G205">
        <v>19.238456200000002</v>
      </c>
      <c r="H205">
        <v>3.9368883000000001</v>
      </c>
      <c r="I205">
        <v>20.289738199999999</v>
      </c>
      <c r="J205">
        <v>23.893819499999999</v>
      </c>
      <c r="K205">
        <v>3.1837097000000001</v>
      </c>
      <c r="L205">
        <v>2.6437998</v>
      </c>
      <c r="M205">
        <v>35.759141700000001</v>
      </c>
      <c r="N205">
        <v>89.553598199999996</v>
      </c>
      <c r="O205">
        <v>58.782444900000002</v>
      </c>
      <c r="P205">
        <v>12.393885600000001</v>
      </c>
      <c r="Q205">
        <v>30.604768100000001</v>
      </c>
      <c r="R205">
        <v>80.447854500000005</v>
      </c>
      <c r="BF205" t="s">
        <v>269</v>
      </c>
      <c r="BG205">
        <v>156540.669446101</v>
      </c>
      <c r="BH205">
        <v>106441.019069772</v>
      </c>
      <c r="BI205">
        <v>619667.76340847195</v>
      </c>
      <c r="BJ205">
        <v>84074.2540989095</v>
      </c>
      <c r="BK205">
        <v>172313.61589821399</v>
      </c>
      <c r="BL205">
        <v>749156.87513223698</v>
      </c>
      <c r="BM205">
        <v>137901.62522681899</v>
      </c>
      <c r="BN205">
        <v>902521.45038308401</v>
      </c>
      <c r="BO205">
        <v>595557.98491580703</v>
      </c>
      <c r="BP205">
        <v>162876.589314565</v>
      </c>
      <c r="BQ205">
        <v>148129.04461781401</v>
      </c>
      <c r="BR205">
        <v>900296.70395770203</v>
      </c>
      <c r="BS205">
        <v>1011932.5669192499</v>
      </c>
      <c r="BT205">
        <v>166133.162193878</v>
      </c>
      <c r="BU205">
        <v>326161.79783279001</v>
      </c>
      <c r="BV205">
        <v>2902105.6704858998</v>
      </c>
      <c r="BW205">
        <v>5473783.8438239703</v>
      </c>
    </row>
    <row r="206" spans="1:75">
      <c r="A206" t="s">
        <v>243</v>
      </c>
      <c r="B206">
        <v>203.17647324999999</v>
      </c>
      <c r="C206">
        <v>37.335095500000001</v>
      </c>
      <c r="D206">
        <v>543.33103974999995</v>
      </c>
      <c r="E206">
        <v>80.754140800000002</v>
      </c>
      <c r="F206">
        <v>58.903558400000001</v>
      </c>
      <c r="G206">
        <v>393.12718139999998</v>
      </c>
      <c r="H206">
        <v>88.607039599999993</v>
      </c>
      <c r="I206">
        <v>252.77595969999999</v>
      </c>
      <c r="J206">
        <v>152.4543717</v>
      </c>
      <c r="K206">
        <v>76.529645099999996</v>
      </c>
      <c r="L206">
        <v>49.448551500000001</v>
      </c>
      <c r="M206">
        <v>719.03678060000004</v>
      </c>
      <c r="N206">
        <v>1311.7101167000001</v>
      </c>
      <c r="O206">
        <v>652.25059999999996</v>
      </c>
      <c r="P206">
        <v>132.55716760000001</v>
      </c>
      <c r="Q206">
        <v>656.61108230000002</v>
      </c>
      <c r="R206">
        <v>121.7048801</v>
      </c>
      <c r="BF206" s="3" t="s">
        <v>268</v>
      </c>
      <c r="BG206">
        <v>2820.8042912956098</v>
      </c>
      <c r="BH206">
        <v>46.2864605881594</v>
      </c>
      <c r="BI206">
        <v>4325.3861906464099</v>
      </c>
      <c r="BJ206">
        <v>868.96940129606196</v>
      </c>
      <c r="BK206">
        <v>1079.2636841241399</v>
      </c>
      <c r="BL206">
        <v>3093.58267509085</v>
      </c>
      <c r="BM206">
        <v>643.79224955508505</v>
      </c>
      <c r="BN206">
        <v>2640.3785130133301</v>
      </c>
      <c r="BO206">
        <v>2153.2096715467701</v>
      </c>
      <c r="BP206">
        <v>794.23555193397101</v>
      </c>
      <c r="BQ206">
        <v>384.51750638732398</v>
      </c>
      <c r="BR206">
        <v>6162.9897250571003</v>
      </c>
      <c r="BS206">
        <v>2693.68959468507</v>
      </c>
      <c r="BT206">
        <v>1508.32257217712</v>
      </c>
      <c r="BU206">
        <v>807.36228970601405</v>
      </c>
      <c r="BV206">
        <v>7427.7607683553097</v>
      </c>
      <c r="BW206">
        <v>14310.677393170699</v>
      </c>
    </row>
    <row r="207" spans="1:75">
      <c r="A207" t="s">
        <v>244</v>
      </c>
      <c r="B207">
        <v>1527.7557556500001</v>
      </c>
      <c r="C207">
        <v>228.804204</v>
      </c>
      <c r="D207">
        <v>4327.9749731499996</v>
      </c>
      <c r="E207">
        <v>2359.9571001999998</v>
      </c>
      <c r="F207">
        <v>537.61399700000004</v>
      </c>
      <c r="G207">
        <v>3761.5710758</v>
      </c>
      <c r="H207" s="15">
        <v>912.79489349999994</v>
      </c>
      <c r="I207">
        <v>9846.3785788000005</v>
      </c>
      <c r="J207">
        <v>7338.8100657000005</v>
      </c>
      <c r="K207" s="15">
        <v>1038.0794983000001</v>
      </c>
      <c r="L207">
        <v>5190.2066923000002</v>
      </c>
      <c r="M207">
        <v>9143.1913062999993</v>
      </c>
      <c r="N207">
        <v>7233.2380196000004</v>
      </c>
      <c r="O207">
        <v>8364.3303176000009</v>
      </c>
      <c r="P207">
        <v>2009.0530077000001</v>
      </c>
      <c r="Q207">
        <v>16273.3333836</v>
      </c>
      <c r="R207">
        <v>16071.988691</v>
      </c>
      <c r="BF207" s="3" t="s">
        <v>270</v>
      </c>
      <c r="BG207">
        <v>4616.14316542298</v>
      </c>
      <c r="BH207">
        <v>1530.4052579038901</v>
      </c>
      <c r="BI207">
        <v>2769.4584070313499</v>
      </c>
      <c r="BJ207">
        <v>866.47142364781496</v>
      </c>
      <c r="BK207">
        <v>330.16723594725801</v>
      </c>
      <c r="BL207">
        <v>1827.45686860253</v>
      </c>
      <c r="BM207">
        <v>825.94504105483702</v>
      </c>
      <c r="BN207">
        <v>3859.2179967412198</v>
      </c>
      <c r="BO207">
        <v>2082.5950683350402</v>
      </c>
      <c r="BP207">
        <v>485.42208770763102</v>
      </c>
      <c r="BQ207">
        <v>576.88623968782997</v>
      </c>
      <c r="BR207">
        <v>8231.6674424890898</v>
      </c>
      <c r="BS207">
        <v>3888.52733537513</v>
      </c>
      <c r="BT207">
        <v>2526.2617433708001</v>
      </c>
      <c r="BU207">
        <v>1128.4632769478501</v>
      </c>
      <c r="BV207">
        <v>7427.2600973279696</v>
      </c>
      <c r="BW207">
        <v>13345.65531514</v>
      </c>
    </row>
    <row r="208" spans="1:75">
      <c r="A208" t="s">
        <v>245</v>
      </c>
      <c r="B208">
        <v>895.87038710000002</v>
      </c>
      <c r="C208">
        <v>151.2248213</v>
      </c>
      <c r="D208">
        <v>2307.2024520999998</v>
      </c>
      <c r="E208">
        <v>1000.0703597</v>
      </c>
      <c r="F208">
        <v>386.77664540000001</v>
      </c>
      <c r="G208">
        <v>4986.4731776999997</v>
      </c>
      <c r="H208">
        <v>809.56893349999996</v>
      </c>
      <c r="I208">
        <v>2529.0877875000001</v>
      </c>
      <c r="J208">
        <v>1754.4200407999999</v>
      </c>
      <c r="K208">
        <v>517.35667720000004</v>
      </c>
      <c r="L208">
        <v>1089.3022748000001</v>
      </c>
      <c r="M208">
        <v>2584.3107599999998</v>
      </c>
      <c r="N208">
        <v>1913.1794906</v>
      </c>
      <c r="O208">
        <v>1659.5014772</v>
      </c>
      <c r="P208">
        <v>1003.5235638</v>
      </c>
      <c r="Q208">
        <v>8497.9229837999992</v>
      </c>
      <c r="R208">
        <v>10905.412054599999</v>
      </c>
      <c r="BF208" s="3" t="s">
        <v>277</v>
      </c>
      <c r="BG208">
        <v>46.062709841011298</v>
      </c>
      <c r="BH208">
        <v>1.9122941393516</v>
      </c>
      <c r="BI208">
        <v>34.593323385687697</v>
      </c>
      <c r="BJ208">
        <v>4.7899888030877102</v>
      </c>
      <c r="BK208">
        <v>4.0835786565963597</v>
      </c>
      <c r="BL208">
        <v>9.7173540692426492</v>
      </c>
      <c r="BM208">
        <v>5.8508754937287</v>
      </c>
      <c r="BN208">
        <v>29.0827787258428</v>
      </c>
      <c r="BO208">
        <v>14.387662111567</v>
      </c>
      <c r="BP208">
        <v>4.5937294043505101</v>
      </c>
      <c r="BQ208">
        <v>7.4757201963444899</v>
      </c>
      <c r="BR208">
        <v>111.427313157567</v>
      </c>
      <c r="BS208">
        <v>96.265590992842803</v>
      </c>
      <c r="BT208">
        <v>38.059623957151203</v>
      </c>
      <c r="BU208">
        <v>13.922136338933599</v>
      </c>
      <c r="BV208">
        <v>168.48267027961401</v>
      </c>
      <c r="BW208">
        <v>213.72699675647399</v>
      </c>
    </row>
    <row r="209" spans="1:75">
      <c r="A209" t="s">
        <v>246</v>
      </c>
      <c r="B209">
        <v>1786.12333595</v>
      </c>
      <c r="C209">
        <v>383.5131763</v>
      </c>
      <c r="D209">
        <v>17724.336151250001</v>
      </c>
      <c r="E209">
        <v>4859.3715075</v>
      </c>
      <c r="F209" s="15">
        <v>4531.2321015999996</v>
      </c>
      <c r="G209">
        <v>8491.7767172999993</v>
      </c>
      <c r="H209">
        <v>4982.3598694000002</v>
      </c>
      <c r="I209">
        <v>33340.806967199998</v>
      </c>
      <c r="J209">
        <v>22246.908623399999</v>
      </c>
      <c r="K209">
        <v>4044.1369109000002</v>
      </c>
      <c r="L209">
        <v>7030.1854702999999</v>
      </c>
      <c r="M209">
        <v>32184.791797000002</v>
      </c>
      <c r="N209">
        <v>70831.972115900004</v>
      </c>
      <c r="O209">
        <v>13726.612231900001</v>
      </c>
      <c r="P209">
        <v>19405.619690700001</v>
      </c>
      <c r="Q209">
        <v>81973.207057000007</v>
      </c>
      <c r="R209">
        <v>159868.85322700001</v>
      </c>
      <c r="BF209" t="s">
        <v>273</v>
      </c>
      <c r="BG209">
        <v>10119.954976138601</v>
      </c>
      <c r="BH209">
        <v>38626.567032633197</v>
      </c>
      <c r="BI209">
        <v>23254.180779524399</v>
      </c>
      <c r="BJ209">
        <v>4765.1130814665403</v>
      </c>
      <c r="BK209">
        <v>4544.9316982740902</v>
      </c>
      <c r="BL209">
        <v>23694.694646063301</v>
      </c>
      <c r="BM209">
        <v>5900.0967642900496</v>
      </c>
      <c r="BN209">
        <v>21887.929034446101</v>
      </c>
      <c r="BO209">
        <v>14970.353829149501</v>
      </c>
      <c r="BP209">
        <v>5116.5861370232597</v>
      </c>
      <c r="BQ209">
        <v>4526.1319655554298</v>
      </c>
      <c r="BR209">
        <v>55333.174184002499</v>
      </c>
      <c r="BS209">
        <v>23976.7936594292</v>
      </c>
      <c r="BT209">
        <v>14117.332240813101</v>
      </c>
      <c r="BU209">
        <v>5936.6803676081799</v>
      </c>
      <c r="BV209">
        <v>52923.453630035001</v>
      </c>
      <c r="BW209">
        <v>106286.428282654</v>
      </c>
    </row>
    <row r="210" spans="1:75">
      <c r="A210" t="s">
        <v>247</v>
      </c>
      <c r="B210">
        <v>56.847361999999997</v>
      </c>
      <c r="C210">
        <v>9.8165299999999997E-2</v>
      </c>
      <c r="D210">
        <v>1150.4389326</v>
      </c>
      <c r="E210" s="15">
        <v>8.0853254000000003</v>
      </c>
      <c r="F210" s="15">
        <v>4.0162823000000003</v>
      </c>
      <c r="G210">
        <v>17.749841499999999</v>
      </c>
      <c r="H210">
        <v>61.749542900000002</v>
      </c>
      <c r="I210">
        <v>826.13784429999998</v>
      </c>
      <c r="J210">
        <v>44.115313499999999</v>
      </c>
      <c r="K210">
        <v>52.034756399999999</v>
      </c>
      <c r="L210">
        <v>5.2613702</v>
      </c>
      <c r="M210">
        <v>7.4929099999999998E-2</v>
      </c>
      <c r="N210">
        <v>209.2045402</v>
      </c>
      <c r="O210">
        <v>118.0075659</v>
      </c>
      <c r="P210">
        <v>27.174489999999999</v>
      </c>
      <c r="Q210">
        <v>106.6644168</v>
      </c>
      <c r="R210">
        <v>899.22287759999995</v>
      </c>
      <c r="BF210" t="s">
        <v>276</v>
      </c>
      <c r="BG210">
        <v>17498.8286389922</v>
      </c>
      <c r="BH210">
        <v>19616.8613960412</v>
      </c>
      <c r="BI210">
        <v>14538.9082192395</v>
      </c>
      <c r="BJ210">
        <v>5517.6022206900898</v>
      </c>
      <c r="BK210">
        <v>2883.7269121807599</v>
      </c>
      <c r="BL210">
        <v>25078.214026032401</v>
      </c>
      <c r="BM210">
        <v>5905.9244188988896</v>
      </c>
      <c r="BN210">
        <v>16216.7682974196</v>
      </c>
      <c r="BO210">
        <v>7486.4778973797802</v>
      </c>
      <c r="BP210">
        <v>3124.1675813982501</v>
      </c>
      <c r="BQ210">
        <v>2305.1520686705198</v>
      </c>
      <c r="BR210">
        <v>28909.211717377701</v>
      </c>
      <c r="BS210">
        <v>23874.553387197899</v>
      </c>
      <c r="BT210">
        <v>7920.2362000693502</v>
      </c>
      <c r="BU210">
        <v>2931.85088794393</v>
      </c>
      <c r="BV210">
        <v>31086.286928212499</v>
      </c>
      <c r="BW210">
        <v>33655.693899763399</v>
      </c>
    </row>
    <row r="211" spans="1:75">
      <c r="A211" t="s">
        <v>248</v>
      </c>
      <c r="B211">
        <v>12.036328299999999</v>
      </c>
      <c r="C211">
        <v>65.599318499999995</v>
      </c>
      <c r="D211">
        <v>94.954379000000003</v>
      </c>
      <c r="E211">
        <v>41.009448800000001</v>
      </c>
      <c r="F211">
        <v>6.3252917999999996</v>
      </c>
      <c r="G211">
        <v>174.9603826</v>
      </c>
      <c r="H211">
        <v>7.2979259000000001</v>
      </c>
      <c r="I211">
        <v>86.867692700000006</v>
      </c>
      <c r="J211">
        <v>61.370500200000002</v>
      </c>
      <c r="K211">
        <v>22.640929</v>
      </c>
      <c r="L211">
        <v>36.328812599999999</v>
      </c>
      <c r="M211">
        <v>700.92405110000004</v>
      </c>
      <c r="N211">
        <v>248.34244129999999</v>
      </c>
      <c r="O211">
        <v>755.7193906</v>
      </c>
      <c r="P211">
        <v>296.62056489999998</v>
      </c>
      <c r="Q211">
        <v>1915.9415965999999</v>
      </c>
      <c r="R211">
        <v>1177.3702069999999</v>
      </c>
      <c r="BF211" s="3" t="s">
        <v>280</v>
      </c>
      <c r="BG211">
        <v>1889.45205510201</v>
      </c>
      <c r="BH211">
        <v>1436.27593433473</v>
      </c>
      <c r="BI211">
        <v>1991.6140670956599</v>
      </c>
      <c r="BJ211">
        <v>405.47638893889098</v>
      </c>
      <c r="BK211">
        <v>317.50281979020298</v>
      </c>
      <c r="BL211">
        <v>655.14762765296996</v>
      </c>
      <c r="BM211">
        <v>541.60176265564905</v>
      </c>
      <c r="BN211">
        <v>1318.1546476568601</v>
      </c>
      <c r="BO211">
        <v>1105.4168354697999</v>
      </c>
      <c r="BP211">
        <v>188.18089663077501</v>
      </c>
      <c r="BQ211">
        <v>429.93510642560699</v>
      </c>
      <c r="BR211">
        <v>1969.0658831256301</v>
      </c>
      <c r="BS211">
        <v>1879.85006968895</v>
      </c>
      <c r="BT211">
        <v>959.89358764864005</v>
      </c>
      <c r="BU211">
        <v>515.59432282483795</v>
      </c>
      <c r="BV211">
        <v>3929.9479893441498</v>
      </c>
      <c r="BW211">
        <v>6168.2751111077596</v>
      </c>
    </row>
    <row r="212" spans="1:75">
      <c r="A212" t="s">
        <v>249</v>
      </c>
      <c r="B212" s="15">
        <v>40.855895799999999</v>
      </c>
      <c r="C212">
        <v>26.408948800000001</v>
      </c>
      <c r="D212">
        <v>105.10757340000001</v>
      </c>
      <c r="E212">
        <v>33.579421400000001</v>
      </c>
      <c r="F212">
        <v>21.364480400000001</v>
      </c>
      <c r="G212">
        <v>106.3742207</v>
      </c>
      <c r="H212">
        <v>55.627780999999999</v>
      </c>
      <c r="I212">
        <v>158.3828493</v>
      </c>
      <c r="J212">
        <v>106.3934971</v>
      </c>
      <c r="K212">
        <v>14.5524234</v>
      </c>
      <c r="L212">
        <v>7.0895846000000002</v>
      </c>
      <c r="M212">
        <v>68.448426600000005</v>
      </c>
      <c r="N212">
        <v>118.20649659999999</v>
      </c>
      <c r="O212">
        <v>301.14393250000001</v>
      </c>
      <c r="P212">
        <v>52.767478099999998</v>
      </c>
      <c r="Q212">
        <v>326.8914777</v>
      </c>
      <c r="R212">
        <v>153.41151379999999</v>
      </c>
      <c r="BF212" s="3" t="s">
        <v>282</v>
      </c>
      <c r="BG212">
        <v>1482.9011133229999</v>
      </c>
      <c r="BH212">
        <v>2343.6509066509102</v>
      </c>
      <c r="BI212">
        <v>1322.5083128133001</v>
      </c>
      <c r="BJ212">
        <v>325.86640941464901</v>
      </c>
      <c r="BK212">
        <v>324.352316205634</v>
      </c>
      <c r="BL212">
        <v>831.13754924035402</v>
      </c>
      <c r="BM212">
        <v>521.10119040028405</v>
      </c>
      <c r="BN212">
        <v>1474.42290207266</v>
      </c>
      <c r="BO212">
        <v>705.35157245476603</v>
      </c>
      <c r="BP212">
        <v>277.307556656001</v>
      </c>
      <c r="BQ212">
        <v>211.07191891079401</v>
      </c>
      <c r="BR212">
        <v>4503.8288762515604</v>
      </c>
      <c r="BS212">
        <v>2425.8769399818202</v>
      </c>
      <c r="BT212">
        <v>1889.84958591036</v>
      </c>
      <c r="BU212">
        <v>377.914417919389</v>
      </c>
      <c r="BV212">
        <v>3680.2862035109301</v>
      </c>
      <c r="BW212">
        <v>6097.3082012691202</v>
      </c>
    </row>
    <row r="213" spans="1:75">
      <c r="A213" t="s">
        <v>250</v>
      </c>
      <c r="B213">
        <v>1493.3939912999999</v>
      </c>
      <c r="C213">
        <v>1441.9451707000001</v>
      </c>
      <c r="D213">
        <v>3345.8934018</v>
      </c>
      <c r="E213">
        <v>1097.8042640000001</v>
      </c>
      <c r="F213">
        <v>291.10076939999999</v>
      </c>
      <c r="G213">
        <v>2202.4006616000001</v>
      </c>
      <c r="H213">
        <v>679.30759850000004</v>
      </c>
      <c r="I213">
        <v>1089.1506988000001</v>
      </c>
      <c r="J213">
        <v>711.29872929999999</v>
      </c>
      <c r="K213">
        <v>341.81487279999999</v>
      </c>
      <c r="L213">
        <v>726.87708299999997</v>
      </c>
      <c r="M213">
        <v>1308.4443547999999</v>
      </c>
      <c r="N213">
        <v>995.38771480000003</v>
      </c>
      <c r="O213">
        <v>3538.5977508999999</v>
      </c>
      <c r="P213">
        <v>434.03741350000001</v>
      </c>
      <c r="Q213">
        <v>1550.2147335</v>
      </c>
      <c r="R213">
        <v>1319.2293772999999</v>
      </c>
      <c r="BF213" s="3" t="s">
        <v>331</v>
      </c>
      <c r="BG213">
        <v>132.90237548930401</v>
      </c>
      <c r="BH213">
        <v>20.132265297127599</v>
      </c>
      <c r="BI213">
        <v>83.178287043976198</v>
      </c>
      <c r="BJ213">
        <v>19.344527545978</v>
      </c>
      <c r="BK213">
        <v>13.551166169314101</v>
      </c>
      <c r="BL213">
        <v>26.000453960447601</v>
      </c>
      <c r="BM213">
        <v>11.8475119663913</v>
      </c>
      <c r="BN213">
        <v>49.299321279799102</v>
      </c>
      <c r="BO213">
        <v>26.977977159803899</v>
      </c>
      <c r="BP213">
        <v>13.222248837297199</v>
      </c>
      <c r="BQ213">
        <v>14.065631830974</v>
      </c>
      <c r="BR213">
        <v>148.85993407181499</v>
      </c>
      <c r="BS213">
        <v>107.127520758137</v>
      </c>
      <c r="BT213">
        <v>87.431051733391698</v>
      </c>
      <c r="BU213">
        <v>16.538017974273799</v>
      </c>
      <c r="BV213">
        <v>144.32909601443399</v>
      </c>
      <c r="BW213">
        <v>265.68846078553997</v>
      </c>
    </row>
    <row r="214" spans="1:75">
      <c r="A214" t="s">
        <v>251</v>
      </c>
      <c r="B214">
        <v>10.1002946</v>
      </c>
      <c r="C214">
        <v>3.3512613</v>
      </c>
      <c r="D214">
        <v>29.2612022</v>
      </c>
      <c r="E214">
        <v>7.6634459000000001</v>
      </c>
      <c r="F214">
        <v>5.1102024000000004</v>
      </c>
      <c r="G214">
        <v>55.892299999999999</v>
      </c>
      <c r="H214">
        <v>5.7613504999999998</v>
      </c>
      <c r="I214">
        <v>51.199908000000001</v>
      </c>
      <c r="J214">
        <v>43.1975731</v>
      </c>
      <c r="K214">
        <v>17.1884181</v>
      </c>
      <c r="L214">
        <v>23.5320359</v>
      </c>
      <c r="M214">
        <v>89.287779599999993</v>
      </c>
      <c r="N214">
        <v>463.13889810000001</v>
      </c>
      <c r="O214">
        <v>89.256109199999997</v>
      </c>
      <c r="P214">
        <v>30.3906937</v>
      </c>
      <c r="Q214">
        <v>141.56094580000001</v>
      </c>
      <c r="R214">
        <v>194.68694840000001</v>
      </c>
      <c r="BF214" s="3" t="s">
        <v>283</v>
      </c>
      <c r="BG214">
        <v>1195.77856882275</v>
      </c>
      <c r="BH214">
        <v>160.82159689701501</v>
      </c>
      <c r="BI214">
        <v>1227.80336768033</v>
      </c>
      <c r="BJ214">
        <v>322.32033612409998</v>
      </c>
      <c r="BK214">
        <v>238.82092664766299</v>
      </c>
      <c r="BL214">
        <v>586.93983192734299</v>
      </c>
      <c r="BM214">
        <v>335.12582001858698</v>
      </c>
      <c r="BN214">
        <v>716.84200884125801</v>
      </c>
      <c r="BO214">
        <v>390.33519447065601</v>
      </c>
      <c r="BP214">
        <v>213.23965989442499</v>
      </c>
      <c r="BQ214">
        <v>282.040276819089</v>
      </c>
      <c r="BR214">
        <v>880.88497696014497</v>
      </c>
      <c r="BS214">
        <v>1260.2625042232901</v>
      </c>
      <c r="BT214">
        <v>942.61047465651905</v>
      </c>
      <c r="BU214">
        <v>271.609229564418</v>
      </c>
      <c r="BV214">
        <v>2116.0233960128699</v>
      </c>
      <c r="BW214">
        <v>4379.8816583873604</v>
      </c>
    </row>
    <row r="215" spans="1:75">
      <c r="A215" t="s">
        <v>252</v>
      </c>
      <c r="B215">
        <v>2094.6480598500002</v>
      </c>
      <c r="C215">
        <v>5.3378459999999999</v>
      </c>
      <c r="D215">
        <v>1536.1132624500001</v>
      </c>
      <c r="E215">
        <v>280.1021538</v>
      </c>
      <c r="F215">
        <v>99.214969100000005</v>
      </c>
      <c r="G215">
        <v>1100.2396515999999</v>
      </c>
      <c r="H215">
        <v>326.12388019999997</v>
      </c>
      <c r="I215">
        <v>564.84024220000003</v>
      </c>
      <c r="J215">
        <v>262.14639340000002</v>
      </c>
      <c r="K215">
        <v>73.529560500000002</v>
      </c>
      <c r="L215">
        <v>4.6574121999999996</v>
      </c>
      <c r="M215">
        <v>655.40016749999995</v>
      </c>
      <c r="N215">
        <v>2766.1632393999998</v>
      </c>
      <c r="O215">
        <v>519.39388740000004</v>
      </c>
      <c r="P215">
        <v>637.16114049999999</v>
      </c>
      <c r="Q215">
        <v>263.36214610000002</v>
      </c>
      <c r="R215">
        <v>1613.0679574999999</v>
      </c>
      <c r="BF215" t="s">
        <v>110</v>
      </c>
      <c r="BG215">
        <v>8720.6519875962804</v>
      </c>
      <c r="BH215">
        <v>977.005964831185</v>
      </c>
      <c r="BI215">
        <v>20115.636170789199</v>
      </c>
      <c r="BJ215">
        <v>25147.645823057799</v>
      </c>
      <c r="BK215">
        <v>9607.4593085589495</v>
      </c>
      <c r="BL215">
        <v>52707.516450427298</v>
      </c>
      <c r="BM215">
        <v>34008.721348248902</v>
      </c>
      <c r="BN215">
        <v>152536.50321709001</v>
      </c>
      <c r="BO215">
        <v>22860.786563373698</v>
      </c>
      <c r="BP215">
        <v>12853.5183299119</v>
      </c>
      <c r="BQ215">
        <v>2983.18483659815</v>
      </c>
      <c r="BR215">
        <v>30096.0110928086</v>
      </c>
      <c r="BS215">
        <v>15520.277569121599</v>
      </c>
      <c r="BT215">
        <v>10708.341537144801</v>
      </c>
      <c r="BU215">
        <v>6594.6871152444401</v>
      </c>
      <c r="BV215">
        <v>71682.492432391198</v>
      </c>
      <c r="BW215">
        <v>117525.676797992</v>
      </c>
    </row>
    <row r="216" spans="1:75">
      <c r="A216" t="s">
        <v>253</v>
      </c>
      <c r="B216">
        <v>569.7487347</v>
      </c>
      <c r="C216">
        <v>52.240769299999997</v>
      </c>
      <c r="D216">
        <v>279.61414079999997</v>
      </c>
      <c r="E216">
        <v>53.278123399999998</v>
      </c>
      <c r="F216">
        <v>15.928184</v>
      </c>
      <c r="G216">
        <v>322.12305880000002</v>
      </c>
      <c r="H216">
        <v>43.556460999999999</v>
      </c>
      <c r="I216">
        <v>218.2756</v>
      </c>
      <c r="J216">
        <v>105.8202404</v>
      </c>
      <c r="K216">
        <v>15.5709964</v>
      </c>
      <c r="L216">
        <v>0.73869110000000004</v>
      </c>
      <c r="M216">
        <v>246.73408670000001</v>
      </c>
      <c r="N216">
        <v>179.61494329999999</v>
      </c>
      <c r="O216">
        <v>186.7849932</v>
      </c>
      <c r="P216">
        <v>91.277173700000006</v>
      </c>
      <c r="Q216">
        <v>264.9909533</v>
      </c>
      <c r="R216">
        <v>595.67053829999998</v>
      </c>
    </row>
    <row r="217" spans="1:75">
      <c r="A217" t="s">
        <v>254</v>
      </c>
      <c r="B217" s="15">
        <v>11500.7903403</v>
      </c>
      <c r="C217">
        <v>830.01111200000003</v>
      </c>
      <c r="D217">
        <v>35259.1854618</v>
      </c>
      <c r="E217">
        <v>35679.2728575</v>
      </c>
      <c r="F217">
        <v>5295.3331215999997</v>
      </c>
      <c r="G217">
        <v>29974.694914200001</v>
      </c>
      <c r="H217" s="15">
        <v>11012.3217848</v>
      </c>
      <c r="I217">
        <v>28955.152820399999</v>
      </c>
      <c r="J217" s="15">
        <v>5626.3818222999998</v>
      </c>
      <c r="K217">
        <v>8347.2168048999993</v>
      </c>
      <c r="L217">
        <v>11962.1598208</v>
      </c>
      <c r="M217">
        <v>34993.957006199998</v>
      </c>
      <c r="N217">
        <v>79968.9616064</v>
      </c>
      <c r="O217">
        <v>22241.444848300001</v>
      </c>
      <c r="P217">
        <v>7610.1928625</v>
      </c>
      <c r="Q217">
        <v>36167.387759099998</v>
      </c>
      <c r="R217">
        <v>74736.903900599995</v>
      </c>
    </row>
    <row r="218" spans="1:75">
      <c r="A218" t="s">
        <v>255</v>
      </c>
      <c r="B218">
        <v>1046.4843395</v>
      </c>
      <c r="C218">
        <v>280.81482720000002</v>
      </c>
      <c r="D218">
        <v>1586.4083725</v>
      </c>
      <c r="E218">
        <v>666.76445109999997</v>
      </c>
      <c r="F218">
        <v>113.6291379</v>
      </c>
      <c r="G218">
        <v>567.81711729999995</v>
      </c>
      <c r="H218">
        <v>143.4116166</v>
      </c>
      <c r="I218">
        <v>513.4578348</v>
      </c>
      <c r="J218">
        <v>289.00138529999998</v>
      </c>
      <c r="K218">
        <v>113.8429174</v>
      </c>
      <c r="L218">
        <v>161.1028843</v>
      </c>
      <c r="M218">
        <v>1178.9337293000001</v>
      </c>
      <c r="N218">
        <v>190.02563069999999</v>
      </c>
      <c r="O218">
        <v>1076.4760134999999</v>
      </c>
      <c r="P218">
        <v>305.6928034</v>
      </c>
      <c r="Q218">
        <v>856.34096299999999</v>
      </c>
      <c r="R218">
        <v>489.88298789999999</v>
      </c>
    </row>
    <row r="219" spans="1:75">
      <c r="A219" t="s">
        <v>256</v>
      </c>
      <c r="B219">
        <v>0.33498214999999998</v>
      </c>
      <c r="C219">
        <v>0.40247949999999999</v>
      </c>
      <c r="D219">
        <v>1.26131305</v>
      </c>
      <c r="E219">
        <v>0.26048589999999999</v>
      </c>
      <c r="F219">
        <v>9.5855899999999994E-2</v>
      </c>
      <c r="G219">
        <v>1.5585019</v>
      </c>
      <c r="H219">
        <v>0.44683119999999998</v>
      </c>
      <c r="I219">
        <v>1.5307672999999999</v>
      </c>
      <c r="J219">
        <v>0.93714370000000002</v>
      </c>
      <c r="K219">
        <v>0.13819980000000001</v>
      </c>
      <c r="L219">
        <v>0.48344239999999999</v>
      </c>
      <c r="M219">
        <v>3.0261733999999998</v>
      </c>
      <c r="N219">
        <v>1.0592223000000001</v>
      </c>
      <c r="O219">
        <v>2.9385382</v>
      </c>
      <c r="P219">
        <v>0.4338129</v>
      </c>
      <c r="Q219">
        <v>5.1554840000000004</v>
      </c>
      <c r="R219">
        <v>5.8371447999999999</v>
      </c>
    </row>
    <row r="220" spans="1:75">
      <c r="A220" t="s">
        <v>257</v>
      </c>
      <c r="B220">
        <v>1899.6449379000001</v>
      </c>
      <c r="C220">
        <v>130.57199309999999</v>
      </c>
      <c r="D220">
        <v>3094.2077608999998</v>
      </c>
      <c r="E220">
        <v>2868.1750468999999</v>
      </c>
      <c r="F220">
        <v>835.52794500000005</v>
      </c>
      <c r="G220">
        <v>2561.6161934000002</v>
      </c>
      <c r="H220">
        <v>1836.7921979</v>
      </c>
      <c r="I220">
        <v>6074.5152621999996</v>
      </c>
      <c r="J220">
        <v>2872.0907409000001</v>
      </c>
      <c r="K220">
        <v>1290.0982911999999</v>
      </c>
      <c r="L220">
        <v>1947.6228596999999</v>
      </c>
      <c r="M220">
        <v>4157.2446061000001</v>
      </c>
      <c r="N220">
        <v>243.76594800000001</v>
      </c>
      <c r="O220">
        <v>1560.9705088000001</v>
      </c>
      <c r="P220">
        <v>943.45754199999999</v>
      </c>
      <c r="Q220">
        <v>5304.8206862999996</v>
      </c>
      <c r="R220">
        <v>3500.0497994000002</v>
      </c>
    </row>
    <row r="221" spans="1:75">
      <c r="A221" t="s">
        <v>258</v>
      </c>
      <c r="B221">
        <v>113.54257535000001</v>
      </c>
      <c r="C221">
        <v>2.5020799999999999E-2</v>
      </c>
      <c r="D221">
        <v>622.97884314999999</v>
      </c>
      <c r="E221">
        <v>49.999527700000002</v>
      </c>
      <c r="F221">
        <v>7.1654429000000004</v>
      </c>
      <c r="G221">
        <v>32.693500399999998</v>
      </c>
      <c r="H221">
        <v>9.2990458</v>
      </c>
      <c r="I221">
        <v>57.919182300000003</v>
      </c>
      <c r="J221">
        <v>62.1624482</v>
      </c>
      <c r="K221">
        <v>14.4192526</v>
      </c>
      <c r="L221">
        <v>1.5259399999999999E-2</v>
      </c>
      <c r="M221">
        <v>1238.6812295</v>
      </c>
      <c r="N221">
        <v>434.83866169999999</v>
      </c>
      <c r="O221">
        <v>361.32036319999997</v>
      </c>
      <c r="P221">
        <v>101.3683559</v>
      </c>
      <c r="Q221">
        <v>622.9871842</v>
      </c>
      <c r="R221">
        <v>1844.3747132999999</v>
      </c>
    </row>
    <row r="222" spans="1:75">
      <c r="A222" t="s">
        <v>259</v>
      </c>
      <c r="B222">
        <v>22.950405450000002</v>
      </c>
      <c r="C222">
        <v>3.1997211000000001</v>
      </c>
      <c r="D222">
        <v>97.381671049999994</v>
      </c>
      <c r="E222">
        <v>4.9493355000000001</v>
      </c>
      <c r="F222">
        <v>7.5754808999999996</v>
      </c>
      <c r="G222">
        <v>18.956787800000001</v>
      </c>
      <c r="H222">
        <v>15.9640833</v>
      </c>
      <c r="I222">
        <v>21.925307199999999</v>
      </c>
      <c r="J222">
        <v>14.027699</v>
      </c>
      <c r="K222">
        <v>5.2439406999999996</v>
      </c>
      <c r="L222">
        <v>11.6815836</v>
      </c>
      <c r="M222">
        <v>73.194084000000004</v>
      </c>
      <c r="N222">
        <v>24.009642400000001</v>
      </c>
      <c r="O222">
        <v>96.311654000000004</v>
      </c>
      <c r="P222">
        <v>14.6451534</v>
      </c>
      <c r="Q222">
        <v>76.946809599999995</v>
      </c>
      <c r="R222">
        <v>120.4115254</v>
      </c>
    </row>
    <row r="223" spans="1:75">
      <c r="A223" t="s">
        <v>260</v>
      </c>
      <c r="B223">
        <v>514.11169874999996</v>
      </c>
      <c r="C223">
        <v>650.50711809999996</v>
      </c>
      <c r="D223">
        <v>1463.4019517500001</v>
      </c>
      <c r="E223">
        <v>148.12314509999999</v>
      </c>
      <c r="F223">
        <v>92.386032099999994</v>
      </c>
      <c r="G223">
        <v>1445.8019710999999</v>
      </c>
      <c r="H223">
        <v>55.224459000000003</v>
      </c>
      <c r="I223">
        <v>895.81685070000003</v>
      </c>
      <c r="J223">
        <v>548.85896500000001</v>
      </c>
      <c r="K223">
        <v>93.579872199999997</v>
      </c>
      <c r="L223">
        <v>446.74579820000002</v>
      </c>
      <c r="M223">
        <v>1848.6052172</v>
      </c>
      <c r="N223">
        <v>3711.3554221999998</v>
      </c>
      <c r="O223">
        <v>1051.0291795999999</v>
      </c>
      <c r="P223">
        <v>323.43386809999998</v>
      </c>
      <c r="Q223">
        <v>4018.0125859999998</v>
      </c>
      <c r="R223">
        <v>4140.1084487999997</v>
      </c>
    </row>
    <row r="224" spans="1:75">
      <c r="A224" t="s">
        <v>261</v>
      </c>
      <c r="B224">
        <v>2741.8778981</v>
      </c>
      <c r="C224">
        <v>970.69673169999999</v>
      </c>
      <c r="D224">
        <v>7096.3300571</v>
      </c>
      <c r="E224">
        <v>4578.2483550999996</v>
      </c>
      <c r="F224">
        <v>502.0303017</v>
      </c>
      <c r="G224">
        <v>4143.1147434000004</v>
      </c>
      <c r="H224">
        <v>1239.3929872000001</v>
      </c>
      <c r="I224">
        <v>7386.5638541999997</v>
      </c>
      <c r="J224">
        <v>1781.2715143</v>
      </c>
      <c r="K224">
        <v>349.32350200000002</v>
      </c>
      <c r="L224">
        <v>5295.194477</v>
      </c>
      <c r="M224">
        <v>2442.9967449000001</v>
      </c>
      <c r="N224">
        <v>2338.2434400000002</v>
      </c>
      <c r="O224">
        <v>2386.3465744999999</v>
      </c>
      <c r="P224">
        <v>13569.990758899999</v>
      </c>
      <c r="Q224">
        <v>1872.7701121</v>
      </c>
      <c r="R224">
        <v>1717.8613032999999</v>
      </c>
    </row>
    <row r="225" spans="1:18">
      <c r="A225" t="s">
        <v>262</v>
      </c>
      <c r="B225">
        <v>29013.751633200001</v>
      </c>
      <c r="C225">
        <v>340.54655220000001</v>
      </c>
      <c r="D225">
        <v>76359.3640323</v>
      </c>
      <c r="E225">
        <v>33563.410539099998</v>
      </c>
      <c r="F225">
        <v>2766.0987252999998</v>
      </c>
      <c r="G225">
        <v>18537.388165100001</v>
      </c>
      <c r="H225">
        <v>10893.7406538</v>
      </c>
      <c r="I225">
        <v>43386.062663500001</v>
      </c>
      <c r="J225">
        <v>34659.560315700001</v>
      </c>
      <c r="K225">
        <v>17752.007911600002</v>
      </c>
      <c r="L225">
        <v>11753.534956699999</v>
      </c>
      <c r="M225">
        <v>133172.3351498</v>
      </c>
      <c r="N225">
        <v>72872.556873900001</v>
      </c>
      <c r="O225">
        <v>109677.5699357</v>
      </c>
      <c r="P225">
        <v>16413.817507</v>
      </c>
      <c r="Q225">
        <v>111299.13785119999</v>
      </c>
      <c r="R225">
        <v>158370.10167969999</v>
      </c>
    </row>
    <row r="226" spans="1:18">
      <c r="A226" t="s">
        <v>263</v>
      </c>
      <c r="B226">
        <v>2.5923831499999999</v>
      </c>
      <c r="C226">
        <v>0.26047890000000001</v>
      </c>
      <c r="D226">
        <v>8.3104601500000008</v>
      </c>
      <c r="E226">
        <v>2.3648853999999999</v>
      </c>
      <c r="F226">
        <v>0.37216310000000002</v>
      </c>
      <c r="G226">
        <v>6.9494385000000003</v>
      </c>
      <c r="H226">
        <v>0.50532759999999999</v>
      </c>
      <c r="I226">
        <v>5.9554669999999996</v>
      </c>
      <c r="J226">
        <v>14.2146255</v>
      </c>
      <c r="K226">
        <v>0.66569299999999998</v>
      </c>
      <c r="L226">
        <v>6.8686399999999995E-2</v>
      </c>
      <c r="M226">
        <v>17.269128500000001</v>
      </c>
      <c r="N226">
        <v>1.1070057</v>
      </c>
      <c r="O226">
        <v>11.346439</v>
      </c>
      <c r="P226">
        <v>1.4080518</v>
      </c>
      <c r="Q226">
        <v>14.255988800000001</v>
      </c>
      <c r="R226">
        <v>24.566822299999998</v>
      </c>
    </row>
    <row r="227" spans="1:18">
      <c r="A227" t="s">
        <v>264</v>
      </c>
      <c r="B227">
        <v>6855.7458334499997</v>
      </c>
      <c r="C227">
        <v>343.37937899999997</v>
      </c>
      <c r="D227">
        <v>6620.7312345500004</v>
      </c>
      <c r="E227">
        <v>1018.7061207</v>
      </c>
      <c r="F227">
        <v>105.8218804</v>
      </c>
      <c r="G227">
        <v>2712.3664506999999</v>
      </c>
      <c r="H227">
        <v>1409.6940119999999</v>
      </c>
      <c r="I227">
        <v>2290.9864736</v>
      </c>
      <c r="J227">
        <v>1240.3829226</v>
      </c>
      <c r="K227">
        <v>823.38630690000002</v>
      </c>
      <c r="L227">
        <v>577.80904629999998</v>
      </c>
      <c r="M227">
        <v>10490.295811399999</v>
      </c>
      <c r="N227">
        <v>1408.9985706</v>
      </c>
      <c r="O227">
        <v>7815.9640762999998</v>
      </c>
      <c r="P227">
        <v>597.75040309999997</v>
      </c>
      <c r="Q227">
        <v>1003.8268766</v>
      </c>
      <c r="R227">
        <v>6574.1609632999998</v>
      </c>
    </row>
    <row r="228" spans="1:18">
      <c r="A228" t="s">
        <v>265</v>
      </c>
      <c r="B228">
        <v>4031.7441433499998</v>
      </c>
      <c r="C228" s="15">
        <v>4.9999999999999998E-7</v>
      </c>
      <c r="D228">
        <v>4627.7611160500001</v>
      </c>
      <c r="E228">
        <v>1118.7617895000001</v>
      </c>
      <c r="F228">
        <v>246.67936069999999</v>
      </c>
      <c r="G228">
        <v>2315.2677190999998</v>
      </c>
      <c r="H228">
        <v>47.199158099999998</v>
      </c>
      <c r="I228">
        <v>1617.382175</v>
      </c>
      <c r="J228">
        <v>717.16598539999995</v>
      </c>
      <c r="K228">
        <v>378.3281053</v>
      </c>
      <c r="L228">
        <v>790.65884019999999</v>
      </c>
      <c r="M228">
        <v>5711.9671664999996</v>
      </c>
      <c r="N228">
        <v>5518.5527216999999</v>
      </c>
      <c r="O228">
        <v>490.35590939999997</v>
      </c>
      <c r="P228">
        <v>393.72805360000001</v>
      </c>
      <c r="Q228">
        <v>1179.9391787</v>
      </c>
      <c r="R228">
        <v>5541.3520661000002</v>
      </c>
    </row>
    <row r="229" spans="1:18">
      <c r="A229" t="s">
        <v>266</v>
      </c>
      <c r="B229">
        <v>1433.2929632</v>
      </c>
      <c r="C229">
        <v>1070.8517442</v>
      </c>
      <c r="D229">
        <v>4485.2752502000003</v>
      </c>
      <c r="E229">
        <v>2838.9375580999999</v>
      </c>
      <c r="F229">
        <v>346.7622892</v>
      </c>
      <c r="G229">
        <v>8295.6500698</v>
      </c>
      <c r="H229">
        <v>544.69922399999996</v>
      </c>
      <c r="I229">
        <v>3768.3317646999999</v>
      </c>
      <c r="J229">
        <v>2312.6307671999998</v>
      </c>
      <c r="K229">
        <v>439.36918830000002</v>
      </c>
      <c r="L229">
        <v>3427.4744667</v>
      </c>
      <c r="M229">
        <v>2893.2791179000001</v>
      </c>
      <c r="N229">
        <v>2182.8819804999998</v>
      </c>
      <c r="O229">
        <v>10492.997675099999</v>
      </c>
      <c r="P229">
        <v>2655.3955461</v>
      </c>
      <c r="Q229">
        <v>17968.9350404</v>
      </c>
      <c r="R229">
        <v>11529.562180299999</v>
      </c>
    </row>
    <row r="230" spans="1:18">
      <c r="A230" t="s">
        <v>267</v>
      </c>
      <c r="B230">
        <v>2.8210532000000001</v>
      </c>
      <c r="C230">
        <v>2.2906056000000001</v>
      </c>
      <c r="D230">
        <v>8.5106800000000007</v>
      </c>
      <c r="E230">
        <v>0.66384699999999996</v>
      </c>
      <c r="F230">
        <v>1.4100841</v>
      </c>
      <c r="G230">
        <v>11.587271400000001</v>
      </c>
      <c r="H230">
        <v>2.7467842999999998</v>
      </c>
      <c r="I230">
        <v>1.6585791000000001</v>
      </c>
      <c r="J230">
        <v>1.3631152</v>
      </c>
      <c r="K230">
        <v>1.4871795000000001</v>
      </c>
      <c r="L230">
        <v>2.3852012</v>
      </c>
      <c r="M230">
        <v>16.4449684</v>
      </c>
      <c r="N230">
        <v>5.1494450000000001</v>
      </c>
      <c r="O230">
        <v>14.405919000000001</v>
      </c>
      <c r="P230">
        <v>2.1335598999999998</v>
      </c>
      <c r="Q230">
        <v>25.498730500000001</v>
      </c>
      <c r="R230">
        <v>29.106926399999999</v>
      </c>
    </row>
    <row r="231" spans="1:18">
      <c r="A231" t="s">
        <v>268</v>
      </c>
      <c r="B231">
        <v>1471.4141335500001</v>
      </c>
      <c r="C231">
        <v>1.5006196999999999</v>
      </c>
      <c r="D231">
        <v>5449.9394108500001</v>
      </c>
      <c r="E231">
        <v>826.75388659999999</v>
      </c>
      <c r="F231">
        <v>286.94517389999999</v>
      </c>
      <c r="G231">
        <v>2032.627878</v>
      </c>
      <c r="H231">
        <v>688.13967839999998</v>
      </c>
      <c r="I231">
        <v>668.26779250000004</v>
      </c>
      <c r="J231">
        <v>1273.8215714</v>
      </c>
      <c r="K231">
        <v>492.11529009999998</v>
      </c>
      <c r="L231">
        <v>872.81661039999995</v>
      </c>
      <c r="M231">
        <v>6299.9184379999997</v>
      </c>
      <c r="N231">
        <v>1668.2033140999999</v>
      </c>
      <c r="O231">
        <v>2914.9297861999999</v>
      </c>
      <c r="P231">
        <v>16281.498076399999</v>
      </c>
      <c r="Q231">
        <v>3904.0106621999998</v>
      </c>
      <c r="R231">
        <v>6053.6539571000003</v>
      </c>
    </row>
    <row r="232" spans="1:18">
      <c r="A232" t="s">
        <v>269</v>
      </c>
      <c r="B232">
        <v>44313.019464600002</v>
      </c>
      <c r="C232">
        <v>234427.1893723</v>
      </c>
      <c r="D232">
        <v>653614.47413610003</v>
      </c>
      <c r="E232">
        <v>165252.2807683</v>
      </c>
      <c r="F232">
        <v>156893.21544</v>
      </c>
      <c r="G232">
        <v>436853.53756540001</v>
      </c>
      <c r="H232">
        <v>50238.363168900003</v>
      </c>
      <c r="I232">
        <v>745324.12960310001</v>
      </c>
      <c r="J232">
        <v>650430.8399735</v>
      </c>
      <c r="K232">
        <v>118025.99981569999</v>
      </c>
      <c r="L232">
        <v>203755.57960580001</v>
      </c>
      <c r="M232">
        <v>1157346.8859379999</v>
      </c>
      <c r="N232">
        <v>747068.36027449998</v>
      </c>
      <c r="O232">
        <v>256154.0859533</v>
      </c>
      <c r="P232">
        <v>502275.85759779997</v>
      </c>
      <c r="Q232">
        <v>5891340.4241824998</v>
      </c>
      <c r="R232">
        <v>6546524.4584862003</v>
      </c>
    </row>
    <row r="233" spans="1:18">
      <c r="A233" t="s">
        <v>270</v>
      </c>
      <c r="B233">
        <v>11486.12573955</v>
      </c>
      <c r="C233">
        <v>1095.5636026</v>
      </c>
      <c r="D233">
        <v>18924.884793450001</v>
      </c>
      <c r="E233">
        <v>3500.1592225999998</v>
      </c>
      <c r="F233">
        <v>1002.9253672</v>
      </c>
      <c r="G233">
        <v>3046.1047939999999</v>
      </c>
      <c r="H233">
        <v>2151.1195619999999</v>
      </c>
      <c r="I233">
        <v>5602.9111223999998</v>
      </c>
      <c r="J233">
        <v>4128.1221739000002</v>
      </c>
      <c r="K233">
        <v>1555.1176551000001</v>
      </c>
      <c r="L233">
        <v>1083.5569582999999</v>
      </c>
      <c r="M233">
        <v>6805.0757143000001</v>
      </c>
      <c r="N233">
        <v>1195.2565092</v>
      </c>
      <c r="O233">
        <v>7086.7200172000003</v>
      </c>
      <c r="P233">
        <v>1273.588872</v>
      </c>
      <c r="Q233">
        <v>10675.056478300001</v>
      </c>
      <c r="R233">
        <v>6337.1625357000003</v>
      </c>
    </row>
    <row r="234" spans="1:18">
      <c r="A234" t="s">
        <v>271</v>
      </c>
      <c r="B234">
        <v>1.49465235</v>
      </c>
      <c r="C234">
        <v>0.52518430000000005</v>
      </c>
      <c r="D234">
        <v>16.799649649999999</v>
      </c>
      <c r="E234">
        <v>0.84837499999999999</v>
      </c>
      <c r="F234">
        <v>0.98830169999999995</v>
      </c>
      <c r="G234">
        <v>22.615554800000002</v>
      </c>
      <c r="H234">
        <v>2.0500873999999998</v>
      </c>
      <c r="I234">
        <v>16.0236713</v>
      </c>
      <c r="J234">
        <v>9.9906732999999992</v>
      </c>
      <c r="K234">
        <v>3.4177019</v>
      </c>
      <c r="L234">
        <v>18.1547853</v>
      </c>
      <c r="M234">
        <v>20.340252599999999</v>
      </c>
      <c r="N234">
        <v>32.357223500000003</v>
      </c>
      <c r="O234">
        <v>16.237079300000001</v>
      </c>
      <c r="P234">
        <v>6.3595215999999999</v>
      </c>
      <c r="Q234">
        <v>51.545740600000002</v>
      </c>
      <c r="R234">
        <v>70.259843700000005</v>
      </c>
    </row>
    <row r="235" spans="1:18">
      <c r="A235" t="s">
        <v>272</v>
      </c>
      <c r="B235">
        <v>26.745116199999998</v>
      </c>
      <c r="C235">
        <v>12.554445400000001</v>
      </c>
      <c r="D235">
        <v>87.882928800000002</v>
      </c>
      <c r="E235">
        <v>12.185117200000001</v>
      </c>
      <c r="F235">
        <v>8.8084565999999995</v>
      </c>
      <c r="G235">
        <v>57.551967599999998</v>
      </c>
      <c r="H235">
        <v>6.2005052999999997</v>
      </c>
      <c r="I235">
        <v>31.539489400000001</v>
      </c>
      <c r="J235">
        <v>8.9040598000000006</v>
      </c>
      <c r="K235">
        <v>7.4096093999999999</v>
      </c>
      <c r="L235">
        <v>8.3048155999999995</v>
      </c>
      <c r="M235">
        <v>145.19269009999999</v>
      </c>
      <c r="N235">
        <v>103.4613066</v>
      </c>
      <c r="O235">
        <v>82.077430199999995</v>
      </c>
      <c r="P235">
        <v>30.5311305</v>
      </c>
      <c r="Q235">
        <v>219.7076452</v>
      </c>
      <c r="R235">
        <v>120.4862226</v>
      </c>
    </row>
    <row r="236" spans="1:18">
      <c r="A236" t="s">
        <v>273</v>
      </c>
      <c r="B236">
        <v>14256.7820773</v>
      </c>
      <c r="C236">
        <v>15283.335679399999</v>
      </c>
      <c r="D236">
        <v>17740.089057699999</v>
      </c>
      <c r="E236">
        <v>1584.8575161000001</v>
      </c>
      <c r="F236">
        <v>1754.0257108000001</v>
      </c>
      <c r="G236">
        <v>11359.928990599999</v>
      </c>
      <c r="H236">
        <v>1244.3940431000001</v>
      </c>
      <c r="I236">
        <v>4419.3034467999996</v>
      </c>
      <c r="J236">
        <v>4945.7369216999996</v>
      </c>
      <c r="K236">
        <v>1731.0059409999999</v>
      </c>
      <c r="L236">
        <v>188.6855467</v>
      </c>
      <c r="M236">
        <v>22980.329999400001</v>
      </c>
      <c r="N236">
        <v>534.66851399999996</v>
      </c>
      <c r="O236">
        <v>13913.9750678</v>
      </c>
      <c r="P236">
        <v>9339.0820994999995</v>
      </c>
      <c r="Q236">
        <v>62809.072200199997</v>
      </c>
      <c r="R236">
        <v>14767.481757199999</v>
      </c>
    </row>
    <row r="237" spans="1:18">
      <c r="A237" t="s">
        <v>274</v>
      </c>
      <c r="B237">
        <v>2.32954675</v>
      </c>
      <c r="C237">
        <v>106.63014080000001</v>
      </c>
      <c r="D237">
        <v>39.963164450000001</v>
      </c>
      <c r="E237">
        <v>24.753602600000001</v>
      </c>
      <c r="F237">
        <v>13.5566016</v>
      </c>
      <c r="G237" s="15">
        <v>132.91869270000001</v>
      </c>
      <c r="H237">
        <v>47.581923099999997</v>
      </c>
      <c r="I237">
        <v>90.506917599999994</v>
      </c>
      <c r="J237">
        <v>1739.2343311</v>
      </c>
      <c r="K237">
        <v>28.270701599999999</v>
      </c>
      <c r="L237">
        <v>25.6546007</v>
      </c>
      <c r="M237">
        <v>509.30922170000002</v>
      </c>
      <c r="N237">
        <v>551.28114819999996</v>
      </c>
      <c r="O237">
        <v>2383.1490620999998</v>
      </c>
      <c r="P237">
        <v>442.37237479999999</v>
      </c>
      <c r="Q237">
        <v>4969.7831274999999</v>
      </c>
      <c r="R237">
        <v>2191.2816604999998</v>
      </c>
    </row>
    <row r="238" spans="1:18">
      <c r="A238" t="s">
        <v>275</v>
      </c>
      <c r="B238">
        <v>130.80558905000001</v>
      </c>
      <c r="C238">
        <v>83.261678399999994</v>
      </c>
      <c r="D238">
        <v>304.21722725000001</v>
      </c>
      <c r="E238">
        <v>32.178732500000002</v>
      </c>
      <c r="F238">
        <v>19.740828700000002</v>
      </c>
      <c r="G238">
        <v>119.448425</v>
      </c>
      <c r="H238">
        <v>31.2870676</v>
      </c>
      <c r="I238">
        <v>92.560406400000005</v>
      </c>
      <c r="J238">
        <v>61.201962600000002</v>
      </c>
      <c r="K238">
        <v>24.348502499999999</v>
      </c>
      <c r="L238">
        <v>57.947228199999998</v>
      </c>
      <c r="M238">
        <v>330.1220209</v>
      </c>
      <c r="N238">
        <v>317.32386120000001</v>
      </c>
      <c r="O238">
        <v>87.898512800000006</v>
      </c>
      <c r="P238">
        <v>76.273701200000005</v>
      </c>
      <c r="Q238">
        <v>849.11432439999999</v>
      </c>
      <c r="R238">
        <v>584.22879160000002</v>
      </c>
    </row>
    <row r="239" spans="1:18">
      <c r="A239" t="s">
        <v>276</v>
      </c>
      <c r="B239">
        <v>18544.465128700002</v>
      </c>
      <c r="C239">
        <v>1693.3499508</v>
      </c>
      <c r="D239">
        <v>44941.9766189</v>
      </c>
      <c r="E239">
        <v>9566.7474132000007</v>
      </c>
      <c r="F239">
        <v>3305.8574334</v>
      </c>
      <c r="G239">
        <v>11426.553241899999</v>
      </c>
      <c r="H239">
        <v>1867.7293675000001</v>
      </c>
      <c r="I239">
        <v>14282.7998028</v>
      </c>
      <c r="J239">
        <v>19852.4806379</v>
      </c>
      <c r="K239">
        <v>6352.215365</v>
      </c>
      <c r="L239">
        <v>9140.0430187999991</v>
      </c>
      <c r="M239">
        <v>38777.710304799999</v>
      </c>
      <c r="N239">
        <v>23711.126955600001</v>
      </c>
      <c r="O239">
        <v>10651.841269099999</v>
      </c>
      <c r="P239">
        <v>950.68582730000003</v>
      </c>
      <c r="Q239">
        <v>7013.3861391</v>
      </c>
      <c r="R239">
        <v>16036.258403899999</v>
      </c>
    </row>
    <row r="240" spans="1:18">
      <c r="A240" t="s">
        <v>277</v>
      </c>
      <c r="B240">
        <v>43.270017600000003</v>
      </c>
      <c r="C240">
        <v>7.2605373999999996</v>
      </c>
      <c r="D240">
        <v>94.887400700000001</v>
      </c>
      <c r="E240">
        <v>5.4192252999999999</v>
      </c>
      <c r="F240">
        <v>2.2069747</v>
      </c>
      <c r="G240">
        <v>20.8220563</v>
      </c>
      <c r="H240">
        <v>2.1310856999999999</v>
      </c>
      <c r="I240">
        <v>13.0498855</v>
      </c>
      <c r="J240">
        <v>13.2502388</v>
      </c>
      <c r="K240">
        <v>4.1762465000000004</v>
      </c>
      <c r="L240">
        <v>1.2856818000000001</v>
      </c>
      <c r="M240">
        <v>70.897687500000004</v>
      </c>
      <c r="N240">
        <v>23.491187400000001</v>
      </c>
      <c r="O240">
        <v>132.6641108</v>
      </c>
      <c r="P240">
        <v>13.203229500000001</v>
      </c>
      <c r="Q240">
        <v>89.136249199999995</v>
      </c>
      <c r="R240">
        <v>70.143734800000004</v>
      </c>
    </row>
    <row r="241" spans="1:18">
      <c r="A241" t="s">
        <v>278</v>
      </c>
      <c r="B241">
        <v>2.4090433500000001</v>
      </c>
      <c r="C241">
        <v>1.9412421</v>
      </c>
      <c r="D241">
        <v>13.31227035</v>
      </c>
      <c r="E241">
        <v>2.7780697000000001</v>
      </c>
      <c r="F241">
        <v>0.93584259999999997</v>
      </c>
      <c r="G241">
        <v>8.8775192000000001</v>
      </c>
      <c r="H241">
        <v>2.9655222000000001</v>
      </c>
      <c r="I241">
        <v>5.8711586999999996</v>
      </c>
      <c r="J241">
        <v>2.8629083</v>
      </c>
      <c r="K241">
        <v>1.4203874999999999</v>
      </c>
      <c r="L241">
        <v>2.3529829000000002</v>
      </c>
      <c r="M241">
        <v>15.3956973</v>
      </c>
      <c r="N241">
        <v>5.0209001999999998</v>
      </c>
      <c r="O241">
        <v>14.095519700000001</v>
      </c>
      <c r="P241">
        <v>2.0840486999999999</v>
      </c>
      <c r="Q241">
        <v>24.339037600000001</v>
      </c>
      <c r="R241">
        <v>27.339523</v>
      </c>
    </row>
    <row r="242" spans="1:18">
      <c r="A242" t="s">
        <v>279</v>
      </c>
      <c r="B242">
        <v>26.999741449999998</v>
      </c>
      <c r="C242">
        <v>16.3057579</v>
      </c>
      <c r="D242">
        <v>73.404804350000006</v>
      </c>
      <c r="E242">
        <v>14.0020042</v>
      </c>
      <c r="F242">
        <v>6.8052663000000004</v>
      </c>
      <c r="G242">
        <v>58.777645</v>
      </c>
      <c r="H242">
        <v>15.408070499999999</v>
      </c>
      <c r="I242">
        <v>28.7317018</v>
      </c>
      <c r="J242">
        <v>28.779946599999999</v>
      </c>
      <c r="K242">
        <v>9.6772410999999998</v>
      </c>
      <c r="L242">
        <v>9.2770711000000006</v>
      </c>
      <c r="M242">
        <v>99.965462500000001</v>
      </c>
      <c r="N242">
        <v>59.817631200000001</v>
      </c>
      <c r="O242">
        <v>223.15712669999999</v>
      </c>
      <c r="P242">
        <v>33.381791300000003</v>
      </c>
      <c r="Q242">
        <v>120.6879079</v>
      </c>
      <c r="R242">
        <v>116.60076979999999</v>
      </c>
    </row>
    <row r="243" spans="1:18">
      <c r="A243" t="s">
        <v>280</v>
      </c>
      <c r="B243">
        <v>3629.0561481499999</v>
      </c>
      <c r="C243">
        <v>3740.6388824999999</v>
      </c>
      <c r="D243">
        <v>9920.2721500499993</v>
      </c>
      <c r="E243">
        <v>741.99110340000004</v>
      </c>
      <c r="F243">
        <v>126.7380395</v>
      </c>
      <c r="G243">
        <v>3283.4767296</v>
      </c>
      <c r="H243">
        <v>2073.0847603000002</v>
      </c>
      <c r="I243">
        <v>529.81841169999996</v>
      </c>
      <c r="J243">
        <v>373.0866388</v>
      </c>
      <c r="K243" s="15">
        <v>140.67039410000001</v>
      </c>
      <c r="L243">
        <v>757.74823760000004</v>
      </c>
      <c r="M243">
        <v>2940.2543740000001</v>
      </c>
      <c r="N243">
        <v>0</v>
      </c>
      <c r="O243">
        <v>3792.0757825999999</v>
      </c>
      <c r="P243">
        <v>5839.6922495999997</v>
      </c>
      <c r="Q243">
        <v>1.3824031999999999</v>
      </c>
      <c r="R243">
        <v>3805.5245267999999</v>
      </c>
    </row>
    <row r="244" spans="1:18">
      <c r="A244" t="s">
        <v>281</v>
      </c>
      <c r="B244">
        <v>3621.0622611499998</v>
      </c>
      <c r="C244" s="15">
        <v>95.963920799999997</v>
      </c>
      <c r="D244">
        <v>21106.103393149999</v>
      </c>
      <c r="E244">
        <v>4325.9825588000003</v>
      </c>
      <c r="F244">
        <v>1215.6991909000001</v>
      </c>
      <c r="G244">
        <v>7857.0374171000003</v>
      </c>
      <c r="H244">
        <v>376.71165919999999</v>
      </c>
      <c r="I244">
        <v>16280.901743599999</v>
      </c>
      <c r="J244">
        <v>8484.5062899000004</v>
      </c>
      <c r="K244">
        <v>1652.1954725999999</v>
      </c>
      <c r="L244">
        <v>5978.9579202000004</v>
      </c>
      <c r="M244">
        <v>33392.422976299997</v>
      </c>
      <c r="N244">
        <v>6709.9884156999997</v>
      </c>
      <c r="O244">
        <v>14016.311643499999</v>
      </c>
      <c r="P244">
        <v>8403.7526897000007</v>
      </c>
      <c r="Q244">
        <v>77405.789858000004</v>
      </c>
      <c r="R244">
        <v>83561.403047700005</v>
      </c>
    </row>
    <row r="245" spans="1:18">
      <c r="A245" t="s">
        <v>282</v>
      </c>
      <c r="B245">
        <v>320.36324130000003</v>
      </c>
      <c r="C245">
        <v>0.14918870000000001</v>
      </c>
      <c r="D245">
        <v>3687.4863403999998</v>
      </c>
      <c r="E245">
        <v>533.30956470000001</v>
      </c>
      <c r="F245">
        <v>539.06669599999998</v>
      </c>
      <c r="G245">
        <v>2886.5489293000001</v>
      </c>
      <c r="H245">
        <v>471.0533547</v>
      </c>
      <c r="I245">
        <v>907.37499449999996</v>
      </c>
      <c r="J245">
        <v>108.1041637</v>
      </c>
      <c r="K245">
        <v>4.5793211999999999</v>
      </c>
      <c r="L245">
        <v>7.7587206000000002</v>
      </c>
      <c r="M245">
        <v>3431.0285103000001</v>
      </c>
      <c r="N245">
        <v>2275.2800152</v>
      </c>
      <c r="O245">
        <v>25.780098800000001</v>
      </c>
      <c r="P245">
        <v>404.35635250000001</v>
      </c>
      <c r="Q245">
        <v>3942.6869738</v>
      </c>
      <c r="R245">
        <v>3526.2796462000001</v>
      </c>
    </row>
    <row r="246" spans="1:18">
      <c r="A246" t="s">
        <v>283</v>
      </c>
      <c r="B246">
        <v>1865.3152521</v>
      </c>
      <c r="C246" s="15">
        <v>5.9999999999999997E-7</v>
      </c>
      <c r="D246">
        <v>3434.8692560999998</v>
      </c>
      <c r="E246">
        <v>2531.0826965000001</v>
      </c>
      <c r="F246">
        <v>1143.8393779</v>
      </c>
      <c r="G246">
        <v>167.2908185</v>
      </c>
      <c r="H246">
        <v>3910.3648336000001</v>
      </c>
      <c r="I246">
        <v>102.6283486</v>
      </c>
      <c r="J246">
        <v>13.5771794</v>
      </c>
      <c r="K246">
        <v>52.670213099999998</v>
      </c>
      <c r="L246">
        <v>450.8187671</v>
      </c>
      <c r="M246">
        <v>1472.4760835</v>
      </c>
      <c r="N246">
        <v>4.4792E-3</v>
      </c>
      <c r="O246">
        <v>5032.2213098000002</v>
      </c>
      <c r="P246">
        <v>42.4753075</v>
      </c>
      <c r="Q246">
        <v>1734.4183634999999</v>
      </c>
      <c r="R246">
        <v>3544.2009693999998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A921-A40F-9F4D-B49D-886FB789436A}">
  <dimension ref="A1:R63"/>
  <sheetViews>
    <sheetView topLeftCell="A28" workbookViewId="0">
      <selection activeCell="C50" sqref="C50"/>
    </sheetView>
  </sheetViews>
  <sheetFormatPr baseColWidth="10" defaultRowHeight="16"/>
  <sheetData>
    <row r="1" spans="1:1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3" t="s">
        <v>261</v>
      </c>
      <c r="B2">
        <f>VLOOKUP($A2,'Case C'!$A$2:$R$246,2,FALSE)</f>
        <v>2741.8778981</v>
      </c>
      <c r="C2">
        <f>VLOOKUP($A2,'Case C'!$A$2:$R$246,3,FALSE)</f>
        <v>970.69673169999999</v>
      </c>
      <c r="D2">
        <f>VLOOKUP($A2,'Case C'!$A$2:$R$246,4,FALSE)</f>
        <v>7096.3300571</v>
      </c>
      <c r="E2">
        <f>VLOOKUP($A2,'Case C'!$A$2:$R$246,5,FALSE)</f>
        <v>4578.2483550999996</v>
      </c>
      <c r="F2">
        <f>VLOOKUP($A2,'Case C'!$A$2:$R$246,6,FALSE)</f>
        <v>502.0303017</v>
      </c>
      <c r="G2">
        <f>VLOOKUP($A2,'Case C'!$A$2:$R$246,7,FALSE)</f>
        <v>4143.1147434000004</v>
      </c>
      <c r="H2">
        <f>VLOOKUP($A2,'Case C'!$A$2:$R$246,8,FALSE)</f>
        <v>1239.3929872000001</v>
      </c>
      <c r="I2">
        <f>VLOOKUP($A2,'Case C'!$A$2:$R$246,9,FALSE)</f>
        <v>7386.5638541999997</v>
      </c>
      <c r="J2">
        <f>VLOOKUP($A2,'Case C'!$A$2:$R$246,10,FALSE)</f>
        <v>1781.2715143</v>
      </c>
      <c r="K2">
        <f>VLOOKUP($A2,'Case C'!$A$2:$R$246,11,FALSE)</f>
        <v>349.32350200000002</v>
      </c>
      <c r="L2">
        <f>VLOOKUP($A2,'Case C'!$A$2:$R$246,12,FALSE)</f>
        <v>5295.194477</v>
      </c>
      <c r="M2">
        <f>VLOOKUP($A2,'Case C'!$A$2:$R$246,13,FALSE)</f>
        <v>2442.9967449000001</v>
      </c>
      <c r="N2">
        <f>VLOOKUP($A2,'Case C'!$A$2:$R$246,14,FALSE)</f>
        <v>2338.2434400000002</v>
      </c>
      <c r="O2">
        <f>VLOOKUP($A2,'Case C'!$A$2:$R$246,15,FALSE)</f>
        <v>2386.3465744999999</v>
      </c>
      <c r="P2">
        <f>VLOOKUP($A2,'Case C'!$A$2:$R$246,16,FALSE)</f>
        <v>13569.990758899999</v>
      </c>
      <c r="Q2">
        <f>VLOOKUP($A2,'Case C'!$A$2:$R$246,17,FALSE)</f>
        <v>1872.7701121</v>
      </c>
      <c r="R2">
        <f>VLOOKUP($A2,'Case C'!$A$2:$R$246,18,FALSE)</f>
        <v>1717.8613032999999</v>
      </c>
    </row>
    <row r="3" spans="1:18">
      <c r="A3" s="3" t="s">
        <v>253</v>
      </c>
      <c r="B3">
        <f>VLOOKUP($A3,'Case C'!$A$2:$R$246,2,FALSE)</f>
        <v>569.7487347</v>
      </c>
      <c r="C3">
        <f>VLOOKUP($A3,'Case C'!$A$2:$R$246,3,FALSE)</f>
        <v>52.240769299999997</v>
      </c>
      <c r="D3">
        <f>VLOOKUP($A3,'Case C'!$A$2:$R$246,4,FALSE)</f>
        <v>279.61414079999997</v>
      </c>
      <c r="E3">
        <f>VLOOKUP($A3,'Case C'!$A$2:$R$246,5,FALSE)</f>
        <v>53.278123399999998</v>
      </c>
      <c r="F3">
        <f>VLOOKUP($A3,'Case C'!$A$2:$R$246,6,FALSE)</f>
        <v>15.928184</v>
      </c>
      <c r="G3">
        <f>VLOOKUP($A3,'Case C'!$A$2:$R$246,7,FALSE)</f>
        <v>322.12305880000002</v>
      </c>
      <c r="H3">
        <f>VLOOKUP($A3,'Case C'!$A$2:$R$246,8,FALSE)</f>
        <v>43.556460999999999</v>
      </c>
      <c r="I3">
        <f>VLOOKUP($A3,'Case C'!$A$2:$R$246,9,FALSE)</f>
        <v>218.2756</v>
      </c>
      <c r="J3">
        <f>VLOOKUP($A3,'Case C'!$A$2:$R$246,10,FALSE)</f>
        <v>105.8202404</v>
      </c>
      <c r="K3">
        <f>VLOOKUP($A3,'Case C'!$A$2:$R$246,11,FALSE)</f>
        <v>15.5709964</v>
      </c>
      <c r="L3">
        <f>VLOOKUP($A3,'Case C'!$A$2:$R$246,12,FALSE)</f>
        <v>0.73869110000000004</v>
      </c>
      <c r="M3">
        <f>VLOOKUP($A3,'Case C'!$A$2:$R$246,13,FALSE)</f>
        <v>246.73408670000001</v>
      </c>
      <c r="N3">
        <f>VLOOKUP($A3,'Case C'!$A$2:$R$246,14,FALSE)</f>
        <v>179.61494329999999</v>
      </c>
      <c r="O3">
        <f>VLOOKUP($A3,'Case C'!$A$2:$R$246,15,FALSE)</f>
        <v>186.7849932</v>
      </c>
      <c r="P3">
        <f>VLOOKUP($A3,'Case C'!$A$2:$R$246,16,FALSE)</f>
        <v>91.277173700000006</v>
      </c>
      <c r="Q3">
        <f>VLOOKUP($A3,'Case C'!$A$2:$R$246,17,FALSE)</f>
        <v>264.9909533</v>
      </c>
      <c r="R3">
        <f>VLOOKUP($A3,'Case C'!$A$2:$R$246,18,FALSE)</f>
        <v>595.67053829999998</v>
      </c>
    </row>
    <row r="4" spans="1:18">
      <c r="A4" s="3" t="s">
        <v>191</v>
      </c>
      <c r="B4">
        <f>VLOOKUP($A4,'Case C'!$A$2:$R$246,2,FALSE)</f>
        <v>532.13283239999998</v>
      </c>
      <c r="C4">
        <f>VLOOKUP($A4,'Case C'!$A$2:$R$246,3,FALSE)</f>
        <v>8.7860569000000002</v>
      </c>
      <c r="D4">
        <f>VLOOKUP($A4,'Case C'!$A$2:$R$246,4,FALSE)</f>
        <v>779.81640119999997</v>
      </c>
      <c r="E4">
        <f>VLOOKUP($A4,'Case C'!$A$2:$R$246,5,FALSE)</f>
        <v>337.05757089999997</v>
      </c>
      <c r="F4">
        <f>VLOOKUP($A4,'Case C'!$A$2:$R$246,6,FALSE)</f>
        <v>70.347408799999997</v>
      </c>
      <c r="G4">
        <f>VLOOKUP($A4,'Case C'!$A$2:$R$246,7,FALSE)</f>
        <v>637.27117950000002</v>
      </c>
      <c r="H4">
        <f>VLOOKUP($A4,'Case C'!$A$2:$R$246,8,FALSE)</f>
        <v>235.1333046</v>
      </c>
      <c r="I4">
        <f>VLOOKUP($A4,'Case C'!$A$2:$R$246,9,FALSE)</f>
        <v>686.71404380000001</v>
      </c>
      <c r="J4">
        <f>VLOOKUP($A4,'Case C'!$A$2:$R$246,10,FALSE)</f>
        <v>232.1335761</v>
      </c>
      <c r="K4">
        <f>VLOOKUP($A4,'Case C'!$A$2:$R$246,11,FALSE)</f>
        <v>70.249282199999996</v>
      </c>
      <c r="L4">
        <f>VLOOKUP($A4,'Case C'!$A$2:$R$246,12,FALSE)</f>
        <v>216.96082440000001</v>
      </c>
      <c r="M4">
        <f>VLOOKUP($A4,'Case C'!$A$2:$R$246,13,FALSE)</f>
        <v>829.86076549999996</v>
      </c>
      <c r="N4">
        <f>VLOOKUP($A4,'Case C'!$A$2:$R$246,14,FALSE)</f>
        <v>1317.6719575</v>
      </c>
      <c r="O4">
        <f>VLOOKUP($A4,'Case C'!$A$2:$R$246,15,FALSE)</f>
        <v>862.39586480000003</v>
      </c>
      <c r="P4">
        <f>VLOOKUP($A4,'Case C'!$A$2:$R$246,16,FALSE)</f>
        <v>720.34729230000005</v>
      </c>
      <c r="Q4">
        <f>VLOOKUP($A4,'Case C'!$A$2:$R$246,17,FALSE)</f>
        <v>3653.0348144999998</v>
      </c>
      <c r="R4">
        <f>VLOOKUP($A4,'Case C'!$A$2:$R$246,18,FALSE)</f>
        <v>3018.6522774</v>
      </c>
    </row>
    <row r="5" spans="1:18">
      <c r="A5" s="3" t="s">
        <v>104</v>
      </c>
      <c r="B5">
        <f>VLOOKUP($A5,'Case C'!$A$2:$R$246,2,FALSE)</f>
        <v>876.79408049999995</v>
      </c>
      <c r="C5">
        <f>VLOOKUP($A5,'Case C'!$A$2:$R$246,3,FALSE)</f>
        <v>517.98139519999995</v>
      </c>
      <c r="D5">
        <f>VLOOKUP($A5,'Case C'!$A$2:$R$246,4,FALSE)</f>
        <v>6236.1284261999999</v>
      </c>
      <c r="E5">
        <f>VLOOKUP($A5,'Case C'!$A$2:$R$246,5,FALSE)</f>
        <v>2159.4163391000002</v>
      </c>
      <c r="F5">
        <f>VLOOKUP($A5,'Case C'!$A$2:$R$246,6,FALSE)</f>
        <v>886.56785649999995</v>
      </c>
      <c r="G5">
        <f>VLOOKUP($A5,'Case C'!$A$2:$R$246,7,FALSE)</f>
        <v>4365.3292177000003</v>
      </c>
      <c r="H5">
        <f>VLOOKUP($A5,'Case C'!$A$2:$R$246,8,FALSE)</f>
        <v>495.96282619999999</v>
      </c>
      <c r="I5">
        <f>VLOOKUP($A5,'Case C'!$A$2:$R$246,9,FALSE)</f>
        <v>3023.1065997000001</v>
      </c>
      <c r="J5">
        <f>VLOOKUP($A5,'Case C'!$A$2:$R$246,10,FALSE)</f>
        <v>1915.3154721999999</v>
      </c>
      <c r="K5">
        <f>VLOOKUP($A5,'Case C'!$A$2:$R$246,11,FALSE)</f>
        <v>596.98243460000003</v>
      </c>
      <c r="L5">
        <f>VLOOKUP($A5,'Case C'!$A$2:$R$246,12,FALSE)</f>
        <v>2555.6866349000002</v>
      </c>
      <c r="M5">
        <f>VLOOKUP($A5,'Case C'!$A$2:$R$246,13,FALSE)</f>
        <v>16108.743158400001</v>
      </c>
      <c r="N5">
        <f>VLOOKUP($A5,'Case C'!$A$2:$R$246,14,FALSE)</f>
        <v>10297.1691606</v>
      </c>
      <c r="O5">
        <f>VLOOKUP($A5,'Case C'!$A$2:$R$246,15,FALSE)</f>
        <v>9351.5190146000004</v>
      </c>
      <c r="P5">
        <f>VLOOKUP($A5,'Case C'!$A$2:$R$246,16,FALSE)</f>
        <v>3933.5223197</v>
      </c>
      <c r="Q5">
        <f>VLOOKUP($A5,'Case C'!$A$2:$R$246,17,FALSE)</f>
        <v>13665.446038800001</v>
      </c>
      <c r="R5">
        <f>VLOOKUP($A5,'Case C'!$A$2:$R$246,18,FALSE)</f>
        <v>22219.622121600001</v>
      </c>
    </row>
    <row r="6" spans="1:18">
      <c r="A6" s="3" t="s">
        <v>57</v>
      </c>
      <c r="B6">
        <f>VLOOKUP($A6,'Case C'!$A$2:$R$246,2,FALSE)</f>
        <v>1200.0733654000001</v>
      </c>
      <c r="C6">
        <f>VLOOKUP($A6,'Case C'!$A$2:$R$246,3,FALSE)</f>
        <v>8460.7059912999994</v>
      </c>
      <c r="D6">
        <f>VLOOKUP($A6,'Case C'!$A$2:$R$246,4,FALSE)</f>
        <v>4051.6298305</v>
      </c>
      <c r="E6">
        <f>VLOOKUP($A6,'Case C'!$A$2:$R$246,5,FALSE)</f>
        <v>53.691080599999999</v>
      </c>
      <c r="F6">
        <f>VLOOKUP($A6,'Case C'!$A$2:$R$246,6,FALSE)</f>
        <v>293.20484470000002</v>
      </c>
      <c r="G6">
        <f>VLOOKUP($A6,'Case C'!$A$2:$R$246,7,FALSE)</f>
        <v>1898.7186151000001</v>
      </c>
      <c r="H6">
        <f>VLOOKUP($A6,'Case C'!$A$2:$R$246,8,FALSE)</f>
        <v>109.6206454</v>
      </c>
      <c r="I6">
        <f>VLOOKUP($A6,'Case C'!$A$2:$R$246,9,FALSE)</f>
        <v>2068.1857098999999</v>
      </c>
      <c r="J6">
        <f>VLOOKUP($A6,'Case C'!$A$2:$R$246,10,FALSE)</f>
        <v>506.35683540000002</v>
      </c>
      <c r="K6">
        <f>VLOOKUP($A6,'Case C'!$A$2:$R$246,11,FALSE)</f>
        <v>127.32620060000001</v>
      </c>
      <c r="L6">
        <f>VLOOKUP($A6,'Case C'!$A$2:$R$246,12,FALSE)</f>
        <v>1447.1079984999999</v>
      </c>
      <c r="M6">
        <f>VLOOKUP($A6,'Case C'!$A$2:$R$246,13,FALSE)</f>
        <v>12466.764762000001</v>
      </c>
      <c r="N6">
        <f>VLOOKUP($A6,'Case C'!$A$2:$R$246,14,FALSE)</f>
        <v>5616.7286006000004</v>
      </c>
      <c r="O6">
        <f>VLOOKUP($A6,'Case C'!$A$2:$R$246,15,FALSE)</f>
        <v>3025.3916103000001</v>
      </c>
      <c r="P6">
        <f>VLOOKUP($A6,'Case C'!$A$2:$R$246,16,FALSE)</f>
        <v>935.41470830000003</v>
      </c>
      <c r="Q6">
        <f>VLOOKUP($A6,'Case C'!$A$2:$R$246,17,FALSE)</f>
        <v>1534.5076419</v>
      </c>
      <c r="R6">
        <f>VLOOKUP($A6,'Case C'!$A$2:$R$246,18,FALSE)</f>
        <v>7301.8481795999896</v>
      </c>
    </row>
    <row r="7" spans="1:18">
      <c r="A7" s="3" t="s">
        <v>64</v>
      </c>
      <c r="B7">
        <f>VLOOKUP($A7,'Case C'!$A$2:$R$246,2,FALSE)</f>
        <v>340.32687364999998</v>
      </c>
      <c r="C7">
        <f>VLOOKUP($A7,'Case C'!$A$2:$R$246,3,FALSE)</f>
        <v>3954.7768721000002</v>
      </c>
      <c r="D7">
        <f>VLOOKUP($A7,'Case C'!$A$2:$R$246,4,FALSE)</f>
        <v>1101.38625155</v>
      </c>
      <c r="E7">
        <f>VLOOKUP($A7,'Case C'!$A$2:$R$246,5,FALSE)</f>
        <v>985.89881279999997</v>
      </c>
      <c r="F7">
        <f>VLOOKUP($A7,'Case C'!$A$2:$R$246,6,FALSE)</f>
        <v>172.78864540000001</v>
      </c>
      <c r="G7">
        <f>VLOOKUP($A7,'Case C'!$A$2:$R$246,7,FALSE)</f>
        <v>3250.2853148999998</v>
      </c>
      <c r="H7">
        <f>VLOOKUP($A7,'Case C'!$A$2:$R$246,8,FALSE)</f>
        <v>342.23044060000001</v>
      </c>
      <c r="I7">
        <f>VLOOKUP($A7,'Case C'!$A$2:$R$246,9,FALSE)</f>
        <v>1539.8555643</v>
      </c>
      <c r="J7">
        <f>VLOOKUP($A7,'Case C'!$A$2:$R$246,10,FALSE)</f>
        <v>1229.1297539</v>
      </c>
      <c r="K7">
        <f>VLOOKUP($A7,'Case C'!$A$2:$R$246,11,FALSE)</f>
        <v>416.2858104</v>
      </c>
      <c r="L7">
        <f>VLOOKUP($A7,'Case C'!$A$2:$R$246,12,FALSE)</f>
        <v>360.05375750000002</v>
      </c>
      <c r="M7">
        <f>VLOOKUP($A7,'Case C'!$A$2:$R$246,13,FALSE)</f>
        <v>3636.2819214000001</v>
      </c>
      <c r="N7">
        <f>VLOOKUP($A7,'Case C'!$A$2:$R$246,14,FALSE)</f>
        <v>1111.1446946999999</v>
      </c>
      <c r="O7">
        <f>VLOOKUP($A7,'Case C'!$A$2:$R$246,15,FALSE)</f>
        <v>2807.0680951999998</v>
      </c>
      <c r="P7">
        <f>VLOOKUP($A7,'Case C'!$A$2:$R$246,16,FALSE)</f>
        <v>107.6853053</v>
      </c>
      <c r="Q7">
        <f>VLOOKUP($A7,'Case C'!$A$2:$R$246,17,FALSE)</f>
        <v>2548.0958248000002</v>
      </c>
      <c r="R7">
        <f>VLOOKUP($A7,'Case C'!$A$2:$R$246,18,FALSE)</f>
        <v>5126.5875108</v>
      </c>
    </row>
    <row r="10" spans="1:18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10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15</v>
      </c>
      <c r="R10" s="2" t="s">
        <v>16</v>
      </c>
    </row>
    <row r="11" spans="1:18">
      <c r="A11" s="3" t="s">
        <v>261</v>
      </c>
      <c r="B11">
        <f>VLOOKUP($A11,'Case C'!$T$2:$AK$246,2,FALSE)</f>
        <v>2084.23485628976</v>
      </c>
      <c r="C11">
        <f>VLOOKUP($A11,'Case C'!$T$2:$AK$246,3,FALSE)</f>
        <v>220.46573384087301</v>
      </c>
      <c r="D11">
        <f>VLOOKUP($A11,'Case C'!$T$2:$AK$246,4,FALSE)</f>
        <v>5701.8355677903401</v>
      </c>
      <c r="E11">
        <f>VLOOKUP($A11,'Case C'!$T$2:$AK$246,5,FALSE)</f>
        <v>2699.8667345763001</v>
      </c>
      <c r="F11">
        <f>VLOOKUP($A11,'Case C'!$T$2:$AK$246,6,FALSE)</f>
        <v>73.030363617803403</v>
      </c>
      <c r="G11">
        <f>VLOOKUP($A11,'Case C'!$T$2:$AK$246,7,FALSE)</f>
        <v>3325.8106921204999</v>
      </c>
      <c r="H11">
        <f>VLOOKUP($A11,'Case C'!$T$2:$AK$246,8,FALSE)</f>
        <v>255.634952846787</v>
      </c>
      <c r="I11">
        <f>VLOOKUP($A11,'Case C'!$T$2:$AK$246,9,FALSE)</f>
        <v>1935.48548328787</v>
      </c>
      <c r="J11">
        <f>VLOOKUP($A11,'Case C'!$T$2:$AK$246,10,FALSE)</f>
        <v>3865.5562922936101</v>
      </c>
      <c r="K11">
        <f>VLOOKUP($A11,'Case C'!$T$2:$AK$246,11,FALSE)</f>
        <v>1179.75222940351</v>
      </c>
      <c r="L11">
        <f>VLOOKUP($A11,'Case C'!$T$2:$AK$246,12,FALSE)</f>
        <v>893.14190062545504</v>
      </c>
      <c r="M11">
        <f>VLOOKUP($A11,'Case C'!$T$2:$AK$246,13,FALSE)</f>
        <v>5476.30476453141</v>
      </c>
      <c r="N11">
        <f>VLOOKUP($A11,'Case C'!$T$2:$AK$246,14,FALSE)</f>
        <v>4922.3462080507697</v>
      </c>
      <c r="O11">
        <f>VLOOKUP($A11,'Case C'!$T$2:$AK$246,15,FALSE)</f>
        <v>1240.7536653699699</v>
      </c>
      <c r="P11">
        <f>VLOOKUP($A11,'Case C'!$T$2:$AK$246,16,FALSE)</f>
        <v>1166.2145305275899</v>
      </c>
      <c r="Q11">
        <f>VLOOKUP($A11,'Case C'!$T$2:$AK$246,17,FALSE)</f>
        <v>1157.8439289688699</v>
      </c>
      <c r="R11">
        <f>VLOOKUP($A11,'Case C'!$T$2:$AK$246,18,FALSE)</f>
        <v>14926.1224411449</v>
      </c>
    </row>
    <row r="12" spans="1:18">
      <c r="A12" s="3" t="s">
        <v>253</v>
      </c>
      <c r="B12">
        <f>VLOOKUP($A12,'Case C'!$T$2:$AK$246,2,FALSE)</f>
        <v>715.44177710759504</v>
      </c>
      <c r="C12">
        <f>VLOOKUP($A12,'Case C'!$T$2:$AK$246,3,FALSE)</f>
        <v>0.26712820825286199</v>
      </c>
      <c r="D12">
        <f>VLOOKUP($A12,'Case C'!$T$2:$AK$246,4,FALSE)</f>
        <v>1232.0802665799599</v>
      </c>
      <c r="E12">
        <f>VLOOKUP($A12,'Case C'!$T$2:$AK$246,5,FALSE)</f>
        <v>1153.15288303493</v>
      </c>
      <c r="F12">
        <f>VLOOKUP($A12,'Case C'!$T$2:$AK$246,6,FALSE)</f>
        <v>3.6795787277392602</v>
      </c>
      <c r="G12">
        <f>VLOOKUP($A12,'Case C'!$T$2:$AK$246,7,FALSE)</f>
        <v>367.27623065653199</v>
      </c>
      <c r="H12">
        <f>VLOOKUP($A12,'Case C'!$T$2:$AK$246,8,FALSE)</f>
        <v>50.590586890246698</v>
      </c>
      <c r="I12">
        <f>VLOOKUP($A12,'Case C'!$T$2:$AK$246,9,FALSE)</f>
        <v>305.78325623280398</v>
      </c>
      <c r="J12">
        <f>VLOOKUP($A12,'Case C'!$T$2:$AK$246,10,FALSE)</f>
        <v>477.38917445719102</v>
      </c>
      <c r="K12">
        <f>VLOOKUP($A12,'Case C'!$T$2:$AK$246,11,FALSE)</f>
        <v>103.912532698905</v>
      </c>
      <c r="L12">
        <f>VLOOKUP($A12,'Case C'!$T$2:$AK$246,12,FALSE)</f>
        <v>74.623142259935094</v>
      </c>
      <c r="M12">
        <f>VLOOKUP($A12,'Case C'!$T$2:$AK$246,13,FALSE)</f>
        <v>576.52711997487199</v>
      </c>
      <c r="N12">
        <f>VLOOKUP($A12,'Case C'!$T$2:$AK$246,14,FALSE)</f>
        <v>64.948827780324805</v>
      </c>
      <c r="O12">
        <f>VLOOKUP($A12,'Case C'!$T$2:$AK$246,15,FALSE)</f>
        <v>327.18039239348701</v>
      </c>
      <c r="P12">
        <f>VLOOKUP($A12,'Case C'!$T$2:$AK$246,16,FALSE)</f>
        <v>59.461960412944698</v>
      </c>
      <c r="Q12">
        <f>VLOOKUP($A12,'Case C'!$T$2:$AK$246,17,FALSE)</f>
        <v>56.701500764249502</v>
      </c>
      <c r="R12">
        <f>VLOOKUP($A12,'Case C'!$T$2:$AK$246,18,FALSE)</f>
        <v>1036.7632535380901</v>
      </c>
    </row>
    <row r="13" spans="1:18">
      <c r="A13" s="3" t="s">
        <v>191</v>
      </c>
      <c r="B13">
        <f>VLOOKUP($A13,'Case C'!$T$2:$AK$246,2,FALSE)</f>
        <v>603.40401707156104</v>
      </c>
      <c r="C13">
        <f>VLOOKUP($A13,'Case C'!$T$2:$AK$246,3,FALSE)</f>
        <v>1.57007913553239</v>
      </c>
      <c r="D13">
        <f>VLOOKUP($A13,'Case C'!$T$2:$AK$246,4,FALSE)</f>
        <v>1642.17866770816</v>
      </c>
      <c r="E13">
        <f>VLOOKUP($A13,'Case C'!$T$2:$AK$246,5,FALSE)</f>
        <v>391.921769049288</v>
      </c>
      <c r="F13">
        <f>VLOOKUP($A13,'Case C'!$T$2:$AK$246,6,FALSE)</f>
        <v>69.711523578456294</v>
      </c>
      <c r="G13">
        <f>VLOOKUP($A13,'Case C'!$T$2:$AK$246,7,FALSE)</f>
        <v>856.19810842752997</v>
      </c>
      <c r="H13">
        <f>VLOOKUP($A13,'Case C'!$T$2:$AK$246,8,FALSE)</f>
        <v>100.855801511309</v>
      </c>
      <c r="I13">
        <f>VLOOKUP($A13,'Case C'!$T$2:$AK$246,9,FALSE)</f>
        <v>587.52033077541398</v>
      </c>
      <c r="J13">
        <f>VLOOKUP($A13,'Case C'!$T$2:$AK$246,10,FALSE)</f>
        <v>902.00714214700599</v>
      </c>
      <c r="K13">
        <f>VLOOKUP($A13,'Case C'!$T$2:$AK$246,11,FALSE)</f>
        <v>328.40126636408797</v>
      </c>
      <c r="L13">
        <f>VLOOKUP($A13,'Case C'!$T$2:$AK$246,12,FALSE)</f>
        <v>271.03239832531301</v>
      </c>
      <c r="M13">
        <f>VLOOKUP($A13,'Case C'!$T$2:$AK$246,13,FALSE)</f>
        <v>1309.6421190052099</v>
      </c>
      <c r="N13">
        <f>VLOOKUP($A13,'Case C'!$T$2:$AK$246,14,FALSE)</f>
        <v>211.90368053502101</v>
      </c>
      <c r="O13">
        <f>VLOOKUP($A13,'Case C'!$T$2:$AK$246,15,FALSE)</f>
        <v>1100.11820910849</v>
      </c>
      <c r="P13">
        <f>VLOOKUP($A13,'Case C'!$T$2:$AK$246,16,FALSE)</f>
        <v>697.69745813007501</v>
      </c>
      <c r="Q13">
        <f>VLOOKUP($A13,'Case C'!$T$2:$AK$246,17,FALSE)</f>
        <v>1883.69541213106</v>
      </c>
      <c r="R13">
        <f>VLOOKUP($A13,'Case C'!$T$2:$AK$246,18,FALSE)</f>
        <v>2682.4549654788402</v>
      </c>
    </row>
    <row r="14" spans="1:18">
      <c r="A14" s="3" t="s">
        <v>104</v>
      </c>
      <c r="B14">
        <f>VLOOKUP($A14,'Case C'!$T$2:$AK$246,2,FALSE)</f>
        <v>3265.0005442299798</v>
      </c>
      <c r="C14">
        <f>VLOOKUP($A14,'Case C'!$T$2:$AK$246,3,FALSE)</f>
        <v>2.9663236726285899E-2</v>
      </c>
      <c r="D14">
        <f>VLOOKUP($A14,'Case C'!$T$2:$AK$246,4,FALSE)</f>
        <v>9605.0568678558702</v>
      </c>
      <c r="E14">
        <f>VLOOKUP($A14,'Case C'!$T$2:$AK$246,5,FALSE)</f>
        <v>2049.40810999424</v>
      </c>
      <c r="F14">
        <f>VLOOKUP($A14,'Case C'!$T$2:$AK$246,6,FALSE)</f>
        <v>410.51125519605603</v>
      </c>
      <c r="G14">
        <f>VLOOKUP($A14,'Case C'!$T$2:$AK$246,7,FALSE)</f>
        <v>3960.7421433057698</v>
      </c>
      <c r="H14">
        <f>VLOOKUP($A14,'Case C'!$T$2:$AK$246,8,FALSE)</f>
        <v>1062.6138938036599</v>
      </c>
      <c r="I14">
        <f>VLOOKUP($A14,'Case C'!$T$2:$AK$246,9,FALSE)</f>
        <v>2616.9065122924198</v>
      </c>
      <c r="J14">
        <f>VLOOKUP($A14,'Case C'!$T$2:$AK$246,10,FALSE)</f>
        <v>5322.9001101754502</v>
      </c>
      <c r="K14">
        <f>VLOOKUP($A14,'Case C'!$T$2:$AK$246,11,FALSE)</f>
        <v>2058.1602987885099</v>
      </c>
      <c r="L14">
        <f>VLOOKUP($A14,'Case C'!$T$2:$AK$246,12,FALSE)</f>
        <v>698.27966101774496</v>
      </c>
      <c r="M14">
        <f>VLOOKUP($A14,'Case C'!$T$2:$AK$246,13,FALSE)</f>
        <v>18679.024587214699</v>
      </c>
      <c r="N14">
        <f>VLOOKUP($A14,'Case C'!$T$2:$AK$246,14,FALSE)</f>
        <v>10853.8154073572</v>
      </c>
      <c r="O14">
        <f>VLOOKUP($A14,'Case C'!$T$2:$AK$246,15,FALSE)</f>
        <v>3766.78121162767</v>
      </c>
      <c r="P14">
        <f>VLOOKUP($A14,'Case C'!$T$2:$AK$246,16,FALSE)</f>
        <v>3283.0940995351002</v>
      </c>
      <c r="Q14">
        <f>VLOOKUP($A14,'Case C'!$T$2:$AK$246,17,FALSE)</f>
        <v>4140.0174450642298</v>
      </c>
      <c r="R14">
        <f>VLOOKUP($A14,'Case C'!$T$2:$AK$246,18,FALSE)</f>
        <v>25395.805318422299</v>
      </c>
    </row>
    <row r="15" spans="1:18">
      <c r="A15" s="3" t="s">
        <v>57</v>
      </c>
      <c r="B15">
        <f>VLOOKUP($A15,'Case C'!$T$2:$AK$246,2,FALSE)</f>
        <v>8471.1667593883903</v>
      </c>
      <c r="C15">
        <f>VLOOKUP($A15,'Case C'!$T$2:$AK$246,3,FALSE)</f>
        <v>4.4106901769440503</v>
      </c>
      <c r="D15">
        <f>VLOOKUP($A15,'Case C'!$T$2:$AK$246,4,FALSE)</f>
        <v>8812.5371675718798</v>
      </c>
      <c r="E15">
        <f>VLOOKUP($A15,'Case C'!$T$2:$AK$246,5,FALSE)</f>
        <v>646.52779470397797</v>
      </c>
      <c r="F15">
        <f>VLOOKUP($A15,'Case C'!$T$2:$AK$246,6,FALSE)</f>
        <v>495.63285339488698</v>
      </c>
      <c r="G15">
        <f>VLOOKUP($A15,'Case C'!$T$2:$AK$246,7,FALSE)</f>
        <v>1194.44609276299</v>
      </c>
      <c r="H15">
        <f>VLOOKUP($A15,'Case C'!$T$2:$AK$246,8,FALSE)</f>
        <v>206.58958621515501</v>
      </c>
      <c r="I15">
        <f>VLOOKUP($A15,'Case C'!$T$2:$AK$246,9,FALSE)</f>
        <v>1393.5208862674899</v>
      </c>
      <c r="J15">
        <f>VLOOKUP($A15,'Case C'!$T$2:$AK$246,10,FALSE)</f>
        <v>2374.7393890242602</v>
      </c>
      <c r="K15">
        <f>VLOOKUP($A15,'Case C'!$T$2:$AK$246,11,FALSE)</f>
        <v>650.93615591523098</v>
      </c>
      <c r="L15">
        <f>VLOOKUP($A15,'Case C'!$T$2:$AK$246,12,FALSE)</f>
        <v>1157.0046849579701</v>
      </c>
      <c r="M15">
        <f>VLOOKUP($A15,'Case C'!$T$2:$AK$246,13,FALSE)</f>
        <v>18083.069346464701</v>
      </c>
      <c r="N15">
        <f>VLOOKUP($A15,'Case C'!$T$2:$AK$246,14,FALSE)</f>
        <v>5413.7331548071597</v>
      </c>
      <c r="O15">
        <f>VLOOKUP($A15,'Case C'!$T$2:$AK$246,15,FALSE)</f>
        <v>4165.1951662113397</v>
      </c>
      <c r="P15">
        <f>VLOOKUP($A15,'Case C'!$T$2:$AK$246,16,FALSE)</f>
        <v>1993.83897233009</v>
      </c>
      <c r="Q15">
        <f>VLOOKUP($A15,'Case C'!$T$2:$AK$246,17,FALSE)</f>
        <v>2935.0294653872102</v>
      </c>
      <c r="R15">
        <f>VLOOKUP($A15,'Case C'!$T$2:$AK$246,18,FALSE)</f>
        <v>10388.490026585499</v>
      </c>
    </row>
    <row r="16" spans="1:18">
      <c r="A16" s="3" t="s">
        <v>64</v>
      </c>
      <c r="B16">
        <f>VLOOKUP($A16,'Case C'!$T$2:$AK$246,2,FALSE)</f>
        <v>487.16380312684902</v>
      </c>
      <c r="C16">
        <f>VLOOKUP($A16,'Case C'!$T$2:$AK$246,3,FALSE)</f>
        <v>71.332469419027802</v>
      </c>
      <c r="D16">
        <f>VLOOKUP($A16,'Case C'!$T$2:$AK$246,4,FALSE)</f>
        <v>1468.9342922866299</v>
      </c>
      <c r="E16">
        <f>VLOOKUP($A16,'Case C'!$T$2:$AK$246,5,FALSE)</f>
        <v>843.36854025721595</v>
      </c>
      <c r="F16">
        <f>VLOOKUP($A16,'Case C'!$T$2:$AK$246,6,FALSE)</f>
        <v>109.55406922102</v>
      </c>
      <c r="G16">
        <f>VLOOKUP($A16,'Case C'!$T$2:$AK$246,7,FALSE)</f>
        <v>2041.32211369276</v>
      </c>
      <c r="H16">
        <f>VLOOKUP($A16,'Case C'!$T$2:$AK$246,8,FALSE)</f>
        <v>624.74060022830997</v>
      </c>
      <c r="I16">
        <f>VLOOKUP($A16,'Case C'!$T$2:$AK$246,9,FALSE)</f>
        <v>1396.86167526245</v>
      </c>
      <c r="J16">
        <f>VLOOKUP($A16,'Case C'!$T$2:$AK$246,10,FALSE)</f>
        <v>3104.3101541400001</v>
      </c>
      <c r="K16">
        <f>VLOOKUP($A16,'Case C'!$T$2:$AK$246,11,FALSE)</f>
        <v>893.47644901275601</v>
      </c>
      <c r="L16">
        <f>VLOOKUP($A16,'Case C'!$T$2:$AK$246,12,FALSE)</f>
        <v>1853.8782931789799</v>
      </c>
      <c r="M16">
        <f>VLOOKUP($A16,'Case C'!$T$2:$AK$246,13,FALSE)</f>
        <v>4589.6960818061498</v>
      </c>
      <c r="N16">
        <f>VLOOKUP($A16,'Case C'!$T$2:$AK$246,14,FALSE)</f>
        <v>2840.57868412475</v>
      </c>
      <c r="O16">
        <f>VLOOKUP($A16,'Case C'!$T$2:$AK$246,15,FALSE)</f>
        <v>1938.85374023239</v>
      </c>
      <c r="P16">
        <f>VLOOKUP($A16,'Case C'!$T$2:$AK$246,16,FALSE)</f>
        <v>1200.12830859423</v>
      </c>
      <c r="Q16">
        <f>VLOOKUP($A16,'Case C'!$T$2:$AK$246,17,FALSE)</f>
        <v>4864.4702315365403</v>
      </c>
      <c r="R16">
        <f>VLOOKUP($A16,'Case C'!$T$2:$AK$246,18,FALSE)</f>
        <v>7397.9864899966196</v>
      </c>
    </row>
    <row r="19" spans="1:18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" t="s">
        <v>16</v>
      </c>
    </row>
    <row r="20" spans="1:18">
      <c r="A20" s="3" t="s">
        <v>261</v>
      </c>
      <c r="B20">
        <f>VLOOKUP($A20,'Case C'!$AM$2:$BD$246,2,FALSE)</f>
        <v>436840.90817200002</v>
      </c>
      <c r="C20">
        <f>VLOOKUP($A20,'Case C'!$AM$2:$BD$246,3,FALSE)</f>
        <v>53042.249430199998</v>
      </c>
      <c r="D20">
        <f>VLOOKUP($A20,'Case C'!$AM$2:$BD$246,4,FALSE)</f>
        <v>2451849.7090359</v>
      </c>
      <c r="E20">
        <f>VLOOKUP($A20,'Case C'!$AM$2:$BD$246,5,FALSE)</f>
        <v>2204220.9421974001</v>
      </c>
      <c r="F20">
        <f>VLOOKUP($A20,'Case C'!$AM$2:$BD$246,6,FALSE)</f>
        <v>222842.31350220001</v>
      </c>
      <c r="G20">
        <f>VLOOKUP($A20,'Case C'!$AM$2:$BD$246,7,FALSE)</f>
        <v>1864570.0365673001</v>
      </c>
      <c r="H20">
        <f>VLOOKUP($A20,'Case C'!$AM$2:$BD$246,8,FALSE)</f>
        <v>226235.15660340001</v>
      </c>
      <c r="I20">
        <f>VLOOKUP($A20,'Case C'!$AM$2:$BD$246,9,FALSE)</f>
        <v>6136078.9644200997</v>
      </c>
      <c r="J20">
        <f>VLOOKUP($A20,'Case C'!$AM$2:$BD$246,10,FALSE)</f>
        <v>3120462.5168804498</v>
      </c>
      <c r="K20">
        <f>VLOOKUP($A20,'Case C'!$AM$2:$BD$246,11,FALSE)</f>
        <v>1312233.1696250599</v>
      </c>
      <c r="L20">
        <f>VLOOKUP($A20,'Case C'!$AM$2:$BD$246,12,FALSE)</f>
        <v>716215.20632770006</v>
      </c>
      <c r="M20">
        <f>VLOOKUP($A20,'Case C'!$AM$2:$BD$246,13,FALSE)</f>
        <v>5450957.1429786002</v>
      </c>
      <c r="N20">
        <f>VLOOKUP($A20,'Case C'!$AM$2:$BD$246,14,FALSE)</f>
        <v>8750131.7946967203</v>
      </c>
      <c r="O20">
        <f>VLOOKUP($A20,'Case C'!$AM$2:$BD$246,15,FALSE)</f>
        <v>1745660.3817622</v>
      </c>
      <c r="P20">
        <f>VLOOKUP($A20,'Case C'!$AM$2:$BD$246,16,FALSE)</f>
        <v>1450144.4420626201</v>
      </c>
      <c r="Q20">
        <f>VLOOKUP($A20,'Case C'!$AM$2:$BD$246,17,FALSE)</f>
        <v>10265923.110915599</v>
      </c>
      <c r="R20">
        <f>VLOOKUP($A20,'Case C'!$AM$2:$BD$246,18,FALSE)</f>
        <v>17063477.915643901</v>
      </c>
    </row>
    <row r="21" spans="1:18">
      <c r="A21" s="3" t="s">
        <v>253</v>
      </c>
      <c r="B21">
        <f>VLOOKUP($A21,'Case C'!$AM$2:$BD$246,2,FALSE)</f>
        <v>47677.704514500001</v>
      </c>
      <c r="C21">
        <f>VLOOKUP($A21,'Case C'!$AM$2:$BD$246,3,FALSE)</f>
        <v>6384.6575039999998</v>
      </c>
      <c r="D21">
        <f>VLOOKUP($A21,'Case C'!$AM$2:$BD$246,4,FALSE)</f>
        <v>255739.2813762</v>
      </c>
      <c r="E21">
        <f>VLOOKUP($A21,'Case C'!$AM$2:$BD$246,5,FALSE)</f>
        <v>103187.372682</v>
      </c>
      <c r="F21">
        <f>VLOOKUP($A21,'Case C'!$AM$2:$BD$246,6,FALSE)</f>
        <v>21112.467623100001</v>
      </c>
      <c r="G21">
        <f>VLOOKUP($A21,'Case C'!$AM$2:$BD$246,7,FALSE)</f>
        <v>133719.38363230001</v>
      </c>
      <c r="H21">
        <f>VLOOKUP($A21,'Case C'!$AM$2:$BD$246,8,FALSE)</f>
        <v>15693.019924300001</v>
      </c>
      <c r="I21">
        <f>VLOOKUP($A21,'Case C'!$AM$2:$BD$246,9,FALSE)</f>
        <v>391179.04782819998</v>
      </c>
      <c r="J21">
        <f>VLOOKUP($A21,'Case C'!$AM$2:$BD$246,10,FALSE)</f>
        <v>253595.52584270001</v>
      </c>
      <c r="K21">
        <f>VLOOKUP($A21,'Case C'!$AM$2:$BD$246,11,FALSE)</f>
        <v>81011.078093589997</v>
      </c>
      <c r="L21">
        <f>VLOOKUP($A21,'Case C'!$AM$2:$BD$246,12,FALSE)</f>
        <v>82871.373391000001</v>
      </c>
      <c r="M21">
        <f>VLOOKUP($A21,'Case C'!$AM$2:$BD$246,13,FALSE)</f>
        <v>390246.7031018</v>
      </c>
      <c r="N21">
        <f>VLOOKUP($A21,'Case C'!$AM$2:$BD$246,14,FALSE)</f>
        <v>895386.52082205995</v>
      </c>
      <c r="O21">
        <f>VLOOKUP($A21,'Case C'!$AM$2:$BD$246,15,FALSE)</f>
        <v>184320.2375968</v>
      </c>
      <c r="P21">
        <f>VLOOKUP($A21,'Case C'!$AM$2:$BD$246,16,FALSE)</f>
        <v>136336.67363333001</v>
      </c>
      <c r="Q21">
        <f>VLOOKUP($A21,'Case C'!$AM$2:$BD$246,17,FALSE)</f>
        <v>965608.78368560004</v>
      </c>
      <c r="R21">
        <f>VLOOKUP($A21,'Case C'!$AM$2:$BD$246,18,FALSE)</f>
        <v>1534201.39422105</v>
      </c>
    </row>
    <row r="22" spans="1:18">
      <c r="A22" s="3" t="s">
        <v>191</v>
      </c>
      <c r="B22">
        <f>VLOOKUP($A22,'Case C'!$AM$2:$BD$246,2,FALSE)</f>
        <v>244667.59255199999</v>
      </c>
      <c r="C22">
        <f>VLOOKUP($A22,'Case C'!$AM$2:$BD$246,3,FALSE)</f>
        <v>-193071.93440259999</v>
      </c>
      <c r="D22">
        <f>VLOOKUP($A22,'Case C'!$AM$2:$BD$246,4,FALSE)</f>
        <v>1614560.1242936</v>
      </c>
      <c r="E22">
        <f>VLOOKUP($A22,'Case C'!$AM$2:$BD$246,5,FALSE)</f>
        <v>744531.69886040001</v>
      </c>
      <c r="F22">
        <f>VLOOKUP($A22,'Case C'!$AM$2:$BD$246,6,FALSE)</f>
        <v>221651.2574117</v>
      </c>
      <c r="G22">
        <f>VLOOKUP($A22,'Case C'!$AM$2:$BD$246,7,FALSE)</f>
        <v>491016.99436180003</v>
      </c>
      <c r="H22">
        <f>VLOOKUP($A22,'Case C'!$AM$2:$BD$246,8,FALSE)</f>
        <v>152138.65593469999</v>
      </c>
      <c r="I22">
        <f>VLOOKUP($A22,'Case C'!$AM$2:$BD$246,9,FALSE)</f>
        <v>1106172.5851255001</v>
      </c>
      <c r="J22">
        <f>VLOOKUP($A22,'Case C'!$AM$2:$BD$246,10,FALSE)</f>
        <v>313425.65013475</v>
      </c>
      <c r="K22">
        <f>VLOOKUP($A22,'Case C'!$AM$2:$BD$246,11,FALSE)</f>
        <v>274619.12175351998</v>
      </c>
      <c r="L22">
        <f>VLOOKUP($A22,'Case C'!$AM$2:$BD$246,12,FALSE)</f>
        <v>153182.85013770001</v>
      </c>
      <c r="M22">
        <f>VLOOKUP($A22,'Case C'!$AM$2:$BD$246,13,FALSE)</f>
        <v>1964194.3518413</v>
      </c>
      <c r="N22">
        <f>VLOOKUP($A22,'Case C'!$AM$2:$BD$246,14,FALSE)</f>
        <v>2007762.86069378</v>
      </c>
      <c r="O22">
        <f>VLOOKUP($A22,'Case C'!$AM$2:$BD$246,15,FALSE)</f>
        <v>1095107.5487072</v>
      </c>
      <c r="P22">
        <f>VLOOKUP($A22,'Case C'!$AM$2:$BD$246,16,FALSE)</f>
        <v>520966.59736059001</v>
      </c>
      <c r="Q22">
        <f>VLOOKUP($A22,'Case C'!$AM$2:$BD$246,17,FALSE)</f>
        <v>1215565.5765949001</v>
      </c>
      <c r="R22">
        <f>VLOOKUP($A22,'Case C'!$AM$2:$BD$246,18,FALSE)</f>
        <v>2338099.1558678402</v>
      </c>
    </row>
    <row r="23" spans="1:18">
      <c r="A23" s="3" t="s">
        <v>104</v>
      </c>
      <c r="B23">
        <f>VLOOKUP($A23,'Case C'!$AM$2:$BD$246,2,FALSE)</f>
        <v>4289446.1042002002</v>
      </c>
      <c r="C23">
        <f>VLOOKUP($A23,'Case C'!$AM$2:$BD$246,3,FALSE)</f>
        <v>163752.24170390001</v>
      </c>
      <c r="D23">
        <f>VLOOKUP($A23,'Case C'!$AM$2:$BD$246,4,FALSE)</f>
        <v>8984802.8520662002</v>
      </c>
      <c r="E23">
        <f>VLOOKUP($A23,'Case C'!$AM$2:$BD$246,5,FALSE)</f>
        <v>3041706.6851877999</v>
      </c>
      <c r="F23">
        <f>VLOOKUP($A23,'Case C'!$AM$2:$BD$246,6,FALSE)</f>
        <v>1129014.1352454999</v>
      </c>
      <c r="G23">
        <f>VLOOKUP($A23,'Case C'!$AM$2:$BD$246,7,FALSE)</f>
        <v>5745486.04837061</v>
      </c>
      <c r="H23">
        <f>VLOOKUP($A23,'Case C'!$AM$2:$BD$246,8,FALSE)</f>
        <v>1101796.4448764001</v>
      </c>
      <c r="I23">
        <f>VLOOKUP($A23,'Case C'!$AM$2:$BD$246,9,FALSE)</f>
        <v>6187703.2950155996</v>
      </c>
      <c r="J23">
        <f>VLOOKUP($A23,'Case C'!$AM$2:$BD$246,10,FALSE)</f>
        <v>1990793.6714880001</v>
      </c>
      <c r="K23">
        <f>VLOOKUP($A23,'Case C'!$AM$2:$BD$246,11,FALSE)</f>
        <v>2575008.8142164201</v>
      </c>
      <c r="L23">
        <f>VLOOKUP($A23,'Case C'!$AM$2:$BD$246,12,FALSE)</f>
        <v>929772.77891999995</v>
      </c>
      <c r="M23">
        <f>VLOOKUP($A23,'Case C'!$AM$2:$BD$246,13,FALSE)</f>
        <v>11815958.616217701</v>
      </c>
      <c r="N23">
        <f>VLOOKUP($A23,'Case C'!$AM$2:$BD$246,14,FALSE)</f>
        <v>2204911.6897448599</v>
      </c>
      <c r="O23">
        <f>VLOOKUP($A23,'Case C'!$AM$2:$BD$246,15,FALSE)</f>
        <v>9091507.2594895996</v>
      </c>
      <c r="P23">
        <f>VLOOKUP($A23,'Case C'!$AM$2:$BD$246,16,FALSE)</f>
        <v>2404051.70458807</v>
      </c>
      <c r="Q23">
        <f>VLOOKUP($A23,'Case C'!$AM$2:$BD$246,17,FALSE)</f>
        <v>7937025.5431442</v>
      </c>
      <c r="R23">
        <f>VLOOKUP($A23,'Case C'!$AM$2:$BD$246,18,FALSE)</f>
        <v>16204411.9920417</v>
      </c>
    </row>
    <row r="24" spans="1:18">
      <c r="A24" s="3" t="s">
        <v>57</v>
      </c>
      <c r="B24">
        <f>VLOOKUP($A24,'Case C'!$AM$2:$BD$246,2,FALSE)</f>
        <v>364381.21473830001</v>
      </c>
      <c r="C24">
        <f>VLOOKUP($A24,'Case C'!$AM$2:$BD$246,3,FALSE)</f>
        <v>-24421.2430752</v>
      </c>
      <c r="D24">
        <f>VLOOKUP($A24,'Case C'!$AM$2:$BD$246,4,FALSE)</f>
        <v>2089694.3078536</v>
      </c>
      <c r="E24">
        <f>VLOOKUP($A24,'Case C'!$AM$2:$BD$246,5,FALSE)</f>
        <v>540517.63417720003</v>
      </c>
      <c r="F24">
        <f>VLOOKUP($A24,'Case C'!$AM$2:$BD$246,6,FALSE)</f>
        <v>176086.11566899999</v>
      </c>
      <c r="G24">
        <f>VLOOKUP($A24,'Case C'!$AM$2:$BD$246,7,FALSE)</f>
        <v>1088860.4213312999</v>
      </c>
      <c r="H24">
        <f>VLOOKUP($A24,'Case C'!$AM$2:$BD$246,8,FALSE)</f>
        <v>113382.5530761</v>
      </c>
      <c r="I24">
        <f>VLOOKUP($A24,'Case C'!$AM$2:$BD$246,9,FALSE)</f>
        <v>4075420.4423316</v>
      </c>
      <c r="J24">
        <f>VLOOKUP($A24,'Case C'!$AM$2:$BD$246,10,FALSE)</f>
        <v>1738994.8906026999</v>
      </c>
      <c r="K24">
        <f>VLOOKUP($A24,'Case C'!$AM$2:$BD$246,11,FALSE)</f>
        <v>678041.52916302998</v>
      </c>
      <c r="L24">
        <f>VLOOKUP($A24,'Case C'!$AM$2:$BD$246,12,FALSE)</f>
        <v>795872.34821199998</v>
      </c>
      <c r="M24">
        <f>VLOOKUP($A24,'Case C'!$AM$2:$BD$246,13,FALSE)</f>
        <v>6628525.8239203002</v>
      </c>
      <c r="N24">
        <f>VLOOKUP($A24,'Case C'!$AM$2:$BD$246,14,FALSE)</f>
        <v>8685885.1123582497</v>
      </c>
      <c r="O24">
        <f>VLOOKUP($A24,'Case C'!$AM$2:$BD$246,15,FALSE)</f>
        <v>1453099.5669871999</v>
      </c>
      <c r="P24">
        <f>VLOOKUP($A24,'Case C'!$AM$2:$BD$246,16,FALSE)</f>
        <v>1608149.6881192499</v>
      </c>
      <c r="Q24">
        <f>VLOOKUP($A24,'Case C'!$AM$2:$BD$246,17,FALSE)</f>
        <v>10506836.5184364</v>
      </c>
      <c r="R24">
        <f>VLOOKUP($A24,'Case C'!$AM$2:$BD$246,18,FALSE)</f>
        <v>16396232.111776199</v>
      </c>
    </row>
    <row r="25" spans="1:18">
      <c r="A25" s="3" t="s">
        <v>64</v>
      </c>
      <c r="B25">
        <f>VLOOKUP($A25,'Case C'!$AM$2:$BD$246,2,FALSE)</f>
        <v>158586.79412370001</v>
      </c>
      <c r="C25">
        <f>VLOOKUP($A25,'Case C'!$AM$2:$BD$246,3,FALSE)</f>
        <v>16428.9237632</v>
      </c>
      <c r="D25">
        <f>VLOOKUP($A25,'Case C'!$AM$2:$BD$246,4,FALSE)</f>
        <v>1126229.5477596</v>
      </c>
      <c r="E25">
        <f>VLOOKUP($A25,'Case C'!$AM$2:$BD$246,5,FALSE)</f>
        <v>643366.83280089998</v>
      </c>
      <c r="F25">
        <f>VLOOKUP($A25,'Case C'!$AM$2:$BD$246,6,FALSE)</f>
        <v>87827.735742799996</v>
      </c>
      <c r="G25">
        <f>VLOOKUP($A25,'Case C'!$AM$2:$BD$246,7,FALSE)</f>
        <v>583622.74521189998</v>
      </c>
      <c r="H25">
        <f>VLOOKUP($A25,'Case C'!$AM$2:$BD$246,8,FALSE)</f>
        <v>66579.144084300002</v>
      </c>
      <c r="I25">
        <f>VLOOKUP($A25,'Case C'!$AM$2:$BD$246,9,FALSE)</f>
        <v>2091943.5296177</v>
      </c>
      <c r="J25">
        <f>VLOOKUP($A25,'Case C'!$AM$2:$BD$246,10,FALSE)</f>
        <v>1051339.697291</v>
      </c>
      <c r="K25">
        <f>VLOOKUP($A25,'Case C'!$AM$2:$BD$246,11,FALSE)</f>
        <v>525942.81249369006</v>
      </c>
      <c r="L25">
        <f>VLOOKUP($A25,'Case C'!$AM$2:$BD$246,12,FALSE)</f>
        <v>358994.8497667</v>
      </c>
      <c r="M25">
        <f>VLOOKUP($A25,'Case C'!$AM$2:$BD$246,13,FALSE)</f>
        <v>2401963.8849267</v>
      </c>
      <c r="N25">
        <f>VLOOKUP($A25,'Case C'!$AM$2:$BD$246,14,FALSE)</f>
        <v>3999160.7708665598</v>
      </c>
      <c r="O25">
        <f>VLOOKUP($A25,'Case C'!$AM$2:$BD$246,15,FALSE)</f>
        <v>695079.4503726</v>
      </c>
      <c r="P25">
        <f>VLOOKUP($A25,'Case C'!$AM$2:$BD$246,16,FALSE)</f>
        <v>700799.08205206005</v>
      </c>
      <c r="Q25">
        <f>VLOOKUP($A25,'Case C'!$AM$2:$BD$246,17,FALSE)</f>
        <v>5247068.0030087996</v>
      </c>
      <c r="R25">
        <f>VLOOKUP($A25,'Case C'!$AM$2:$BD$246,18,FALSE)</f>
        <v>8643214.6087939609</v>
      </c>
    </row>
    <row r="28" spans="1:18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2" t="s">
        <v>8</v>
      </c>
      <c r="K28" s="2" t="s">
        <v>9</v>
      </c>
      <c r="L28" s="2" t="s">
        <v>10</v>
      </c>
      <c r="M28" s="2" t="s">
        <v>11</v>
      </c>
      <c r="N28" s="2" t="s">
        <v>12</v>
      </c>
      <c r="O28" s="2" t="s">
        <v>13</v>
      </c>
      <c r="P28" s="2" t="s">
        <v>14</v>
      </c>
      <c r="Q28" s="2" t="s">
        <v>15</v>
      </c>
      <c r="R28" s="2" t="s">
        <v>16</v>
      </c>
    </row>
    <row r="29" spans="1:18">
      <c r="A29" s="3" t="s">
        <v>261</v>
      </c>
      <c r="B29">
        <f>VLOOKUP($A29,'Case C'!$BF$2:$BW$246,2,FALSE)</f>
        <v>1797.9872656815401</v>
      </c>
      <c r="C29">
        <f>VLOOKUP($A29,'Case C'!$BF$2:$BW$246,3,FALSE)</f>
        <v>301.71180091771703</v>
      </c>
      <c r="D29">
        <f>VLOOKUP($A29,'Case C'!$BF$2:$BW$246,4,FALSE)</f>
        <v>3084.5000340118099</v>
      </c>
      <c r="E29">
        <f>VLOOKUP($A29,'Case C'!$BF$2:$BW$246,5,FALSE)</f>
        <v>1806.26297304224</v>
      </c>
      <c r="F29">
        <f>VLOOKUP($A29,'Case C'!$BF$2:$BW$246,6,FALSE)</f>
        <v>601.75822781004899</v>
      </c>
      <c r="G29">
        <f>VLOOKUP($A29,'Case C'!$BF$2:$BW$246,7,FALSE)</f>
        <v>3079.0524445599199</v>
      </c>
      <c r="H29">
        <f>VLOOKUP($A29,'Case C'!$BF$2:$BW$246,8,FALSE)</f>
        <v>1021.49151352768</v>
      </c>
      <c r="I29">
        <f>VLOOKUP($A29,'Case C'!$BF$2:$BW$246,9,FALSE)</f>
        <v>3993.6282980229198</v>
      </c>
      <c r="J29">
        <f>VLOOKUP($A29,'Case C'!$BF$2:$BW$246,10,FALSE)</f>
        <v>2087.7545304885898</v>
      </c>
      <c r="K29">
        <f>VLOOKUP($A29,'Case C'!$BF$2:$BW$246,11,FALSE)</f>
        <v>729.43690649331904</v>
      </c>
      <c r="L29">
        <f>VLOOKUP($A29,'Case C'!$BF$2:$BW$246,12,FALSE)</f>
        <v>574.70419583461501</v>
      </c>
      <c r="M29">
        <f>VLOOKUP($A29,'Case C'!$BF$2:$BW$246,13,FALSE)</f>
        <v>4502.3837758418003</v>
      </c>
      <c r="N29">
        <f>VLOOKUP($A29,'Case C'!$BF$2:$BW$246,14,FALSE)</f>
        <v>4233.3376385408701</v>
      </c>
      <c r="O29">
        <f>VLOOKUP($A29,'Case C'!$BF$2:$BW$246,15,FALSE)</f>
        <v>3317.7290494804702</v>
      </c>
      <c r="P29">
        <f>VLOOKUP($A29,'Case C'!$BF$2:$BW$246,16,FALSE)</f>
        <v>791.05488974108698</v>
      </c>
      <c r="Q29">
        <f>VLOOKUP($A29,'Case C'!$BF$2:$BW$246,17,FALSE)</f>
        <v>7245.6308323509502</v>
      </c>
      <c r="R29">
        <f>VLOOKUP($A29,'Case C'!$BF$2:$BW$246,18,FALSE)</f>
        <v>13511.465638825501</v>
      </c>
    </row>
    <row r="30" spans="1:18">
      <c r="A30" s="3" t="s">
        <v>253</v>
      </c>
      <c r="B30">
        <f>VLOOKUP($A30,'Case C'!$BF$2:$BW$246,2,FALSE)</f>
        <v>715.07411272823799</v>
      </c>
      <c r="C30">
        <f>VLOOKUP($A30,'Case C'!$BF$2:$BW$246,3,FALSE)</f>
        <v>7.6823887040942296</v>
      </c>
      <c r="D30">
        <f>VLOOKUP($A30,'Case C'!$BF$2:$BW$246,4,FALSE)</f>
        <v>392.68428310867603</v>
      </c>
      <c r="E30">
        <f>VLOOKUP($A30,'Case C'!$BF$2:$BW$246,5,FALSE)</f>
        <v>120.88920440294299</v>
      </c>
      <c r="F30">
        <f>VLOOKUP($A30,'Case C'!$BF$2:$BW$246,6,FALSE)</f>
        <v>63.561204460486103</v>
      </c>
      <c r="G30">
        <f>VLOOKUP($A30,'Case C'!$BF$2:$BW$246,7,FALSE)</f>
        <v>124.644288583725</v>
      </c>
      <c r="H30">
        <f>VLOOKUP($A30,'Case C'!$BF$2:$BW$246,8,FALSE)</f>
        <v>71.866206968773994</v>
      </c>
      <c r="I30">
        <f>VLOOKUP($A30,'Case C'!$BF$2:$BW$246,9,FALSE)</f>
        <v>225.81997312456201</v>
      </c>
      <c r="J30">
        <f>VLOOKUP($A30,'Case C'!$BF$2:$BW$246,10,FALSE)</f>
        <v>121.262766246433</v>
      </c>
      <c r="K30">
        <f>VLOOKUP($A30,'Case C'!$BF$2:$BW$246,11,FALSE)</f>
        <v>52.4013792400266</v>
      </c>
      <c r="L30">
        <f>VLOOKUP($A30,'Case C'!$BF$2:$BW$246,12,FALSE)</f>
        <v>72.482045741384198</v>
      </c>
      <c r="M30">
        <f>VLOOKUP($A30,'Case C'!$BF$2:$BW$246,13,FALSE)</f>
        <v>594.80018772781204</v>
      </c>
      <c r="N30">
        <f>VLOOKUP($A30,'Case C'!$BF$2:$BW$246,14,FALSE)</f>
        <v>456.11710889006599</v>
      </c>
      <c r="O30">
        <f>VLOOKUP($A30,'Case C'!$BF$2:$BW$246,15,FALSE)</f>
        <v>338.59424694880801</v>
      </c>
      <c r="P30">
        <f>VLOOKUP($A30,'Case C'!$BF$2:$BW$246,16,FALSE)</f>
        <v>75.573823466867694</v>
      </c>
      <c r="Q30">
        <f>VLOOKUP($A30,'Case C'!$BF$2:$BW$246,17,FALSE)</f>
        <v>720.98176581066105</v>
      </c>
      <c r="R30">
        <f>VLOOKUP($A30,'Case C'!$BF$2:$BW$246,18,FALSE)</f>
        <v>1059.90614097809</v>
      </c>
    </row>
    <row r="31" spans="1:18">
      <c r="A31" s="3" t="s">
        <v>191</v>
      </c>
      <c r="B31">
        <f>VLOOKUP($A31,'Case C'!$BF$2:$BW$246,2,FALSE)</f>
        <v>363.22712634031501</v>
      </c>
      <c r="C31">
        <f>VLOOKUP($A31,'Case C'!$BF$2:$BW$246,3,FALSE)</f>
        <v>20.091043783772101</v>
      </c>
      <c r="D31">
        <f>VLOOKUP($A31,'Case C'!$BF$2:$BW$246,4,FALSE)</f>
        <v>847.49132050771095</v>
      </c>
      <c r="E31">
        <f>VLOOKUP($A31,'Case C'!$BF$2:$BW$246,5,FALSE)</f>
        <v>329.57586781989698</v>
      </c>
      <c r="F31">
        <f>VLOOKUP($A31,'Case C'!$BF$2:$BW$246,6,FALSE)</f>
        <v>174.11863984319299</v>
      </c>
      <c r="G31">
        <f>VLOOKUP($A31,'Case C'!$BF$2:$BW$246,7,FALSE)</f>
        <v>514.85229075842801</v>
      </c>
      <c r="H31">
        <f>VLOOKUP($A31,'Case C'!$BF$2:$BW$246,8,FALSE)</f>
        <v>191.84907432778101</v>
      </c>
      <c r="I31">
        <f>VLOOKUP($A31,'Case C'!$BF$2:$BW$246,9,FALSE)</f>
        <v>839.54644506892703</v>
      </c>
      <c r="J31">
        <f>VLOOKUP($A31,'Case C'!$BF$2:$BW$246,10,FALSE)</f>
        <v>361.05797804820497</v>
      </c>
      <c r="K31">
        <f>VLOOKUP($A31,'Case C'!$BF$2:$BW$246,11,FALSE)</f>
        <v>193.632445788372</v>
      </c>
      <c r="L31">
        <f>VLOOKUP($A31,'Case C'!$BF$2:$BW$246,12,FALSE)</f>
        <v>136.27918201760099</v>
      </c>
      <c r="M31">
        <f>VLOOKUP($A31,'Case C'!$BF$2:$BW$246,13,FALSE)</f>
        <v>1376.58802485058</v>
      </c>
      <c r="N31">
        <f>VLOOKUP($A31,'Case C'!$BF$2:$BW$246,14,FALSE)</f>
        <v>1526.3084925861599</v>
      </c>
      <c r="O31">
        <f>VLOOKUP($A31,'Case C'!$BF$2:$BW$246,15,FALSE)</f>
        <v>1047.3971867302</v>
      </c>
      <c r="P31">
        <f>VLOOKUP($A31,'Case C'!$BF$2:$BW$246,16,FALSE)</f>
        <v>280.62642855707702</v>
      </c>
      <c r="Q31">
        <f>VLOOKUP($A31,'Case C'!$BF$2:$BW$246,17,FALSE)</f>
        <v>2630.9602021078699</v>
      </c>
      <c r="R31">
        <f>VLOOKUP($A31,'Case C'!$BF$2:$BW$246,18,FALSE)</f>
        <v>3599.6181713027499</v>
      </c>
    </row>
    <row r="32" spans="1:18">
      <c r="A32" s="3" t="s">
        <v>104</v>
      </c>
      <c r="B32">
        <f>VLOOKUP($A32,'Case C'!$BF$2:$BW$246,2,FALSE)</f>
        <v>4708.8826513467202</v>
      </c>
      <c r="C32">
        <f>VLOOKUP($A32,'Case C'!$BF$2:$BW$246,3,FALSE)</f>
        <v>3639.5134606770598</v>
      </c>
      <c r="D32">
        <f>VLOOKUP($A32,'Case C'!$BF$2:$BW$246,4,FALSE)</f>
        <v>7227.6529094381603</v>
      </c>
      <c r="E32">
        <f>VLOOKUP($A32,'Case C'!$BF$2:$BW$246,5,FALSE)</f>
        <v>1595.93740006804</v>
      </c>
      <c r="F32">
        <f>VLOOKUP($A32,'Case C'!$BF$2:$BW$246,6,FALSE)</f>
        <v>2014.95496044675</v>
      </c>
      <c r="G32">
        <f>VLOOKUP($A32,'Case C'!$BF$2:$BW$246,7,FALSE)</f>
        <v>5442.2485635763996</v>
      </c>
      <c r="H32">
        <f>VLOOKUP($A32,'Case C'!$BF$2:$BW$246,8,FALSE)</f>
        <v>1890.44613374697</v>
      </c>
      <c r="I32">
        <f>VLOOKUP($A32,'Case C'!$BF$2:$BW$246,9,FALSE)</f>
        <v>6529.0290300821298</v>
      </c>
      <c r="J32">
        <f>VLOOKUP($A32,'Case C'!$BF$2:$BW$246,10,FALSE)</f>
        <v>4017.2542060642099</v>
      </c>
      <c r="K32">
        <f>VLOOKUP($A32,'Case C'!$BF$2:$BW$246,11,FALSE)</f>
        <v>1257.7033226988201</v>
      </c>
      <c r="L32">
        <f>VLOOKUP($A32,'Case C'!$BF$2:$BW$246,12,FALSE)</f>
        <v>708.54286968526503</v>
      </c>
      <c r="M32">
        <f>VLOOKUP($A32,'Case C'!$BF$2:$BW$246,13,FALSE)</f>
        <v>13402.4366289387</v>
      </c>
      <c r="N32">
        <f>VLOOKUP($A32,'Case C'!$BF$2:$BW$246,14,FALSE)</f>
        <v>4099.2469396459501</v>
      </c>
      <c r="O32">
        <f>VLOOKUP($A32,'Case C'!$BF$2:$BW$246,15,FALSE)</f>
        <v>1936.66906587122</v>
      </c>
      <c r="P32">
        <f>VLOOKUP($A32,'Case C'!$BF$2:$BW$246,16,FALSE)</f>
        <v>1224.009141024</v>
      </c>
      <c r="Q32">
        <f>VLOOKUP($A32,'Case C'!$BF$2:$BW$246,17,FALSE)</f>
        <v>11104.9069040131</v>
      </c>
      <c r="R32">
        <f>VLOOKUP($A32,'Case C'!$BF$2:$BW$246,18,FALSE)</f>
        <v>21594.539477006601</v>
      </c>
    </row>
    <row r="33" spans="1:18">
      <c r="A33" s="3" t="s">
        <v>57</v>
      </c>
      <c r="B33">
        <f>VLOOKUP($A33,'Case C'!$BF$2:$BW$246,2,FALSE)</f>
        <v>2148.2764741862102</v>
      </c>
      <c r="C33">
        <f>VLOOKUP($A33,'Case C'!$BF$2:$BW$246,3,FALSE)</f>
        <v>12272.6774148245</v>
      </c>
      <c r="D33">
        <f>VLOOKUP($A33,'Case C'!$BF$2:$BW$246,4,FALSE)</f>
        <v>2268.0421712950201</v>
      </c>
      <c r="E33">
        <f>VLOOKUP($A33,'Case C'!$BF$2:$BW$246,5,FALSE)</f>
        <v>483.88365975036299</v>
      </c>
      <c r="F33">
        <f>VLOOKUP($A33,'Case C'!$BF$2:$BW$246,6,FALSE)</f>
        <v>297.49332576749299</v>
      </c>
      <c r="G33">
        <f>VLOOKUP($A33,'Case C'!$BF$2:$BW$246,7,FALSE)</f>
        <v>2380.89102308681</v>
      </c>
      <c r="H33">
        <f>VLOOKUP($A33,'Case C'!$BF$2:$BW$246,8,FALSE)</f>
        <v>665.26293606138597</v>
      </c>
      <c r="I33">
        <f>VLOOKUP($A33,'Case C'!$BF$2:$BW$246,9,FALSE)</f>
        <v>2714.8436644172698</v>
      </c>
      <c r="J33">
        <f>VLOOKUP($A33,'Case C'!$BF$2:$BW$246,10,FALSE)</f>
        <v>1032.7117738985501</v>
      </c>
      <c r="K33">
        <f>VLOOKUP($A33,'Case C'!$BF$2:$BW$246,11,FALSE)</f>
        <v>375.47180453832499</v>
      </c>
      <c r="L33">
        <f>VLOOKUP($A33,'Case C'!$BF$2:$BW$246,12,FALSE)</f>
        <v>729.84866467823804</v>
      </c>
      <c r="M33">
        <f>VLOOKUP($A33,'Case C'!$BF$2:$BW$246,13,FALSE)</f>
        <v>10343.6889322027</v>
      </c>
      <c r="N33">
        <f>VLOOKUP($A33,'Case C'!$BF$2:$BW$246,14,FALSE)</f>
        <v>5484.47754995173</v>
      </c>
      <c r="O33">
        <f>VLOOKUP($A33,'Case C'!$BF$2:$BW$246,15,FALSE)</f>
        <v>2357.5769479112701</v>
      </c>
      <c r="P33">
        <f>VLOOKUP($A33,'Case C'!$BF$2:$BW$246,16,FALSE)</f>
        <v>848.97037771577698</v>
      </c>
      <c r="Q33">
        <f>VLOOKUP($A33,'Case C'!$BF$2:$BW$246,17,FALSE)</f>
        <v>8508.7723992227002</v>
      </c>
      <c r="R33">
        <f>VLOOKUP($A33,'Case C'!$BF$2:$BW$246,18,FALSE)</f>
        <v>12094.052613592599</v>
      </c>
    </row>
    <row r="34" spans="1:18">
      <c r="A34" s="3" t="s">
        <v>64</v>
      </c>
      <c r="B34">
        <f>VLOOKUP($A34,'Case C'!$BF$2:$BW$246,2,FALSE)</f>
        <v>188.62797735571201</v>
      </c>
      <c r="C34">
        <f>VLOOKUP($A34,'Case C'!$BF$2:$BW$246,3,FALSE)</f>
        <v>165.121920344145</v>
      </c>
      <c r="D34">
        <f>VLOOKUP($A34,'Case C'!$BF$2:$BW$246,4,FALSE)</f>
        <v>1712.05169983628</v>
      </c>
      <c r="E34">
        <f>VLOOKUP($A34,'Case C'!$BF$2:$BW$246,5,FALSE)</f>
        <v>676.57085018038094</v>
      </c>
      <c r="F34">
        <f>VLOOKUP($A34,'Case C'!$BF$2:$BW$246,6,FALSE)</f>
        <v>865.75115614995002</v>
      </c>
      <c r="G34">
        <f>VLOOKUP($A34,'Case C'!$BF$2:$BW$246,7,FALSE)</f>
        <v>6399.29318430279</v>
      </c>
      <c r="H34">
        <f>VLOOKUP($A34,'Case C'!$BF$2:$BW$246,8,FALSE)</f>
        <v>1554.7824381385601</v>
      </c>
      <c r="I34">
        <f>VLOOKUP($A34,'Case C'!$BF$2:$BW$246,9,FALSE)</f>
        <v>3360.87688216987</v>
      </c>
      <c r="J34">
        <f>VLOOKUP($A34,'Case C'!$BF$2:$BW$246,10,FALSE)</f>
        <v>1740.1508418216299</v>
      </c>
      <c r="K34">
        <f>VLOOKUP($A34,'Case C'!$BF$2:$BW$246,11,FALSE)</f>
        <v>636.94446375117104</v>
      </c>
      <c r="L34">
        <f>VLOOKUP($A34,'Case C'!$BF$2:$BW$246,12,FALSE)</f>
        <v>204.311490963523</v>
      </c>
      <c r="M34">
        <f>VLOOKUP($A34,'Case C'!$BF$2:$BW$246,13,FALSE)</f>
        <v>3374.6895275295701</v>
      </c>
      <c r="N34">
        <f>VLOOKUP($A34,'Case C'!$BF$2:$BW$246,14,FALSE)</f>
        <v>1065.7571201093399</v>
      </c>
      <c r="O34">
        <f>VLOOKUP($A34,'Case C'!$BF$2:$BW$246,15,FALSE)</f>
        <v>588.63904037731095</v>
      </c>
      <c r="P34">
        <f>VLOOKUP($A34,'Case C'!$BF$2:$BW$246,16,FALSE)</f>
        <v>278.81977197609302</v>
      </c>
      <c r="Q34">
        <f>VLOOKUP($A34,'Case C'!$BF$2:$BW$246,17,FALSE)</f>
        <v>3776.3213529007098</v>
      </c>
      <c r="R34">
        <f>VLOOKUP($A34,'Case C'!$BF$2:$BW$246,18,FALSE)</f>
        <v>7872.8599001811399</v>
      </c>
    </row>
    <row r="39" spans="1:18">
      <c r="B39" s="2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  <c r="M39" s="2" t="s">
        <v>11</v>
      </c>
      <c r="N39" s="2" t="s">
        <v>12</v>
      </c>
      <c r="O39" s="2" t="s">
        <v>13</v>
      </c>
      <c r="P39" s="2" t="s">
        <v>14</v>
      </c>
      <c r="Q39" s="2" t="s">
        <v>15</v>
      </c>
      <c r="R39" s="2" t="s">
        <v>16</v>
      </c>
    </row>
    <row r="40" spans="1:18">
      <c r="A40" t="s">
        <v>841</v>
      </c>
      <c r="B40">
        <f>B2</f>
        <v>2741.8778981</v>
      </c>
      <c r="C40">
        <f t="shared" ref="C40:R40" si="0">C2</f>
        <v>970.69673169999999</v>
      </c>
      <c r="D40">
        <f t="shared" si="0"/>
        <v>7096.3300571</v>
      </c>
      <c r="E40">
        <f t="shared" si="0"/>
        <v>4578.2483550999996</v>
      </c>
      <c r="F40">
        <f t="shared" si="0"/>
        <v>502.0303017</v>
      </c>
      <c r="G40">
        <f t="shared" si="0"/>
        <v>4143.1147434000004</v>
      </c>
      <c r="H40">
        <f t="shared" si="0"/>
        <v>1239.3929872000001</v>
      </c>
      <c r="I40">
        <f t="shared" si="0"/>
        <v>7386.5638541999997</v>
      </c>
      <c r="J40">
        <f t="shared" si="0"/>
        <v>1781.2715143</v>
      </c>
      <c r="K40">
        <f t="shared" si="0"/>
        <v>349.32350200000002</v>
      </c>
      <c r="L40">
        <f t="shared" si="0"/>
        <v>5295.194477</v>
      </c>
      <c r="M40">
        <f t="shared" si="0"/>
        <v>2442.9967449000001</v>
      </c>
      <c r="N40">
        <f t="shared" si="0"/>
        <v>2338.2434400000002</v>
      </c>
      <c r="O40">
        <f t="shared" si="0"/>
        <v>2386.3465744999999</v>
      </c>
      <c r="P40">
        <f t="shared" si="0"/>
        <v>13569.990758899999</v>
      </c>
      <c r="Q40">
        <f t="shared" si="0"/>
        <v>1872.7701121</v>
      </c>
      <c r="R40">
        <f t="shared" si="0"/>
        <v>1717.8613032999999</v>
      </c>
    </row>
    <row r="41" spans="1:18">
      <c r="A41" t="s">
        <v>842</v>
      </c>
      <c r="B41">
        <f>B11</f>
        <v>2084.23485628976</v>
      </c>
      <c r="C41">
        <f t="shared" ref="C41:R41" si="1">C11</f>
        <v>220.46573384087301</v>
      </c>
      <c r="D41">
        <f t="shared" si="1"/>
        <v>5701.8355677903401</v>
      </c>
      <c r="E41">
        <f t="shared" si="1"/>
        <v>2699.8667345763001</v>
      </c>
      <c r="F41">
        <f t="shared" si="1"/>
        <v>73.030363617803403</v>
      </c>
      <c r="G41">
        <f t="shared" si="1"/>
        <v>3325.8106921204999</v>
      </c>
      <c r="H41">
        <f t="shared" si="1"/>
        <v>255.634952846787</v>
      </c>
      <c r="I41">
        <f t="shared" si="1"/>
        <v>1935.48548328787</v>
      </c>
      <c r="J41">
        <f t="shared" si="1"/>
        <v>3865.5562922936101</v>
      </c>
      <c r="K41">
        <f t="shared" si="1"/>
        <v>1179.75222940351</v>
      </c>
      <c r="L41">
        <f t="shared" si="1"/>
        <v>893.14190062545504</v>
      </c>
      <c r="M41">
        <f t="shared" si="1"/>
        <v>5476.30476453141</v>
      </c>
      <c r="N41">
        <f t="shared" si="1"/>
        <v>4922.3462080507697</v>
      </c>
      <c r="O41">
        <f t="shared" si="1"/>
        <v>1240.7536653699699</v>
      </c>
      <c r="P41">
        <f t="shared" si="1"/>
        <v>1166.2145305275899</v>
      </c>
      <c r="Q41">
        <f t="shared" si="1"/>
        <v>1157.8439289688699</v>
      </c>
      <c r="R41">
        <f t="shared" si="1"/>
        <v>14926.1224411449</v>
      </c>
    </row>
    <row r="42" spans="1:18">
      <c r="A42" t="s">
        <v>843</v>
      </c>
      <c r="B42">
        <f>B20</f>
        <v>436840.90817200002</v>
      </c>
      <c r="C42">
        <f t="shared" ref="C42:R42" si="2">C20</f>
        <v>53042.249430199998</v>
      </c>
      <c r="D42">
        <f t="shared" si="2"/>
        <v>2451849.7090359</v>
      </c>
      <c r="E42">
        <f t="shared" si="2"/>
        <v>2204220.9421974001</v>
      </c>
      <c r="F42">
        <f t="shared" si="2"/>
        <v>222842.31350220001</v>
      </c>
      <c r="G42">
        <f t="shared" si="2"/>
        <v>1864570.0365673001</v>
      </c>
      <c r="H42">
        <f t="shared" si="2"/>
        <v>226235.15660340001</v>
      </c>
      <c r="I42">
        <f t="shared" si="2"/>
        <v>6136078.9644200997</v>
      </c>
      <c r="J42">
        <f t="shared" si="2"/>
        <v>3120462.5168804498</v>
      </c>
      <c r="K42">
        <f t="shared" si="2"/>
        <v>1312233.1696250599</v>
      </c>
      <c r="L42">
        <f t="shared" si="2"/>
        <v>716215.20632770006</v>
      </c>
      <c r="M42">
        <f t="shared" si="2"/>
        <v>5450957.1429786002</v>
      </c>
      <c r="N42">
        <f t="shared" si="2"/>
        <v>8750131.7946967203</v>
      </c>
      <c r="O42">
        <f t="shared" si="2"/>
        <v>1745660.3817622</v>
      </c>
      <c r="P42">
        <f t="shared" si="2"/>
        <v>1450144.4420626201</v>
      </c>
      <c r="Q42">
        <f t="shared" si="2"/>
        <v>10265923.110915599</v>
      </c>
      <c r="R42">
        <f t="shared" si="2"/>
        <v>17063477.915643901</v>
      </c>
    </row>
    <row r="43" spans="1:18">
      <c r="A43" t="s">
        <v>844</v>
      </c>
      <c r="B43">
        <f>B29</f>
        <v>1797.9872656815401</v>
      </c>
      <c r="C43">
        <f t="shared" ref="C43:R43" si="3">C29</f>
        <v>301.71180091771703</v>
      </c>
      <c r="D43">
        <f t="shared" si="3"/>
        <v>3084.5000340118099</v>
      </c>
      <c r="E43">
        <f t="shared" si="3"/>
        <v>1806.26297304224</v>
      </c>
      <c r="F43">
        <f t="shared" si="3"/>
        <v>601.75822781004899</v>
      </c>
      <c r="G43">
        <f t="shared" si="3"/>
        <v>3079.0524445599199</v>
      </c>
      <c r="H43">
        <f t="shared" si="3"/>
        <v>1021.49151352768</v>
      </c>
      <c r="I43">
        <f t="shared" si="3"/>
        <v>3993.6282980229198</v>
      </c>
      <c r="J43">
        <f t="shared" si="3"/>
        <v>2087.7545304885898</v>
      </c>
      <c r="K43">
        <f t="shared" si="3"/>
        <v>729.43690649331904</v>
      </c>
      <c r="L43">
        <f t="shared" si="3"/>
        <v>574.70419583461501</v>
      </c>
      <c r="M43">
        <f t="shared" si="3"/>
        <v>4502.3837758418003</v>
      </c>
      <c r="N43">
        <f t="shared" si="3"/>
        <v>4233.3376385408701</v>
      </c>
      <c r="O43">
        <f t="shared" si="3"/>
        <v>3317.7290494804702</v>
      </c>
      <c r="P43">
        <f t="shared" si="3"/>
        <v>791.05488974108698</v>
      </c>
      <c r="Q43">
        <f t="shared" si="3"/>
        <v>7245.6308323509502</v>
      </c>
      <c r="R43">
        <f t="shared" si="3"/>
        <v>13511.465638825501</v>
      </c>
    </row>
    <row r="44" spans="1:18">
      <c r="A44" t="s">
        <v>845</v>
      </c>
      <c r="B44">
        <f>B3</f>
        <v>569.7487347</v>
      </c>
      <c r="C44">
        <f t="shared" ref="C44:R44" si="4">C3</f>
        <v>52.240769299999997</v>
      </c>
      <c r="D44">
        <f t="shared" si="4"/>
        <v>279.61414079999997</v>
      </c>
      <c r="E44">
        <f t="shared" si="4"/>
        <v>53.278123399999998</v>
      </c>
      <c r="F44">
        <f t="shared" si="4"/>
        <v>15.928184</v>
      </c>
      <c r="G44">
        <f t="shared" si="4"/>
        <v>322.12305880000002</v>
      </c>
      <c r="H44">
        <f t="shared" si="4"/>
        <v>43.556460999999999</v>
      </c>
      <c r="I44">
        <f t="shared" si="4"/>
        <v>218.2756</v>
      </c>
      <c r="J44">
        <f t="shared" si="4"/>
        <v>105.8202404</v>
      </c>
      <c r="K44">
        <f t="shared" si="4"/>
        <v>15.5709964</v>
      </c>
      <c r="L44">
        <f t="shared" si="4"/>
        <v>0.73869110000000004</v>
      </c>
      <c r="M44">
        <f t="shared" si="4"/>
        <v>246.73408670000001</v>
      </c>
      <c r="N44">
        <f t="shared" si="4"/>
        <v>179.61494329999999</v>
      </c>
      <c r="O44">
        <f t="shared" si="4"/>
        <v>186.7849932</v>
      </c>
      <c r="P44">
        <f t="shared" si="4"/>
        <v>91.277173700000006</v>
      </c>
      <c r="Q44">
        <f t="shared" si="4"/>
        <v>264.9909533</v>
      </c>
      <c r="R44">
        <f t="shared" si="4"/>
        <v>595.67053829999998</v>
      </c>
    </row>
    <row r="45" spans="1:18">
      <c r="A45" t="s">
        <v>846</v>
      </c>
      <c r="B45">
        <f>B12</f>
        <v>715.44177710759504</v>
      </c>
      <c r="C45">
        <f t="shared" ref="C45:R45" si="5">C12</f>
        <v>0.26712820825286199</v>
      </c>
      <c r="D45">
        <f t="shared" si="5"/>
        <v>1232.0802665799599</v>
      </c>
      <c r="E45">
        <f t="shared" si="5"/>
        <v>1153.15288303493</v>
      </c>
      <c r="F45">
        <f t="shared" si="5"/>
        <v>3.6795787277392602</v>
      </c>
      <c r="G45">
        <f t="shared" si="5"/>
        <v>367.27623065653199</v>
      </c>
      <c r="H45">
        <f t="shared" si="5"/>
        <v>50.590586890246698</v>
      </c>
      <c r="I45">
        <f t="shared" si="5"/>
        <v>305.78325623280398</v>
      </c>
      <c r="J45">
        <f t="shared" si="5"/>
        <v>477.38917445719102</v>
      </c>
      <c r="K45">
        <f t="shared" si="5"/>
        <v>103.912532698905</v>
      </c>
      <c r="L45">
        <f t="shared" si="5"/>
        <v>74.623142259935094</v>
      </c>
      <c r="M45">
        <f t="shared" si="5"/>
        <v>576.52711997487199</v>
      </c>
      <c r="N45">
        <f t="shared" si="5"/>
        <v>64.948827780324805</v>
      </c>
      <c r="O45">
        <f t="shared" si="5"/>
        <v>327.18039239348701</v>
      </c>
      <c r="P45">
        <f t="shared" si="5"/>
        <v>59.461960412944698</v>
      </c>
      <c r="Q45">
        <f t="shared" si="5"/>
        <v>56.701500764249502</v>
      </c>
      <c r="R45">
        <f t="shared" si="5"/>
        <v>1036.7632535380901</v>
      </c>
    </row>
    <row r="46" spans="1:18">
      <c r="A46" t="s">
        <v>847</v>
      </c>
      <c r="B46">
        <f>B21</f>
        <v>47677.704514500001</v>
      </c>
      <c r="C46">
        <f t="shared" ref="C46:R46" si="6">C21</f>
        <v>6384.6575039999998</v>
      </c>
      <c r="D46">
        <f t="shared" si="6"/>
        <v>255739.2813762</v>
      </c>
      <c r="E46">
        <f t="shared" si="6"/>
        <v>103187.372682</v>
      </c>
      <c r="F46">
        <f t="shared" si="6"/>
        <v>21112.467623100001</v>
      </c>
      <c r="G46">
        <f t="shared" si="6"/>
        <v>133719.38363230001</v>
      </c>
      <c r="H46">
        <f t="shared" si="6"/>
        <v>15693.019924300001</v>
      </c>
      <c r="I46">
        <f t="shared" si="6"/>
        <v>391179.04782819998</v>
      </c>
      <c r="J46">
        <f t="shared" si="6"/>
        <v>253595.52584270001</v>
      </c>
      <c r="K46">
        <f t="shared" si="6"/>
        <v>81011.078093589997</v>
      </c>
      <c r="L46">
        <f t="shared" si="6"/>
        <v>82871.373391000001</v>
      </c>
      <c r="M46">
        <f t="shared" si="6"/>
        <v>390246.7031018</v>
      </c>
      <c r="N46">
        <f t="shared" si="6"/>
        <v>895386.52082205995</v>
      </c>
      <c r="O46">
        <f t="shared" si="6"/>
        <v>184320.2375968</v>
      </c>
      <c r="P46">
        <f t="shared" si="6"/>
        <v>136336.67363333001</v>
      </c>
      <c r="Q46">
        <f t="shared" si="6"/>
        <v>965608.78368560004</v>
      </c>
      <c r="R46">
        <f t="shared" si="6"/>
        <v>1534201.39422105</v>
      </c>
    </row>
    <row r="47" spans="1:18">
      <c r="A47" t="s">
        <v>848</v>
      </c>
      <c r="B47">
        <f>B30</f>
        <v>715.07411272823799</v>
      </c>
      <c r="C47">
        <f t="shared" ref="C47:R47" si="7">C30</f>
        <v>7.6823887040942296</v>
      </c>
      <c r="D47">
        <f t="shared" si="7"/>
        <v>392.68428310867603</v>
      </c>
      <c r="E47">
        <f t="shared" si="7"/>
        <v>120.88920440294299</v>
      </c>
      <c r="F47">
        <f t="shared" si="7"/>
        <v>63.561204460486103</v>
      </c>
      <c r="G47">
        <f t="shared" si="7"/>
        <v>124.644288583725</v>
      </c>
      <c r="H47">
        <f t="shared" si="7"/>
        <v>71.866206968773994</v>
      </c>
      <c r="I47">
        <f t="shared" si="7"/>
        <v>225.81997312456201</v>
      </c>
      <c r="J47">
        <f t="shared" si="7"/>
        <v>121.262766246433</v>
      </c>
      <c r="K47">
        <f t="shared" si="7"/>
        <v>52.4013792400266</v>
      </c>
      <c r="L47">
        <f t="shared" si="7"/>
        <v>72.482045741384198</v>
      </c>
      <c r="M47">
        <f t="shared" si="7"/>
        <v>594.80018772781204</v>
      </c>
      <c r="N47">
        <f t="shared" si="7"/>
        <v>456.11710889006599</v>
      </c>
      <c r="O47">
        <f t="shared" si="7"/>
        <v>338.59424694880801</v>
      </c>
      <c r="P47">
        <f t="shared" si="7"/>
        <v>75.573823466867694</v>
      </c>
      <c r="Q47">
        <f t="shared" si="7"/>
        <v>720.98176581066105</v>
      </c>
      <c r="R47">
        <f t="shared" si="7"/>
        <v>1059.90614097809</v>
      </c>
    </row>
    <row r="48" spans="1:18">
      <c r="A48" t="s">
        <v>849</v>
      </c>
      <c r="B48">
        <f>B4</f>
        <v>532.13283239999998</v>
      </c>
      <c r="C48">
        <f t="shared" ref="C48:R48" si="8">C4</f>
        <v>8.7860569000000002</v>
      </c>
      <c r="D48">
        <f t="shared" si="8"/>
        <v>779.81640119999997</v>
      </c>
      <c r="E48">
        <f t="shared" si="8"/>
        <v>337.05757089999997</v>
      </c>
      <c r="F48">
        <f t="shared" si="8"/>
        <v>70.347408799999997</v>
      </c>
      <c r="G48">
        <f t="shared" si="8"/>
        <v>637.27117950000002</v>
      </c>
      <c r="H48">
        <f t="shared" si="8"/>
        <v>235.1333046</v>
      </c>
      <c r="I48">
        <f t="shared" si="8"/>
        <v>686.71404380000001</v>
      </c>
      <c r="J48">
        <f t="shared" si="8"/>
        <v>232.1335761</v>
      </c>
      <c r="K48">
        <f t="shared" si="8"/>
        <v>70.249282199999996</v>
      </c>
      <c r="L48">
        <f t="shared" si="8"/>
        <v>216.96082440000001</v>
      </c>
      <c r="M48">
        <f t="shared" si="8"/>
        <v>829.86076549999996</v>
      </c>
      <c r="N48">
        <f t="shared" si="8"/>
        <v>1317.6719575</v>
      </c>
      <c r="O48">
        <f t="shared" si="8"/>
        <v>862.39586480000003</v>
      </c>
      <c r="P48">
        <f t="shared" si="8"/>
        <v>720.34729230000005</v>
      </c>
      <c r="Q48">
        <f t="shared" si="8"/>
        <v>3653.0348144999998</v>
      </c>
      <c r="R48">
        <f t="shared" si="8"/>
        <v>3018.6522774</v>
      </c>
    </row>
    <row r="49" spans="1:18">
      <c r="A49" t="s">
        <v>850</v>
      </c>
      <c r="B49">
        <f>B13</f>
        <v>603.40401707156104</v>
      </c>
      <c r="C49">
        <f t="shared" ref="C49:R49" si="9">C13</f>
        <v>1.57007913553239</v>
      </c>
      <c r="D49">
        <f t="shared" si="9"/>
        <v>1642.17866770816</v>
      </c>
      <c r="E49">
        <f t="shared" si="9"/>
        <v>391.921769049288</v>
      </c>
      <c r="F49">
        <f t="shared" si="9"/>
        <v>69.711523578456294</v>
      </c>
      <c r="G49">
        <f t="shared" si="9"/>
        <v>856.19810842752997</v>
      </c>
      <c r="H49">
        <f t="shared" si="9"/>
        <v>100.855801511309</v>
      </c>
      <c r="I49">
        <f t="shared" si="9"/>
        <v>587.52033077541398</v>
      </c>
      <c r="J49">
        <f t="shared" si="9"/>
        <v>902.00714214700599</v>
      </c>
      <c r="K49">
        <f t="shared" si="9"/>
        <v>328.40126636408797</v>
      </c>
      <c r="L49">
        <f t="shared" si="9"/>
        <v>271.03239832531301</v>
      </c>
      <c r="M49">
        <f t="shared" si="9"/>
        <v>1309.6421190052099</v>
      </c>
      <c r="N49">
        <f t="shared" si="9"/>
        <v>211.90368053502101</v>
      </c>
      <c r="O49">
        <f t="shared" si="9"/>
        <v>1100.11820910849</v>
      </c>
      <c r="P49">
        <f t="shared" si="9"/>
        <v>697.69745813007501</v>
      </c>
      <c r="Q49">
        <f t="shared" si="9"/>
        <v>1883.69541213106</v>
      </c>
      <c r="R49">
        <f t="shared" si="9"/>
        <v>2682.4549654788402</v>
      </c>
    </row>
    <row r="50" spans="1:18">
      <c r="A50" t="s">
        <v>851</v>
      </c>
      <c r="B50">
        <f>B22</f>
        <v>244667.59255199999</v>
      </c>
      <c r="C50">
        <f t="shared" ref="C50:R50" si="10">C22</f>
        <v>-193071.93440259999</v>
      </c>
      <c r="D50">
        <f t="shared" si="10"/>
        <v>1614560.1242936</v>
      </c>
      <c r="E50">
        <f t="shared" si="10"/>
        <v>744531.69886040001</v>
      </c>
      <c r="F50">
        <f t="shared" si="10"/>
        <v>221651.2574117</v>
      </c>
      <c r="G50">
        <f t="shared" si="10"/>
        <v>491016.99436180003</v>
      </c>
      <c r="H50">
        <f t="shared" si="10"/>
        <v>152138.65593469999</v>
      </c>
      <c r="I50">
        <f t="shared" si="10"/>
        <v>1106172.5851255001</v>
      </c>
      <c r="J50">
        <f t="shared" si="10"/>
        <v>313425.65013475</v>
      </c>
      <c r="K50">
        <f t="shared" si="10"/>
        <v>274619.12175351998</v>
      </c>
      <c r="L50">
        <f t="shared" si="10"/>
        <v>153182.85013770001</v>
      </c>
      <c r="M50">
        <f t="shared" si="10"/>
        <v>1964194.3518413</v>
      </c>
      <c r="N50">
        <f t="shared" si="10"/>
        <v>2007762.86069378</v>
      </c>
      <c r="O50">
        <f t="shared" si="10"/>
        <v>1095107.5487072</v>
      </c>
      <c r="P50">
        <f t="shared" si="10"/>
        <v>520966.59736059001</v>
      </c>
      <c r="Q50">
        <f t="shared" si="10"/>
        <v>1215565.5765949001</v>
      </c>
      <c r="R50">
        <f t="shared" si="10"/>
        <v>2338099.1558678402</v>
      </c>
    </row>
    <row r="51" spans="1:18">
      <c r="A51" t="s">
        <v>852</v>
      </c>
      <c r="B51">
        <f>B31</f>
        <v>363.22712634031501</v>
      </c>
      <c r="C51">
        <f t="shared" ref="C51:R51" si="11">C31</f>
        <v>20.091043783772101</v>
      </c>
      <c r="D51">
        <f t="shared" si="11"/>
        <v>847.49132050771095</v>
      </c>
      <c r="E51">
        <f t="shared" si="11"/>
        <v>329.57586781989698</v>
      </c>
      <c r="F51">
        <f t="shared" si="11"/>
        <v>174.11863984319299</v>
      </c>
      <c r="G51">
        <f t="shared" si="11"/>
        <v>514.85229075842801</v>
      </c>
      <c r="H51">
        <f t="shared" si="11"/>
        <v>191.84907432778101</v>
      </c>
      <c r="I51">
        <f t="shared" si="11"/>
        <v>839.54644506892703</v>
      </c>
      <c r="J51">
        <f t="shared" si="11"/>
        <v>361.05797804820497</v>
      </c>
      <c r="K51">
        <f t="shared" si="11"/>
        <v>193.632445788372</v>
      </c>
      <c r="L51">
        <f t="shared" si="11"/>
        <v>136.27918201760099</v>
      </c>
      <c r="M51">
        <f t="shared" si="11"/>
        <v>1376.58802485058</v>
      </c>
      <c r="N51">
        <f t="shared" si="11"/>
        <v>1526.3084925861599</v>
      </c>
      <c r="O51">
        <f t="shared" si="11"/>
        <v>1047.3971867302</v>
      </c>
      <c r="P51">
        <f t="shared" si="11"/>
        <v>280.62642855707702</v>
      </c>
      <c r="Q51">
        <f t="shared" si="11"/>
        <v>2630.9602021078699</v>
      </c>
      <c r="R51">
        <f t="shared" si="11"/>
        <v>3599.6181713027499</v>
      </c>
    </row>
    <row r="52" spans="1:18">
      <c r="A52" t="s">
        <v>853</v>
      </c>
      <c r="B52">
        <f>B5</f>
        <v>876.79408049999995</v>
      </c>
      <c r="C52">
        <f t="shared" ref="C52:R52" si="12">C5</f>
        <v>517.98139519999995</v>
      </c>
      <c r="D52">
        <f t="shared" si="12"/>
        <v>6236.1284261999999</v>
      </c>
      <c r="E52">
        <f t="shared" si="12"/>
        <v>2159.4163391000002</v>
      </c>
      <c r="F52">
        <f t="shared" si="12"/>
        <v>886.56785649999995</v>
      </c>
      <c r="G52">
        <f t="shared" si="12"/>
        <v>4365.3292177000003</v>
      </c>
      <c r="H52">
        <f t="shared" si="12"/>
        <v>495.96282619999999</v>
      </c>
      <c r="I52">
        <f t="shared" si="12"/>
        <v>3023.1065997000001</v>
      </c>
      <c r="J52">
        <f t="shared" si="12"/>
        <v>1915.3154721999999</v>
      </c>
      <c r="K52">
        <f t="shared" si="12"/>
        <v>596.98243460000003</v>
      </c>
      <c r="L52">
        <f t="shared" si="12"/>
        <v>2555.6866349000002</v>
      </c>
      <c r="M52">
        <f t="shared" si="12"/>
        <v>16108.743158400001</v>
      </c>
      <c r="N52">
        <f t="shared" si="12"/>
        <v>10297.1691606</v>
      </c>
      <c r="O52">
        <f t="shared" si="12"/>
        <v>9351.5190146000004</v>
      </c>
      <c r="P52">
        <f t="shared" si="12"/>
        <v>3933.5223197</v>
      </c>
      <c r="Q52">
        <f t="shared" si="12"/>
        <v>13665.446038800001</v>
      </c>
      <c r="R52">
        <f t="shared" si="12"/>
        <v>22219.622121600001</v>
      </c>
    </row>
    <row r="53" spans="1:18">
      <c r="A53" t="s">
        <v>854</v>
      </c>
      <c r="B53">
        <f>B14</f>
        <v>3265.0005442299798</v>
      </c>
      <c r="C53">
        <f t="shared" ref="C53:R53" si="13">C14</f>
        <v>2.9663236726285899E-2</v>
      </c>
      <c r="D53">
        <f t="shared" si="13"/>
        <v>9605.0568678558702</v>
      </c>
      <c r="E53">
        <f t="shared" si="13"/>
        <v>2049.40810999424</v>
      </c>
      <c r="F53">
        <f t="shared" si="13"/>
        <v>410.51125519605603</v>
      </c>
      <c r="G53">
        <f t="shared" si="13"/>
        <v>3960.7421433057698</v>
      </c>
      <c r="H53">
        <f t="shared" si="13"/>
        <v>1062.6138938036599</v>
      </c>
      <c r="I53">
        <f t="shared" si="13"/>
        <v>2616.9065122924198</v>
      </c>
      <c r="J53">
        <f t="shared" si="13"/>
        <v>5322.9001101754502</v>
      </c>
      <c r="K53">
        <f t="shared" si="13"/>
        <v>2058.1602987885099</v>
      </c>
      <c r="L53">
        <f t="shared" si="13"/>
        <v>698.27966101774496</v>
      </c>
      <c r="M53">
        <f t="shared" si="13"/>
        <v>18679.024587214699</v>
      </c>
      <c r="N53">
        <f t="shared" si="13"/>
        <v>10853.8154073572</v>
      </c>
      <c r="O53">
        <f t="shared" si="13"/>
        <v>3766.78121162767</v>
      </c>
      <c r="P53">
        <f t="shared" si="13"/>
        <v>3283.0940995351002</v>
      </c>
      <c r="Q53">
        <f t="shared" si="13"/>
        <v>4140.0174450642298</v>
      </c>
      <c r="R53">
        <f t="shared" si="13"/>
        <v>25395.805318422299</v>
      </c>
    </row>
    <row r="54" spans="1:18">
      <c r="A54" t="s">
        <v>855</v>
      </c>
      <c r="B54">
        <f>B23</f>
        <v>4289446.1042002002</v>
      </c>
      <c r="C54">
        <f t="shared" ref="C54:R54" si="14">C23</f>
        <v>163752.24170390001</v>
      </c>
      <c r="D54">
        <f t="shared" si="14"/>
        <v>8984802.8520662002</v>
      </c>
      <c r="E54">
        <f t="shared" si="14"/>
        <v>3041706.6851877999</v>
      </c>
      <c r="F54">
        <f t="shared" si="14"/>
        <v>1129014.1352454999</v>
      </c>
      <c r="G54">
        <f t="shared" si="14"/>
        <v>5745486.04837061</v>
      </c>
      <c r="H54">
        <f t="shared" si="14"/>
        <v>1101796.4448764001</v>
      </c>
      <c r="I54">
        <f t="shared" si="14"/>
        <v>6187703.2950155996</v>
      </c>
      <c r="J54">
        <f t="shared" si="14"/>
        <v>1990793.6714880001</v>
      </c>
      <c r="K54">
        <f t="shared" si="14"/>
        <v>2575008.8142164201</v>
      </c>
      <c r="L54">
        <f t="shared" si="14"/>
        <v>929772.77891999995</v>
      </c>
      <c r="M54">
        <f t="shared" si="14"/>
        <v>11815958.616217701</v>
      </c>
      <c r="N54">
        <f t="shared" si="14"/>
        <v>2204911.6897448599</v>
      </c>
      <c r="O54">
        <f t="shared" si="14"/>
        <v>9091507.2594895996</v>
      </c>
      <c r="P54">
        <f t="shared" si="14"/>
        <v>2404051.70458807</v>
      </c>
      <c r="Q54">
        <f t="shared" si="14"/>
        <v>7937025.5431442</v>
      </c>
      <c r="R54">
        <f t="shared" si="14"/>
        <v>16204411.9920417</v>
      </c>
    </row>
    <row r="55" spans="1:18">
      <c r="A55" t="s">
        <v>856</v>
      </c>
      <c r="B55">
        <f>B32</f>
        <v>4708.8826513467202</v>
      </c>
      <c r="C55">
        <f t="shared" ref="C55:R55" si="15">C32</f>
        <v>3639.5134606770598</v>
      </c>
      <c r="D55">
        <f t="shared" si="15"/>
        <v>7227.6529094381603</v>
      </c>
      <c r="E55">
        <f t="shared" si="15"/>
        <v>1595.93740006804</v>
      </c>
      <c r="F55">
        <f t="shared" si="15"/>
        <v>2014.95496044675</v>
      </c>
      <c r="G55">
        <f t="shared" si="15"/>
        <v>5442.2485635763996</v>
      </c>
      <c r="H55">
        <f t="shared" si="15"/>
        <v>1890.44613374697</v>
      </c>
      <c r="I55">
        <f t="shared" si="15"/>
        <v>6529.0290300821298</v>
      </c>
      <c r="J55">
        <f t="shared" si="15"/>
        <v>4017.2542060642099</v>
      </c>
      <c r="K55">
        <f t="shared" si="15"/>
        <v>1257.7033226988201</v>
      </c>
      <c r="L55">
        <f t="shared" si="15"/>
        <v>708.54286968526503</v>
      </c>
      <c r="M55">
        <f t="shared" si="15"/>
        <v>13402.4366289387</v>
      </c>
      <c r="N55">
        <f t="shared" si="15"/>
        <v>4099.2469396459501</v>
      </c>
      <c r="O55">
        <f t="shared" si="15"/>
        <v>1936.66906587122</v>
      </c>
      <c r="P55">
        <f t="shared" si="15"/>
        <v>1224.009141024</v>
      </c>
      <c r="Q55">
        <f t="shared" si="15"/>
        <v>11104.9069040131</v>
      </c>
      <c r="R55">
        <f t="shared" si="15"/>
        <v>21594.539477006601</v>
      </c>
    </row>
    <row r="56" spans="1:18">
      <c r="A56" t="s">
        <v>857</v>
      </c>
      <c r="B56">
        <f>B6</f>
        <v>1200.0733654000001</v>
      </c>
      <c r="C56">
        <f t="shared" ref="C56:R56" si="16">C6</f>
        <v>8460.7059912999994</v>
      </c>
      <c r="D56">
        <f t="shared" si="16"/>
        <v>4051.6298305</v>
      </c>
      <c r="E56">
        <f t="shared" si="16"/>
        <v>53.691080599999999</v>
      </c>
      <c r="F56">
        <f t="shared" si="16"/>
        <v>293.20484470000002</v>
      </c>
      <c r="G56">
        <f t="shared" si="16"/>
        <v>1898.7186151000001</v>
      </c>
      <c r="H56">
        <f t="shared" si="16"/>
        <v>109.6206454</v>
      </c>
      <c r="I56">
        <f t="shared" si="16"/>
        <v>2068.1857098999999</v>
      </c>
      <c r="J56">
        <f t="shared" si="16"/>
        <v>506.35683540000002</v>
      </c>
      <c r="K56">
        <f t="shared" si="16"/>
        <v>127.32620060000001</v>
      </c>
      <c r="L56">
        <f t="shared" si="16"/>
        <v>1447.1079984999999</v>
      </c>
      <c r="M56">
        <f t="shared" si="16"/>
        <v>12466.764762000001</v>
      </c>
      <c r="N56">
        <f t="shared" si="16"/>
        <v>5616.7286006000004</v>
      </c>
      <c r="O56">
        <f t="shared" si="16"/>
        <v>3025.3916103000001</v>
      </c>
      <c r="P56">
        <f t="shared" si="16"/>
        <v>935.41470830000003</v>
      </c>
      <c r="Q56">
        <f t="shared" si="16"/>
        <v>1534.5076419</v>
      </c>
      <c r="R56">
        <f t="shared" si="16"/>
        <v>7301.8481795999896</v>
      </c>
    </row>
    <row r="57" spans="1:18">
      <c r="A57" t="s">
        <v>858</v>
      </c>
      <c r="B57">
        <f>B15</f>
        <v>8471.1667593883903</v>
      </c>
      <c r="C57">
        <f t="shared" ref="C57:R57" si="17">C15</f>
        <v>4.4106901769440503</v>
      </c>
      <c r="D57">
        <f t="shared" si="17"/>
        <v>8812.5371675718798</v>
      </c>
      <c r="E57">
        <f t="shared" si="17"/>
        <v>646.52779470397797</v>
      </c>
      <c r="F57">
        <f t="shared" si="17"/>
        <v>495.63285339488698</v>
      </c>
      <c r="G57">
        <f t="shared" si="17"/>
        <v>1194.44609276299</v>
      </c>
      <c r="H57">
        <f t="shared" si="17"/>
        <v>206.58958621515501</v>
      </c>
      <c r="I57">
        <f t="shared" si="17"/>
        <v>1393.5208862674899</v>
      </c>
      <c r="J57">
        <f t="shared" si="17"/>
        <v>2374.7393890242602</v>
      </c>
      <c r="K57">
        <f t="shared" si="17"/>
        <v>650.93615591523098</v>
      </c>
      <c r="L57">
        <f t="shared" si="17"/>
        <v>1157.0046849579701</v>
      </c>
      <c r="M57">
        <f t="shared" si="17"/>
        <v>18083.069346464701</v>
      </c>
      <c r="N57">
        <f t="shared" si="17"/>
        <v>5413.7331548071597</v>
      </c>
      <c r="O57">
        <f t="shared" si="17"/>
        <v>4165.1951662113397</v>
      </c>
      <c r="P57">
        <f t="shared" si="17"/>
        <v>1993.83897233009</v>
      </c>
      <c r="Q57">
        <f t="shared" si="17"/>
        <v>2935.0294653872102</v>
      </c>
      <c r="R57">
        <f t="shared" si="17"/>
        <v>10388.490026585499</v>
      </c>
    </row>
    <row r="58" spans="1:18">
      <c r="A58" t="s">
        <v>859</v>
      </c>
      <c r="B58">
        <f>B24</f>
        <v>364381.21473830001</v>
      </c>
      <c r="C58">
        <f t="shared" ref="C58:R58" si="18">C24</f>
        <v>-24421.2430752</v>
      </c>
      <c r="D58">
        <f t="shared" si="18"/>
        <v>2089694.3078536</v>
      </c>
      <c r="E58">
        <f t="shared" si="18"/>
        <v>540517.63417720003</v>
      </c>
      <c r="F58">
        <f t="shared" si="18"/>
        <v>176086.11566899999</v>
      </c>
      <c r="G58">
        <f t="shared" si="18"/>
        <v>1088860.4213312999</v>
      </c>
      <c r="H58">
        <f t="shared" si="18"/>
        <v>113382.5530761</v>
      </c>
      <c r="I58">
        <f t="shared" si="18"/>
        <v>4075420.4423316</v>
      </c>
      <c r="J58">
        <f t="shared" si="18"/>
        <v>1738994.8906026999</v>
      </c>
      <c r="K58">
        <f t="shared" si="18"/>
        <v>678041.52916302998</v>
      </c>
      <c r="L58">
        <f t="shared" si="18"/>
        <v>795872.34821199998</v>
      </c>
      <c r="M58">
        <f t="shared" si="18"/>
        <v>6628525.8239203002</v>
      </c>
      <c r="N58">
        <f t="shared" si="18"/>
        <v>8685885.1123582497</v>
      </c>
      <c r="O58">
        <f t="shared" si="18"/>
        <v>1453099.5669871999</v>
      </c>
      <c r="P58">
        <f t="shared" si="18"/>
        <v>1608149.6881192499</v>
      </c>
      <c r="Q58">
        <f t="shared" si="18"/>
        <v>10506836.5184364</v>
      </c>
      <c r="R58">
        <f t="shared" si="18"/>
        <v>16396232.111776199</v>
      </c>
    </row>
    <row r="59" spans="1:18">
      <c r="A59" t="s">
        <v>860</v>
      </c>
      <c r="B59">
        <f>B33</f>
        <v>2148.2764741862102</v>
      </c>
      <c r="C59">
        <f t="shared" ref="C59:R59" si="19">C33</f>
        <v>12272.6774148245</v>
      </c>
      <c r="D59">
        <f t="shared" si="19"/>
        <v>2268.0421712950201</v>
      </c>
      <c r="E59">
        <f t="shared" si="19"/>
        <v>483.88365975036299</v>
      </c>
      <c r="F59">
        <f t="shared" si="19"/>
        <v>297.49332576749299</v>
      </c>
      <c r="G59">
        <f t="shared" si="19"/>
        <v>2380.89102308681</v>
      </c>
      <c r="H59">
        <f t="shared" si="19"/>
        <v>665.26293606138597</v>
      </c>
      <c r="I59">
        <f t="shared" si="19"/>
        <v>2714.8436644172698</v>
      </c>
      <c r="J59">
        <f t="shared" si="19"/>
        <v>1032.7117738985501</v>
      </c>
      <c r="K59">
        <f t="shared" si="19"/>
        <v>375.47180453832499</v>
      </c>
      <c r="L59">
        <f t="shared" si="19"/>
        <v>729.84866467823804</v>
      </c>
      <c r="M59">
        <f t="shared" si="19"/>
        <v>10343.6889322027</v>
      </c>
      <c r="N59">
        <f t="shared" si="19"/>
        <v>5484.47754995173</v>
      </c>
      <c r="O59">
        <f t="shared" si="19"/>
        <v>2357.5769479112701</v>
      </c>
      <c r="P59">
        <f t="shared" si="19"/>
        <v>848.97037771577698</v>
      </c>
      <c r="Q59">
        <f t="shared" si="19"/>
        <v>8508.7723992227002</v>
      </c>
      <c r="R59">
        <f t="shared" si="19"/>
        <v>12094.052613592599</v>
      </c>
    </row>
    <row r="60" spans="1:18">
      <c r="A60" t="s">
        <v>861</v>
      </c>
      <c r="B60">
        <f>B7</f>
        <v>340.32687364999998</v>
      </c>
      <c r="C60">
        <f t="shared" ref="C60:R60" si="20">C7</f>
        <v>3954.7768721000002</v>
      </c>
      <c r="D60">
        <f t="shared" si="20"/>
        <v>1101.38625155</v>
      </c>
      <c r="E60">
        <f t="shared" si="20"/>
        <v>985.89881279999997</v>
      </c>
      <c r="F60">
        <f t="shared" si="20"/>
        <v>172.78864540000001</v>
      </c>
      <c r="G60">
        <f t="shared" si="20"/>
        <v>3250.2853148999998</v>
      </c>
      <c r="H60">
        <f t="shared" si="20"/>
        <v>342.23044060000001</v>
      </c>
      <c r="I60">
        <f t="shared" si="20"/>
        <v>1539.8555643</v>
      </c>
      <c r="J60">
        <f t="shared" si="20"/>
        <v>1229.1297539</v>
      </c>
      <c r="K60">
        <f t="shared" si="20"/>
        <v>416.2858104</v>
      </c>
      <c r="L60">
        <f t="shared" si="20"/>
        <v>360.05375750000002</v>
      </c>
      <c r="M60">
        <f t="shared" si="20"/>
        <v>3636.2819214000001</v>
      </c>
      <c r="N60">
        <f t="shared" si="20"/>
        <v>1111.1446946999999</v>
      </c>
      <c r="O60">
        <f t="shared" si="20"/>
        <v>2807.0680951999998</v>
      </c>
      <c r="P60">
        <f t="shared" si="20"/>
        <v>107.6853053</v>
      </c>
      <c r="Q60">
        <f t="shared" si="20"/>
        <v>2548.0958248000002</v>
      </c>
      <c r="R60">
        <f t="shared" si="20"/>
        <v>5126.5875108</v>
      </c>
    </row>
    <row r="61" spans="1:18">
      <c r="A61" t="s">
        <v>862</v>
      </c>
      <c r="B61">
        <f>B16</f>
        <v>487.16380312684902</v>
      </c>
      <c r="C61">
        <f t="shared" ref="C61:R61" si="21">C16</f>
        <v>71.332469419027802</v>
      </c>
      <c r="D61">
        <f t="shared" si="21"/>
        <v>1468.9342922866299</v>
      </c>
      <c r="E61">
        <f t="shared" si="21"/>
        <v>843.36854025721595</v>
      </c>
      <c r="F61">
        <f t="shared" si="21"/>
        <v>109.55406922102</v>
      </c>
      <c r="G61">
        <f t="shared" si="21"/>
        <v>2041.32211369276</v>
      </c>
      <c r="H61">
        <f t="shared" si="21"/>
        <v>624.74060022830997</v>
      </c>
      <c r="I61">
        <f t="shared" si="21"/>
        <v>1396.86167526245</v>
      </c>
      <c r="J61">
        <f t="shared" si="21"/>
        <v>3104.3101541400001</v>
      </c>
      <c r="K61">
        <f t="shared" si="21"/>
        <v>893.47644901275601</v>
      </c>
      <c r="L61">
        <f t="shared" si="21"/>
        <v>1853.8782931789799</v>
      </c>
      <c r="M61">
        <f t="shared" si="21"/>
        <v>4589.6960818061498</v>
      </c>
      <c r="N61">
        <f t="shared" si="21"/>
        <v>2840.57868412475</v>
      </c>
      <c r="O61">
        <f t="shared" si="21"/>
        <v>1938.85374023239</v>
      </c>
      <c r="P61">
        <f t="shared" si="21"/>
        <v>1200.12830859423</v>
      </c>
      <c r="Q61">
        <f t="shared" si="21"/>
        <v>4864.4702315365403</v>
      </c>
      <c r="R61">
        <f t="shared" si="21"/>
        <v>7397.9864899966196</v>
      </c>
    </row>
    <row r="62" spans="1:18">
      <c r="A62" t="s">
        <v>863</v>
      </c>
      <c r="B62">
        <f>B25</f>
        <v>158586.79412370001</v>
      </c>
      <c r="C62">
        <f t="shared" ref="C62:R62" si="22">C25</f>
        <v>16428.9237632</v>
      </c>
      <c r="D62">
        <f t="shared" si="22"/>
        <v>1126229.5477596</v>
      </c>
      <c r="E62">
        <f t="shared" si="22"/>
        <v>643366.83280089998</v>
      </c>
      <c r="F62">
        <f t="shared" si="22"/>
        <v>87827.735742799996</v>
      </c>
      <c r="G62">
        <f t="shared" si="22"/>
        <v>583622.74521189998</v>
      </c>
      <c r="H62">
        <f t="shared" si="22"/>
        <v>66579.144084300002</v>
      </c>
      <c r="I62">
        <f t="shared" si="22"/>
        <v>2091943.5296177</v>
      </c>
      <c r="J62">
        <f t="shared" si="22"/>
        <v>1051339.697291</v>
      </c>
      <c r="K62">
        <f t="shared" si="22"/>
        <v>525942.81249369006</v>
      </c>
      <c r="L62">
        <f t="shared" si="22"/>
        <v>358994.8497667</v>
      </c>
      <c r="M62">
        <f t="shared" si="22"/>
        <v>2401963.8849267</v>
      </c>
      <c r="N62">
        <f t="shared" si="22"/>
        <v>3999160.7708665598</v>
      </c>
      <c r="O62">
        <f t="shared" si="22"/>
        <v>695079.4503726</v>
      </c>
      <c r="P62">
        <f t="shared" si="22"/>
        <v>700799.08205206005</v>
      </c>
      <c r="Q62">
        <f t="shared" si="22"/>
        <v>5247068.0030087996</v>
      </c>
      <c r="R62">
        <f t="shared" si="22"/>
        <v>8643214.6087939609</v>
      </c>
    </row>
    <row r="63" spans="1:18">
      <c r="A63" t="s">
        <v>864</v>
      </c>
      <c r="B63">
        <f>B34</f>
        <v>188.62797735571201</v>
      </c>
      <c r="C63">
        <f t="shared" ref="C63:R63" si="23">C34</f>
        <v>165.121920344145</v>
      </c>
      <c r="D63">
        <f t="shared" si="23"/>
        <v>1712.05169983628</v>
      </c>
      <c r="E63">
        <f t="shared" si="23"/>
        <v>676.57085018038094</v>
      </c>
      <c r="F63">
        <f t="shared" si="23"/>
        <v>865.75115614995002</v>
      </c>
      <c r="G63">
        <f t="shared" si="23"/>
        <v>6399.29318430279</v>
      </c>
      <c r="H63">
        <f t="shared" si="23"/>
        <v>1554.7824381385601</v>
      </c>
      <c r="I63">
        <f t="shared" si="23"/>
        <v>3360.87688216987</v>
      </c>
      <c r="J63">
        <f t="shared" si="23"/>
        <v>1740.1508418216299</v>
      </c>
      <c r="K63">
        <f t="shared" si="23"/>
        <v>636.94446375117104</v>
      </c>
      <c r="L63">
        <f t="shared" si="23"/>
        <v>204.311490963523</v>
      </c>
      <c r="M63">
        <f t="shared" si="23"/>
        <v>3374.6895275295701</v>
      </c>
      <c r="N63">
        <f t="shared" si="23"/>
        <v>1065.7571201093399</v>
      </c>
      <c r="O63">
        <f t="shared" si="23"/>
        <v>588.63904037731095</v>
      </c>
      <c r="P63">
        <f t="shared" si="23"/>
        <v>278.81977197609302</v>
      </c>
      <c r="Q63">
        <f t="shared" si="23"/>
        <v>3776.3213529007098</v>
      </c>
      <c r="R63">
        <f t="shared" si="23"/>
        <v>7872.8599001811399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D21B-256A-C441-ACA8-DF3290BAA630}">
  <dimension ref="A1:F30"/>
  <sheetViews>
    <sheetView workbookViewId="0">
      <selection activeCell="M37" sqref="M37"/>
    </sheetView>
  </sheetViews>
  <sheetFormatPr baseColWidth="10" defaultRowHeight="16"/>
  <cols>
    <col min="3" max="3" width="9.83203125" customWidth="1"/>
  </cols>
  <sheetData>
    <row r="1" spans="1:6">
      <c r="B1" t="s">
        <v>879</v>
      </c>
      <c r="C1" t="s">
        <v>880</v>
      </c>
      <c r="D1" t="s">
        <v>881</v>
      </c>
      <c r="E1" t="s">
        <v>882</v>
      </c>
    </row>
    <row r="2" spans="1:6">
      <c r="A2" t="s">
        <v>876</v>
      </c>
      <c r="B2">
        <v>-125615.659640627</v>
      </c>
      <c r="C2">
        <v>284997.449755151</v>
      </c>
      <c r="D2">
        <v>152949.57469898299</v>
      </c>
      <c r="E2">
        <v>312331.36481350701</v>
      </c>
      <c r="F2" t="s">
        <v>883</v>
      </c>
    </row>
    <row r="3" spans="1:6">
      <c r="A3" t="s">
        <v>887</v>
      </c>
      <c r="B3">
        <v>-9096600.9641704708</v>
      </c>
      <c r="C3">
        <v>12732647.397091299</v>
      </c>
      <c r="D3">
        <v>-1735006.74210925</v>
      </c>
      <c r="E3">
        <v>1901039.69081154</v>
      </c>
    </row>
    <row r="4" spans="1:6">
      <c r="A4" t="s">
        <v>888</v>
      </c>
      <c r="B4">
        <v>-1966902.5351738201</v>
      </c>
      <c r="C4">
        <v>6620679.3238146296</v>
      </c>
      <c r="D4">
        <v>1682305.4109151601</v>
      </c>
      <c r="E4">
        <v>6336082.1995559698</v>
      </c>
    </row>
    <row r="5" spans="1:6">
      <c r="A5" t="s">
        <v>889</v>
      </c>
      <c r="B5">
        <v>-1431675.49599537</v>
      </c>
      <c r="C5">
        <v>3659337.8946936601</v>
      </c>
      <c r="D5">
        <v>3824593.0050532301</v>
      </c>
      <c r="E5">
        <v>6052255.4037515298</v>
      </c>
    </row>
    <row r="6" spans="1:6">
      <c r="A6" t="s">
        <v>890</v>
      </c>
      <c r="B6">
        <v>85436.958906636995</v>
      </c>
      <c r="C6">
        <v>314107.60640935798</v>
      </c>
      <c r="D6">
        <v>247768.32638588999</v>
      </c>
      <c r="E6">
        <v>647312.89170188503</v>
      </c>
    </row>
    <row r="9" spans="1:6">
      <c r="B9" t="s">
        <v>879</v>
      </c>
      <c r="C9" t="s">
        <v>880</v>
      </c>
      <c r="D9" t="s">
        <v>881</v>
      </c>
      <c r="E9" t="s">
        <v>882</v>
      </c>
    </row>
    <row r="10" spans="1:6">
      <c r="A10" t="s">
        <v>875</v>
      </c>
      <c r="B10">
        <v>66919.381163854297</v>
      </c>
      <c r="C10">
        <v>-43845.423701522799</v>
      </c>
      <c r="D10">
        <v>96996.477357444295</v>
      </c>
      <c r="E10">
        <v>120070.434819776</v>
      </c>
      <c r="F10" t="s">
        <v>884</v>
      </c>
    </row>
    <row r="11" spans="1:6">
      <c r="A11" t="s">
        <v>874</v>
      </c>
      <c r="B11">
        <v>-8079593.0862654597</v>
      </c>
      <c r="C11">
        <v>8131820.3056338504</v>
      </c>
      <c r="D11">
        <v>-2423456.1806274299</v>
      </c>
      <c r="E11">
        <v>-2371228.9612590401</v>
      </c>
    </row>
    <row r="12" spans="1:6">
      <c r="A12" t="s">
        <v>873</v>
      </c>
      <c r="B12">
        <v>-1692291.21651881</v>
      </c>
      <c r="C12">
        <v>1841436.9984218101</v>
      </c>
      <c r="D12">
        <v>2728601.7443722999</v>
      </c>
      <c r="E12">
        <v>2877747.5262753</v>
      </c>
    </row>
    <row r="13" spans="1:6">
      <c r="A13" t="s">
        <v>872</v>
      </c>
      <c r="B13">
        <v>-187789.32606862599</v>
      </c>
      <c r="C13">
        <v>279864.12188502902</v>
      </c>
      <c r="D13">
        <v>526301.19775125699</v>
      </c>
      <c r="E13">
        <v>618375.99356766394</v>
      </c>
    </row>
    <row r="14" spans="1:6">
      <c r="A14" t="s">
        <v>871</v>
      </c>
      <c r="B14">
        <v>72430.627344586304</v>
      </c>
      <c r="C14">
        <v>-55496.877798294998</v>
      </c>
      <c r="D14">
        <v>273001.50176183</v>
      </c>
      <c r="E14">
        <v>289935.25130812201</v>
      </c>
    </row>
    <row r="17" spans="1:6">
      <c r="B17" t="s">
        <v>879</v>
      </c>
      <c r="C17" t="s">
        <v>880</v>
      </c>
      <c r="D17" t="s">
        <v>881</v>
      </c>
      <c r="E17" t="s">
        <v>882</v>
      </c>
    </row>
    <row r="18" spans="1:6">
      <c r="A18" t="s">
        <v>875</v>
      </c>
      <c r="B18">
        <v>5354.13155544454</v>
      </c>
      <c r="C18">
        <v>-6543.1039538663299</v>
      </c>
      <c r="D18">
        <v>40530.974331953897</v>
      </c>
      <c r="E18">
        <v>39342.001933532301</v>
      </c>
      <c r="F18" t="s">
        <v>885</v>
      </c>
    </row>
    <row r="19" spans="1:6">
      <c r="A19" t="s">
        <v>874</v>
      </c>
      <c r="B19">
        <v>-8029959.54140958</v>
      </c>
      <c r="C19">
        <v>7915254.1540578902</v>
      </c>
      <c r="D19">
        <v>-1576223.8936938599</v>
      </c>
      <c r="E19">
        <v>-1690929.28104555</v>
      </c>
    </row>
    <row r="20" spans="1:6">
      <c r="A20" t="s">
        <v>873</v>
      </c>
      <c r="B20">
        <v>-1090640.24735467</v>
      </c>
      <c r="C20">
        <v>1057000.0173885999</v>
      </c>
      <c r="D20">
        <v>2536039.6050802902</v>
      </c>
      <c r="E20">
        <v>2502399.3751142202</v>
      </c>
    </row>
    <row r="21" spans="1:6">
      <c r="A21" t="s">
        <v>872</v>
      </c>
      <c r="B21">
        <v>-1360577.15039726</v>
      </c>
      <c r="C21">
        <v>1307086.1520125701</v>
      </c>
      <c r="D21">
        <v>-65786.5200128742</v>
      </c>
      <c r="E21">
        <v>-119277.518397566</v>
      </c>
    </row>
    <row r="22" spans="1:6">
      <c r="A22" t="s">
        <v>871</v>
      </c>
      <c r="B22">
        <v>150570.707917611</v>
      </c>
      <c r="C22">
        <v>-152405.44798743</v>
      </c>
      <c r="D22">
        <v>60668.6407638194</v>
      </c>
      <c r="E22">
        <v>58833.900694001</v>
      </c>
    </row>
    <row r="25" spans="1:6">
      <c r="B25" t="s">
        <v>879</v>
      </c>
      <c r="C25" t="s">
        <v>880</v>
      </c>
      <c r="D25" t="s">
        <v>881</v>
      </c>
      <c r="E25" t="s">
        <v>882</v>
      </c>
    </row>
    <row r="26" spans="1:6">
      <c r="A26" t="s">
        <v>875</v>
      </c>
      <c r="B26">
        <v>80903.162491709401</v>
      </c>
      <c r="C26">
        <v>-20497.5648629979</v>
      </c>
      <c r="D26">
        <v>251712.576810333</v>
      </c>
      <c r="E26">
        <v>312118.17443904502</v>
      </c>
      <c r="F26" t="s">
        <v>886</v>
      </c>
    </row>
    <row r="27" spans="1:6">
      <c r="A27" t="s">
        <v>874</v>
      </c>
      <c r="B27">
        <v>-7429740.2977024196</v>
      </c>
      <c r="C27">
        <v>8125085.0892527997</v>
      </c>
      <c r="D27">
        <v>1536627.1208086901</v>
      </c>
      <c r="E27">
        <v>2231971.91235907</v>
      </c>
    </row>
    <row r="28" spans="1:6">
      <c r="A28" t="s">
        <v>873</v>
      </c>
      <c r="B28">
        <v>-393559.82814795</v>
      </c>
      <c r="C28">
        <v>1444917.9682638701</v>
      </c>
      <c r="D28">
        <v>7520720.30270602</v>
      </c>
      <c r="E28">
        <v>8572078.4428219497</v>
      </c>
    </row>
    <row r="29" spans="1:6">
      <c r="A29" t="s">
        <v>872</v>
      </c>
      <c r="B29">
        <v>-919150.71127457602</v>
      </c>
      <c r="C29">
        <v>1315140.9869170201</v>
      </c>
      <c r="D29">
        <v>2963393.1175896102</v>
      </c>
      <c r="E29">
        <v>3359383.3932320601</v>
      </c>
    </row>
    <row r="30" spans="1:6">
      <c r="A30" t="s">
        <v>871</v>
      </c>
      <c r="B30">
        <v>198225.94249316701</v>
      </c>
      <c r="C30">
        <v>-129168.23240625</v>
      </c>
      <c r="D30">
        <v>2031037.0477958401</v>
      </c>
      <c r="E30">
        <v>2100094.7578827599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D11-530D-A545-BBC1-386217F186DF}">
  <dimension ref="A1:R246"/>
  <sheetViews>
    <sheetView topLeftCell="A40" workbookViewId="0">
      <selection activeCell="R67" sqref="R67"/>
    </sheetView>
  </sheetViews>
  <sheetFormatPr baseColWidth="10" defaultRowHeight="16"/>
  <cols>
    <col min="5" max="5" width="12.1640625" customWidth="1"/>
  </cols>
  <sheetData>
    <row r="1" spans="1:18">
      <c r="A1" s="5" t="s">
        <v>21</v>
      </c>
      <c r="B1" s="5" t="s">
        <v>877</v>
      </c>
      <c r="E1" s="5" t="s">
        <v>318</v>
      </c>
      <c r="F1" s="5" t="s">
        <v>877</v>
      </c>
      <c r="I1" s="5" t="s">
        <v>878</v>
      </c>
      <c r="J1" s="5" t="s">
        <v>877</v>
      </c>
      <c r="M1" s="5" t="s">
        <v>840</v>
      </c>
      <c r="N1" s="5" t="s">
        <v>877</v>
      </c>
      <c r="Q1" s="5" t="s">
        <v>20</v>
      </c>
      <c r="R1" s="5" t="s">
        <v>877</v>
      </c>
    </row>
    <row r="2" spans="1:18">
      <c r="A2" t="s">
        <v>39</v>
      </c>
      <c r="B2">
        <v>-2</v>
      </c>
      <c r="E2" s="3" t="s">
        <v>55</v>
      </c>
      <c r="F2">
        <v>-5</v>
      </c>
      <c r="I2" s="3" t="s">
        <v>40</v>
      </c>
      <c r="J2">
        <v>-3</v>
      </c>
      <c r="M2" s="7" t="s">
        <v>326</v>
      </c>
      <c r="N2">
        <v>-3</v>
      </c>
      <c r="Q2" t="s">
        <v>55</v>
      </c>
      <c r="R2">
        <f>VLOOKUP(Q2,$A$2:$B$246,2,FALSE)</f>
        <v>-5</v>
      </c>
    </row>
    <row r="3" spans="1:18">
      <c r="A3" t="s">
        <v>40</v>
      </c>
      <c r="B3">
        <v>-3</v>
      </c>
      <c r="E3" s="3" t="s">
        <v>206</v>
      </c>
      <c r="F3">
        <v>-5</v>
      </c>
      <c r="I3" s="3" t="s">
        <v>43</v>
      </c>
      <c r="J3">
        <v>-4</v>
      </c>
      <c r="M3" s="3" t="s">
        <v>327</v>
      </c>
      <c r="N3">
        <v>-4</v>
      </c>
      <c r="Q3" t="s">
        <v>56</v>
      </c>
      <c r="R3">
        <f t="shared" ref="R3:R68" si="0">VLOOKUP(Q3,$A$2:$B$246,2,FALSE)</f>
        <v>-4</v>
      </c>
    </row>
    <row r="4" spans="1:18">
      <c r="A4" t="s">
        <v>41</v>
      </c>
      <c r="B4">
        <v>-1</v>
      </c>
      <c r="E4" s="3" t="s">
        <v>284</v>
      </c>
      <c r="F4">
        <v>-5</v>
      </c>
      <c r="I4" s="3" t="s">
        <v>103</v>
      </c>
      <c r="J4">
        <v>-1</v>
      </c>
      <c r="M4" s="3" t="s">
        <v>103</v>
      </c>
      <c r="N4">
        <v>-1</v>
      </c>
      <c r="Q4" t="s">
        <v>59</v>
      </c>
      <c r="R4">
        <f t="shared" si="0"/>
        <v>-4</v>
      </c>
    </row>
    <row r="5" spans="1:18">
      <c r="A5" t="s">
        <v>42</v>
      </c>
      <c r="B5">
        <v>-2</v>
      </c>
      <c r="E5" t="s">
        <v>83</v>
      </c>
      <c r="F5">
        <v>-3</v>
      </c>
      <c r="I5" s="3" t="s">
        <v>44</v>
      </c>
      <c r="J5">
        <v>-4</v>
      </c>
      <c r="M5" s="3" t="s">
        <v>44</v>
      </c>
      <c r="N5">
        <v>-4</v>
      </c>
      <c r="Q5" t="s">
        <v>79</v>
      </c>
      <c r="R5">
        <f t="shared" si="0"/>
        <v>-2</v>
      </c>
    </row>
    <row r="6" spans="1:18">
      <c r="A6" t="s">
        <v>43</v>
      </c>
      <c r="B6">
        <v>-4</v>
      </c>
      <c r="E6" t="s">
        <v>136</v>
      </c>
      <c r="F6">
        <v>-3</v>
      </c>
      <c r="I6" s="3" t="s">
        <v>319</v>
      </c>
      <c r="J6">
        <v>-1</v>
      </c>
      <c r="M6" s="3" t="s">
        <v>319</v>
      </c>
      <c r="N6">
        <v>-1</v>
      </c>
      <c r="Q6" t="s">
        <v>82</v>
      </c>
      <c r="R6">
        <f t="shared" si="0"/>
        <v>-2</v>
      </c>
    </row>
    <row r="7" spans="1:18">
      <c r="A7" t="s">
        <v>44</v>
      </c>
      <c r="B7">
        <v>-4</v>
      </c>
      <c r="E7" s="3" t="s">
        <v>153</v>
      </c>
      <c r="F7">
        <v>-3</v>
      </c>
      <c r="I7" t="s">
        <v>54</v>
      </c>
      <c r="J7">
        <v>-2</v>
      </c>
      <c r="M7" s="3" t="s">
        <v>42</v>
      </c>
      <c r="N7">
        <v>-2</v>
      </c>
      <c r="Q7" t="s">
        <v>97</v>
      </c>
      <c r="R7">
        <f t="shared" si="0"/>
        <v>-4</v>
      </c>
    </row>
    <row r="8" spans="1:18">
      <c r="A8" t="s">
        <v>45</v>
      </c>
      <c r="B8">
        <v>-2</v>
      </c>
      <c r="E8" s="3" t="s">
        <v>285</v>
      </c>
      <c r="F8">
        <v>-3</v>
      </c>
      <c r="I8" s="3" t="s">
        <v>49</v>
      </c>
      <c r="J8">
        <v>-2</v>
      </c>
      <c r="M8" s="3" t="s">
        <v>54</v>
      </c>
      <c r="N8">
        <v>-2</v>
      </c>
      <c r="Q8" t="s">
        <v>101</v>
      </c>
      <c r="R8">
        <f t="shared" si="0"/>
        <v>-4</v>
      </c>
    </row>
    <row r="9" spans="1:18">
      <c r="A9" t="s">
        <v>46</v>
      </c>
      <c r="B9">
        <v>-2</v>
      </c>
      <c r="E9" s="3" t="s">
        <v>184</v>
      </c>
      <c r="F9">
        <v>-3</v>
      </c>
      <c r="I9" s="3" t="s">
        <v>50</v>
      </c>
      <c r="J9">
        <v>-3</v>
      </c>
      <c r="M9" s="3" t="s">
        <v>49</v>
      </c>
      <c r="N9">
        <v>-2</v>
      </c>
      <c r="Q9" t="s">
        <v>109</v>
      </c>
      <c r="R9">
        <f t="shared" si="0"/>
        <v>-4</v>
      </c>
    </row>
    <row r="10" spans="1:18">
      <c r="A10" t="s">
        <v>47</v>
      </c>
      <c r="B10">
        <v>-2</v>
      </c>
      <c r="E10" t="s">
        <v>110</v>
      </c>
      <c r="F10">
        <v>-3</v>
      </c>
      <c r="I10" s="3" t="s">
        <v>39</v>
      </c>
      <c r="J10">
        <v>-2</v>
      </c>
      <c r="M10" s="3" t="s">
        <v>50</v>
      </c>
      <c r="N10">
        <v>-3</v>
      </c>
      <c r="Q10" t="s">
        <v>113</v>
      </c>
      <c r="R10">
        <f t="shared" si="0"/>
        <v>-4</v>
      </c>
    </row>
    <row r="11" spans="1:18">
      <c r="A11" t="s">
        <v>48</v>
      </c>
      <c r="B11">
        <v>-3</v>
      </c>
      <c r="E11" s="3" t="s">
        <v>286</v>
      </c>
      <c r="F11">
        <v>-3</v>
      </c>
      <c r="I11" s="3" t="s">
        <v>55</v>
      </c>
      <c r="J11">
        <v>-5</v>
      </c>
      <c r="M11" t="s">
        <v>39</v>
      </c>
      <c r="N11">
        <v>-2</v>
      </c>
      <c r="Q11" t="s">
        <v>116</v>
      </c>
      <c r="R11">
        <f t="shared" si="0"/>
        <v>-4</v>
      </c>
    </row>
    <row r="12" spans="1:18">
      <c r="A12" t="s">
        <v>49</v>
      </c>
      <c r="B12">
        <v>-2</v>
      </c>
      <c r="E12" s="3" t="s">
        <v>287</v>
      </c>
      <c r="F12">
        <v>-3</v>
      </c>
      <c r="I12" s="3" t="s">
        <v>56</v>
      </c>
      <c r="J12">
        <v>-4</v>
      </c>
      <c r="M12" s="3" t="s">
        <v>55</v>
      </c>
      <c r="N12">
        <v>-5</v>
      </c>
      <c r="Q12" t="s">
        <v>98</v>
      </c>
      <c r="R12">
        <f t="shared" si="0"/>
        <v>-4</v>
      </c>
    </row>
    <row r="13" spans="1:18">
      <c r="A13" t="s">
        <v>50</v>
      </c>
      <c r="B13">
        <v>-3</v>
      </c>
      <c r="E13" s="3" t="s">
        <v>157</v>
      </c>
      <c r="F13">
        <v>-3</v>
      </c>
      <c r="I13" s="3" t="s">
        <v>57</v>
      </c>
      <c r="J13">
        <v>-3</v>
      </c>
      <c r="M13" s="3" t="s">
        <v>56</v>
      </c>
      <c r="N13">
        <v>-4</v>
      </c>
      <c r="Q13" t="s">
        <v>129</v>
      </c>
      <c r="R13">
        <f t="shared" si="0"/>
        <v>-4</v>
      </c>
    </row>
    <row r="14" spans="1:18">
      <c r="A14" t="s">
        <v>51</v>
      </c>
      <c r="B14">
        <v>-5</v>
      </c>
      <c r="E14" s="3" t="s">
        <v>142</v>
      </c>
      <c r="F14">
        <v>-3</v>
      </c>
      <c r="I14" t="s">
        <v>65</v>
      </c>
      <c r="J14">
        <v>-2</v>
      </c>
      <c r="M14" s="3" t="s">
        <v>57</v>
      </c>
      <c r="N14">
        <v>-3</v>
      </c>
      <c r="Q14" t="s">
        <v>141</v>
      </c>
      <c r="R14">
        <f t="shared" si="0"/>
        <v>-4</v>
      </c>
    </row>
    <row r="15" spans="1:18">
      <c r="A15" t="s">
        <v>52</v>
      </c>
      <c r="B15">
        <v>-5</v>
      </c>
      <c r="E15" t="s">
        <v>162</v>
      </c>
      <c r="F15">
        <v>-3</v>
      </c>
      <c r="I15" s="3" t="s">
        <v>64</v>
      </c>
      <c r="J15">
        <v>-3</v>
      </c>
      <c r="M15" t="s">
        <v>65</v>
      </c>
      <c r="N15">
        <v>-2</v>
      </c>
      <c r="Q15" t="s">
        <v>148</v>
      </c>
      <c r="R15">
        <f t="shared" si="0"/>
        <v>-4</v>
      </c>
    </row>
    <row r="16" spans="1:18">
      <c r="A16" t="s">
        <v>53</v>
      </c>
      <c r="B16">
        <v>-2</v>
      </c>
      <c r="E16" s="3" t="s">
        <v>193</v>
      </c>
      <c r="F16">
        <v>-3</v>
      </c>
      <c r="I16" s="3" t="s">
        <v>62</v>
      </c>
      <c r="J16">
        <v>-3</v>
      </c>
      <c r="M16" s="3" t="s">
        <v>64</v>
      </c>
      <c r="N16">
        <v>-3</v>
      </c>
      <c r="Q16" t="s">
        <v>145</v>
      </c>
      <c r="R16">
        <f t="shared" si="0"/>
        <v>-4</v>
      </c>
    </row>
    <row r="17" spans="1:18">
      <c r="A17" t="s">
        <v>54</v>
      </c>
      <c r="B17">
        <v>-2</v>
      </c>
      <c r="E17" s="3" t="s">
        <v>212</v>
      </c>
      <c r="F17">
        <v>-3</v>
      </c>
      <c r="I17" s="3" t="s">
        <v>73</v>
      </c>
      <c r="J17">
        <v>-2</v>
      </c>
      <c r="M17" s="3" t="s">
        <v>62</v>
      </c>
      <c r="N17">
        <v>-3</v>
      </c>
      <c r="Q17" t="s">
        <v>808</v>
      </c>
      <c r="R17">
        <f t="shared" si="0"/>
        <v>-3</v>
      </c>
    </row>
    <row r="18" spans="1:18">
      <c r="A18" t="s">
        <v>55</v>
      </c>
      <c r="B18">
        <v>-5</v>
      </c>
      <c r="E18" s="3" t="s">
        <v>232</v>
      </c>
      <c r="F18">
        <v>-3</v>
      </c>
      <c r="I18" s="3" t="s">
        <v>68</v>
      </c>
      <c r="J18">
        <v>-4</v>
      </c>
      <c r="M18" s="3" t="s">
        <v>73</v>
      </c>
      <c r="N18">
        <v>-2</v>
      </c>
      <c r="Q18" t="s">
        <v>150</v>
      </c>
      <c r="R18">
        <f t="shared" si="0"/>
        <v>-4</v>
      </c>
    </row>
    <row r="19" spans="1:18">
      <c r="A19" t="s">
        <v>56</v>
      </c>
      <c r="B19">
        <v>-4</v>
      </c>
      <c r="E19" s="3" t="s">
        <v>254</v>
      </c>
      <c r="F19">
        <v>-3</v>
      </c>
      <c r="I19" s="3" t="s">
        <v>59</v>
      </c>
      <c r="J19">
        <v>-4</v>
      </c>
      <c r="M19" s="3" t="s">
        <v>68</v>
      </c>
      <c r="N19">
        <v>-4</v>
      </c>
      <c r="Q19" t="s">
        <v>153</v>
      </c>
      <c r="R19">
        <f t="shared" si="0"/>
        <v>-3</v>
      </c>
    </row>
    <row r="20" spans="1:18">
      <c r="A20" t="s">
        <v>57</v>
      </c>
      <c r="B20">
        <v>-3</v>
      </c>
      <c r="E20" t="s">
        <v>276</v>
      </c>
      <c r="F20">
        <v>-3</v>
      </c>
      <c r="I20" s="3" t="s">
        <v>69</v>
      </c>
      <c r="J20">
        <v>-2</v>
      </c>
      <c r="M20" s="3" t="s">
        <v>59</v>
      </c>
      <c r="N20">
        <v>-4</v>
      </c>
      <c r="Q20" t="s">
        <v>160</v>
      </c>
      <c r="R20">
        <f t="shared" si="0"/>
        <v>-3</v>
      </c>
    </row>
    <row r="21" spans="1:18">
      <c r="A21" t="s">
        <v>58</v>
      </c>
      <c r="B21">
        <v>-1</v>
      </c>
      <c r="E21" s="3" t="s">
        <v>288</v>
      </c>
      <c r="F21">
        <v>-3</v>
      </c>
      <c r="I21" s="3" t="s">
        <v>320</v>
      </c>
      <c r="J21">
        <v>-1</v>
      </c>
      <c r="M21" s="3" t="s">
        <v>69</v>
      </c>
      <c r="N21">
        <v>-2</v>
      </c>
      <c r="Q21" t="s">
        <v>171</v>
      </c>
      <c r="R21">
        <f t="shared" si="0"/>
        <v>-4</v>
      </c>
    </row>
    <row r="22" spans="1:18">
      <c r="A22" t="s">
        <v>59</v>
      </c>
      <c r="B22">
        <v>-4</v>
      </c>
      <c r="E22" s="3" t="s">
        <v>62</v>
      </c>
      <c r="F22">
        <v>-3</v>
      </c>
      <c r="I22" s="3" t="s">
        <v>70</v>
      </c>
      <c r="J22">
        <v>-2</v>
      </c>
      <c r="M22" s="3" t="s">
        <v>320</v>
      </c>
      <c r="N22">
        <v>-1</v>
      </c>
      <c r="Q22" t="s">
        <v>169</v>
      </c>
      <c r="R22">
        <f t="shared" si="0"/>
        <v>-4</v>
      </c>
    </row>
    <row r="23" spans="1:18">
      <c r="A23" t="s">
        <v>60</v>
      </c>
      <c r="B23">
        <v>-1</v>
      </c>
      <c r="E23" s="3" t="s">
        <v>143</v>
      </c>
      <c r="F23">
        <v>-3</v>
      </c>
      <c r="I23" s="3" t="s">
        <v>75</v>
      </c>
      <c r="J23">
        <v>-3</v>
      </c>
      <c r="M23" s="3" t="s">
        <v>70</v>
      </c>
      <c r="N23">
        <v>-2</v>
      </c>
      <c r="Q23" t="s">
        <v>170</v>
      </c>
      <c r="R23">
        <f t="shared" si="0"/>
        <v>-4</v>
      </c>
    </row>
    <row r="24" spans="1:18">
      <c r="A24" t="s">
        <v>61</v>
      </c>
      <c r="B24">
        <v>-1</v>
      </c>
      <c r="E24" s="3" t="s">
        <v>204</v>
      </c>
      <c r="F24">
        <v>-3</v>
      </c>
      <c r="I24" t="s">
        <v>71</v>
      </c>
      <c r="J24">
        <v>-2</v>
      </c>
      <c r="M24" s="3" t="s">
        <v>75</v>
      </c>
      <c r="N24">
        <v>-3</v>
      </c>
      <c r="Q24" t="s">
        <v>809</v>
      </c>
      <c r="R24">
        <f t="shared" si="0"/>
        <v>-2</v>
      </c>
    </row>
    <row r="25" spans="1:18">
      <c r="A25" t="s">
        <v>62</v>
      </c>
      <c r="B25">
        <v>-3</v>
      </c>
      <c r="E25" s="3" t="s">
        <v>208</v>
      </c>
      <c r="F25">
        <v>-3</v>
      </c>
      <c r="I25" s="3" t="s">
        <v>66</v>
      </c>
      <c r="J25">
        <v>-4</v>
      </c>
      <c r="M25" t="s">
        <v>71</v>
      </c>
      <c r="N25">
        <v>-2</v>
      </c>
      <c r="Q25" t="s">
        <v>202</v>
      </c>
      <c r="R25">
        <f t="shared" si="0"/>
        <v>-4</v>
      </c>
    </row>
    <row r="26" spans="1:18">
      <c r="A26" t="s">
        <v>63</v>
      </c>
      <c r="B26">
        <v>-4</v>
      </c>
      <c r="E26" s="3" t="s">
        <v>167</v>
      </c>
      <c r="F26">
        <v>-3</v>
      </c>
      <c r="I26" s="3" t="s">
        <v>76</v>
      </c>
      <c r="J26">
        <v>-1</v>
      </c>
      <c r="M26" s="3" t="s">
        <v>66</v>
      </c>
      <c r="N26">
        <v>-4</v>
      </c>
      <c r="Q26" t="s">
        <v>206</v>
      </c>
      <c r="R26">
        <f t="shared" si="0"/>
        <v>-5</v>
      </c>
    </row>
    <row r="27" spans="1:18">
      <c r="A27" t="s">
        <v>64</v>
      </c>
      <c r="B27">
        <v>-3</v>
      </c>
      <c r="E27" s="3" t="s">
        <v>289</v>
      </c>
      <c r="F27">
        <v>-3</v>
      </c>
      <c r="I27" s="3" t="s">
        <v>72</v>
      </c>
      <c r="J27">
        <v>-2</v>
      </c>
      <c r="M27" s="3" t="s">
        <v>76</v>
      </c>
      <c r="N27">
        <v>-1</v>
      </c>
      <c r="Q27" t="s">
        <v>203</v>
      </c>
      <c r="R27">
        <f t="shared" si="0"/>
        <v>-4</v>
      </c>
    </row>
    <row r="28" spans="1:18">
      <c r="A28" t="s">
        <v>65</v>
      </c>
      <c r="B28">
        <v>-2</v>
      </c>
      <c r="E28" s="3" t="s">
        <v>79</v>
      </c>
      <c r="F28">
        <v>-2</v>
      </c>
      <c r="I28" s="3" t="s">
        <v>274</v>
      </c>
      <c r="J28">
        <v>-2</v>
      </c>
      <c r="M28" s="3" t="s">
        <v>72</v>
      </c>
      <c r="N28">
        <v>-2</v>
      </c>
      <c r="Q28" t="s">
        <v>215</v>
      </c>
      <c r="R28">
        <f t="shared" si="0"/>
        <v>-4</v>
      </c>
    </row>
    <row r="29" spans="1:18">
      <c r="A29" t="s">
        <v>66</v>
      </c>
      <c r="B29">
        <v>-4</v>
      </c>
      <c r="E29" s="3" t="s">
        <v>290</v>
      </c>
      <c r="F29">
        <v>-2</v>
      </c>
      <c r="I29" s="3" t="s">
        <v>60</v>
      </c>
      <c r="J29">
        <v>-1</v>
      </c>
      <c r="M29" s="3" t="s">
        <v>274</v>
      </c>
      <c r="N29">
        <v>-2</v>
      </c>
      <c r="Q29" t="s">
        <v>218</v>
      </c>
      <c r="R29">
        <f t="shared" si="0"/>
        <v>-4</v>
      </c>
    </row>
    <row r="30" spans="1:18">
      <c r="A30" t="s">
        <v>67</v>
      </c>
      <c r="B30">
        <v>-2</v>
      </c>
      <c r="E30" s="3" t="s">
        <v>178</v>
      </c>
      <c r="F30">
        <v>-2</v>
      </c>
      <c r="I30" s="3" t="s">
        <v>63</v>
      </c>
      <c r="J30">
        <v>-4</v>
      </c>
      <c r="M30" s="3" t="s">
        <v>60</v>
      </c>
      <c r="N30">
        <v>-1</v>
      </c>
      <c r="Q30" t="s">
        <v>244</v>
      </c>
      <c r="R30">
        <f t="shared" si="0"/>
        <v>-4</v>
      </c>
    </row>
    <row r="31" spans="1:18">
      <c r="A31" t="s">
        <v>68</v>
      </c>
      <c r="B31">
        <v>-4</v>
      </c>
      <c r="E31" s="3" t="s">
        <v>291</v>
      </c>
      <c r="F31">
        <v>-2</v>
      </c>
      <c r="I31" s="3" t="s">
        <v>61</v>
      </c>
      <c r="J31">
        <v>-1</v>
      </c>
      <c r="M31" s="3" t="s">
        <v>63</v>
      </c>
      <c r="N31">
        <v>-4</v>
      </c>
      <c r="Q31" t="s">
        <v>245</v>
      </c>
      <c r="R31">
        <f t="shared" si="0"/>
        <v>-4</v>
      </c>
    </row>
    <row r="32" spans="1:18">
      <c r="A32" t="s">
        <v>69</v>
      </c>
      <c r="B32">
        <v>-2</v>
      </c>
      <c r="E32" s="3" t="s">
        <v>49</v>
      </c>
      <c r="F32">
        <v>-2</v>
      </c>
      <c r="I32" s="3" t="s">
        <v>58</v>
      </c>
      <c r="J32">
        <v>-1</v>
      </c>
      <c r="M32" s="3" t="s">
        <v>61</v>
      </c>
      <c r="N32">
        <v>-1</v>
      </c>
      <c r="Q32" t="s">
        <v>108</v>
      </c>
      <c r="R32">
        <f t="shared" si="0"/>
        <v>-4</v>
      </c>
    </row>
    <row r="33" spans="1:18">
      <c r="A33" t="s">
        <v>70</v>
      </c>
      <c r="B33">
        <v>-2</v>
      </c>
      <c r="E33" t="s">
        <v>71</v>
      </c>
      <c r="F33">
        <v>-2</v>
      </c>
      <c r="I33" s="3" t="s">
        <v>157</v>
      </c>
      <c r="J33">
        <v>-3</v>
      </c>
      <c r="M33" s="3" t="s">
        <v>58</v>
      </c>
      <c r="N33">
        <v>-1</v>
      </c>
      <c r="Q33" t="s">
        <v>246</v>
      </c>
      <c r="R33">
        <f t="shared" si="0"/>
        <v>-4</v>
      </c>
    </row>
    <row r="34" spans="1:18">
      <c r="A34" t="s">
        <v>71</v>
      </c>
      <c r="B34">
        <v>-2</v>
      </c>
      <c r="E34" s="3" t="s">
        <v>72</v>
      </c>
      <c r="F34">
        <v>-2</v>
      </c>
      <c r="I34" s="3" t="s">
        <v>85</v>
      </c>
      <c r="J34">
        <v>-1</v>
      </c>
      <c r="M34" t="s">
        <v>91</v>
      </c>
      <c r="N34">
        <v>-1</v>
      </c>
      <c r="Q34" t="s">
        <v>81</v>
      </c>
      <c r="R34">
        <f t="shared" si="0"/>
        <v>-4</v>
      </c>
    </row>
    <row r="35" spans="1:18">
      <c r="A35" t="s">
        <v>72</v>
      </c>
      <c r="B35">
        <v>-2</v>
      </c>
      <c r="E35" s="3" t="s">
        <v>82</v>
      </c>
      <c r="F35">
        <v>-2</v>
      </c>
      <c r="I35" s="3" t="s">
        <v>79</v>
      </c>
      <c r="J35">
        <v>-2</v>
      </c>
      <c r="M35" s="3" t="s">
        <v>157</v>
      </c>
      <c r="N35">
        <v>-3</v>
      </c>
      <c r="Q35" t="s">
        <v>262</v>
      </c>
      <c r="R35">
        <f t="shared" si="0"/>
        <v>-3</v>
      </c>
    </row>
    <row r="36" spans="1:18">
      <c r="A36" t="s">
        <v>73</v>
      </c>
      <c r="B36">
        <v>-2</v>
      </c>
      <c r="E36" s="3" t="s">
        <v>89</v>
      </c>
      <c r="F36">
        <v>-2</v>
      </c>
      <c r="I36" s="3" t="s">
        <v>91</v>
      </c>
      <c r="J36">
        <v>-1</v>
      </c>
      <c r="M36" s="3" t="s">
        <v>85</v>
      </c>
      <c r="N36">
        <v>-1</v>
      </c>
      <c r="Q36" t="s">
        <v>120</v>
      </c>
      <c r="R36">
        <f t="shared" si="0"/>
        <v>-4</v>
      </c>
    </row>
    <row r="37" spans="1:18">
      <c r="A37" t="s">
        <v>74</v>
      </c>
      <c r="B37">
        <v>-3</v>
      </c>
      <c r="E37" s="3" t="s">
        <v>104</v>
      </c>
      <c r="F37">
        <v>-2</v>
      </c>
      <c r="I37" s="3" t="s">
        <v>95</v>
      </c>
      <c r="J37">
        <v>-2</v>
      </c>
      <c r="M37" s="3" t="s">
        <v>79</v>
      </c>
      <c r="N37">
        <v>-2</v>
      </c>
      <c r="Q37" t="s">
        <v>269</v>
      </c>
      <c r="R37">
        <f t="shared" si="0"/>
        <v>-2</v>
      </c>
    </row>
    <row r="38" spans="1:18">
      <c r="A38" t="s">
        <v>75</v>
      </c>
      <c r="B38">
        <v>-3</v>
      </c>
      <c r="E38" s="3" t="s">
        <v>219</v>
      </c>
      <c r="F38">
        <v>-2</v>
      </c>
      <c r="I38" s="3" t="s">
        <v>78</v>
      </c>
      <c r="J38">
        <v>-1</v>
      </c>
      <c r="M38" s="3" t="s">
        <v>95</v>
      </c>
      <c r="N38">
        <v>-2</v>
      </c>
      <c r="Q38" t="s">
        <v>49</v>
      </c>
      <c r="R38">
        <f t="shared" si="0"/>
        <v>-2</v>
      </c>
    </row>
    <row r="39" spans="1:18">
      <c r="A39" t="s">
        <v>76</v>
      </c>
      <c r="B39">
        <v>-1</v>
      </c>
      <c r="E39" s="3" t="s">
        <v>210</v>
      </c>
      <c r="F39">
        <v>-2</v>
      </c>
      <c r="I39" s="3" t="s">
        <v>252</v>
      </c>
      <c r="J39">
        <v>-1</v>
      </c>
      <c r="M39" s="3" t="s">
        <v>78</v>
      </c>
      <c r="N39">
        <v>-1</v>
      </c>
      <c r="Q39" t="s">
        <v>72</v>
      </c>
      <c r="R39">
        <f t="shared" si="0"/>
        <v>-2</v>
      </c>
    </row>
    <row r="40" spans="1:18">
      <c r="A40" t="s">
        <v>77</v>
      </c>
      <c r="B40">
        <v>-2</v>
      </c>
      <c r="E40" s="3" t="s">
        <v>268</v>
      </c>
      <c r="F40">
        <v>-2</v>
      </c>
      <c r="I40" s="3" t="s">
        <v>82</v>
      </c>
      <c r="J40">
        <v>-2</v>
      </c>
      <c r="M40" s="3" t="s">
        <v>252</v>
      </c>
      <c r="N40">
        <v>-1</v>
      </c>
      <c r="Q40" t="s">
        <v>60</v>
      </c>
      <c r="R40">
        <f t="shared" si="0"/>
        <v>-1</v>
      </c>
    </row>
    <row r="41" spans="1:18">
      <c r="A41" t="s">
        <v>78</v>
      </c>
      <c r="B41">
        <v>-1</v>
      </c>
      <c r="E41" t="s">
        <v>273</v>
      </c>
      <c r="F41">
        <v>-2</v>
      </c>
      <c r="I41" t="s">
        <v>83</v>
      </c>
      <c r="J41">
        <v>-3</v>
      </c>
      <c r="M41" s="3" t="s">
        <v>82</v>
      </c>
      <c r="N41">
        <v>-2</v>
      </c>
      <c r="Q41" t="s">
        <v>63</v>
      </c>
      <c r="R41">
        <f t="shared" si="0"/>
        <v>-4</v>
      </c>
    </row>
    <row r="42" spans="1:18">
      <c r="A42" t="s">
        <v>79</v>
      </c>
      <c r="B42">
        <v>-2</v>
      </c>
      <c r="E42" s="3" t="s">
        <v>292</v>
      </c>
      <c r="F42">
        <v>-2</v>
      </c>
      <c r="I42" s="3" t="s">
        <v>89</v>
      </c>
      <c r="J42">
        <v>-2</v>
      </c>
      <c r="M42" t="s">
        <v>83</v>
      </c>
      <c r="N42">
        <v>-3</v>
      </c>
      <c r="Q42" t="s">
        <v>157</v>
      </c>
      <c r="R42">
        <f t="shared" si="0"/>
        <v>-3</v>
      </c>
    </row>
    <row r="43" spans="1:18">
      <c r="A43" t="s">
        <v>80</v>
      </c>
      <c r="B43">
        <v>-3</v>
      </c>
      <c r="E43" s="3" t="s">
        <v>92</v>
      </c>
      <c r="F43">
        <v>-2</v>
      </c>
      <c r="I43" t="s">
        <v>87</v>
      </c>
      <c r="J43">
        <v>-1</v>
      </c>
      <c r="M43" t="s">
        <v>136</v>
      </c>
      <c r="N43">
        <v>-3</v>
      </c>
      <c r="Q43" t="s">
        <v>89</v>
      </c>
      <c r="R43">
        <f t="shared" si="0"/>
        <v>-2</v>
      </c>
    </row>
    <row r="44" spans="1:18">
      <c r="A44" t="s">
        <v>81</v>
      </c>
      <c r="B44">
        <v>-4</v>
      </c>
      <c r="E44" s="3" t="s">
        <v>132</v>
      </c>
      <c r="F44">
        <v>-2</v>
      </c>
      <c r="I44" s="3" t="s">
        <v>92</v>
      </c>
      <c r="J44">
        <v>-2</v>
      </c>
      <c r="M44" s="3" t="s">
        <v>172</v>
      </c>
      <c r="N44">
        <v>-3</v>
      </c>
      <c r="Q44" t="s">
        <v>83</v>
      </c>
      <c r="R44">
        <f t="shared" si="0"/>
        <v>-3</v>
      </c>
    </row>
    <row r="45" spans="1:18">
      <c r="A45" t="s">
        <v>82</v>
      </c>
      <c r="B45">
        <v>-2</v>
      </c>
      <c r="E45" s="3" t="s">
        <v>138</v>
      </c>
      <c r="F45">
        <v>-2</v>
      </c>
      <c r="I45" s="3" t="s">
        <v>139</v>
      </c>
      <c r="J45">
        <v>-4</v>
      </c>
      <c r="M45" s="3" t="s">
        <v>89</v>
      </c>
      <c r="N45">
        <v>-2</v>
      </c>
      <c r="Q45" t="s">
        <v>92</v>
      </c>
      <c r="R45">
        <f t="shared" si="0"/>
        <v>-2</v>
      </c>
    </row>
    <row r="46" spans="1:18">
      <c r="A46" t="s">
        <v>83</v>
      </c>
      <c r="B46">
        <v>-3</v>
      </c>
      <c r="E46" s="3" t="s">
        <v>200</v>
      </c>
      <c r="F46">
        <v>-2</v>
      </c>
      <c r="I46" s="3" t="s">
        <v>93</v>
      </c>
      <c r="J46">
        <v>-2</v>
      </c>
      <c r="M46" s="3" t="s">
        <v>90</v>
      </c>
      <c r="N46">
        <v>-1</v>
      </c>
      <c r="Q46" t="s">
        <v>139</v>
      </c>
      <c r="R46">
        <f t="shared" si="0"/>
        <v>-4</v>
      </c>
    </row>
    <row r="47" spans="1:18">
      <c r="A47" t="s">
        <v>84</v>
      </c>
      <c r="B47">
        <v>-1</v>
      </c>
      <c r="E47" s="3" t="s">
        <v>209</v>
      </c>
      <c r="F47">
        <v>-2</v>
      </c>
      <c r="I47" s="3" t="s">
        <v>96</v>
      </c>
      <c r="J47">
        <v>-1</v>
      </c>
      <c r="M47" t="s">
        <v>87</v>
      </c>
      <c r="N47">
        <v>-1</v>
      </c>
      <c r="Q47" t="s">
        <v>96</v>
      </c>
      <c r="R47">
        <f t="shared" si="0"/>
        <v>-3</v>
      </c>
    </row>
    <row r="48" spans="1:18">
      <c r="A48" t="s">
        <v>85</v>
      </c>
      <c r="B48">
        <v>-1</v>
      </c>
      <c r="E48" s="3" t="s">
        <v>237</v>
      </c>
      <c r="F48">
        <v>-2</v>
      </c>
      <c r="I48" s="3" t="s">
        <v>97</v>
      </c>
      <c r="J48">
        <v>-4</v>
      </c>
      <c r="M48" s="3" t="s">
        <v>88</v>
      </c>
      <c r="N48">
        <v>-5</v>
      </c>
      <c r="Q48" t="s">
        <v>143</v>
      </c>
      <c r="R48">
        <f t="shared" si="0"/>
        <v>-3</v>
      </c>
    </row>
    <row r="49" spans="1:18">
      <c r="A49" t="s">
        <v>86</v>
      </c>
      <c r="B49">
        <v>-1</v>
      </c>
      <c r="E49" s="3" t="s">
        <v>293</v>
      </c>
      <c r="F49">
        <v>-2</v>
      </c>
      <c r="I49" t="s">
        <v>84</v>
      </c>
      <c r="J49">
        <v>-1</v>
      </c>
      <c r="M49" s="3" t="s">
        <v>92</v>
      </c>
      <c r="N49">
        <v>-2</v>
      </c>
      <c r="Q49" t="s">
        <v>142</v>
      </c>
      <c r="R49">
        <f t="shared" si="0"/>
        <v>-3</v>
      </c>
    </row>
    <row r="50" spans="1:18">
      <c r="A50" t="s">
        <v>87</v>
      </c>
      <c r="B50">
        <v>-1</v>
      </c>
      <c r="E50" s="3" t="s">
        <v>102</v>
      </c>
      <c r="F50">
        <v>-2</v>
      </c>
      <c r="I50" s="3" t="s">
        <v>285</v>
      </c>
      <c r="J50">
        <v>-3</v>
      </c>
      <c r="M50" s="3" t="s">
        <v>139</v>
      </c>
      <c r="N50">
        <v>-4</v>
      </c>
      <c r="Q50" t="s">
        <v>136</v>
      </c>
      <c r="R50">
        <f t="shared" si="0"/>
        <v>-3</v>
      </c>
    </row>
    <row r="51" spans="1:18">
      <c r="A51" t="s">
        <v>88</v>
      </c>
      <c r="B51">
        <v>-5</v>
      </c>
      <c r="E51" s="3" t="s">
        <v>151</v>
      </c>
      <c r="F51">
        <v>-2</v>
      </c>
      <c r="I51" t="s">
        <v>86</v>
      </c>
      <c r="J51">
        <v>-1</v>
      </c>
      <c r="M51" s="3" t="s">
        <v>93</v>
      </c>
      <c r="N51">
        <v>-2</v>
      </c>
      <c r="Q51" t="s">
        <v>154</v>
      </c>
      <c r="R51">
        <f t="shared" si="0"/>
        <v>-3</v>
      </c>
    </row>
    <row r="52" spans="1:18">
      <c r="A52" t="s">
        <v>89</v>
      </c>
      <c r="B52">
        <v>-2</v>
      </c>
      <c r="E52" s="3" t="s">
        <v>294</v>
      </c>
      <c r="F52">
        <v>-2</v>
      </c>
      <c r="I52" s="3" t="s">
        <v>101</v>
      </c>
      <c r="J52">
        <v>-4</v>
      </c>
      <c r="M52" t="s">
        <v>47</v>
      </c>
      <c r="N52">
        <v>-2</v>
      </c>
      <c r="Q52" t="s">
        <v>193</v>
      </c>
      <c r="R52">
        <f t="shared" si="0"/>
        <v>-3</v>
      </c>
    </row>
    <row r="53" spans="1:18">
      <c r="A53" t="s">
        <v>90</v>
      </c>
      <c r="B53">
        <v>-1</v>
      </c>
      <c r="E53" s="3" t="s">
        <v>260</v>
      </c>
      <c r="F53">
        <v>-2</v>
      </c>
      <c r="I53" s="3" t="s">
        <v>99</v>
      </c>
      <c r="J53">
        <v>-1</v>
      </c>
      <c r="M53" s="3" t="s">
        <v>96</v>
      </c>
      <c r="N53">
        <v>-1</v>
      </c>
      <c r="Q53" t="s">
        <v>182</v>
      </c>
      <c r="R53">
        <f t="shared" si="0"/>
        <v>-4</v>
      </c>
    </row>
    <row r="54" spans="1:18">
      <c r="A54" t="s">
        <v>91</v>
      </c>
      <c r="B54">
        <v>-1</v>
      </c>
      <c r="E54" s="3" t="s">
        <v>295</v>
      </c>
      <c r="F54">
        <v>-2</v>
      </c>
      <c r="I54" s="3" t="s">
        <v>102</v>
      </c>
      <c r="J54">
        <v>-2</v>
      </c>
      <c r="M54" s="3" t="s">
        <v>97</v>
      </c>
      <c r="N54">
        <v>-4</v>
      </c>
      <c r="Q54" t="s">
        <v>173</v>
      </c>
      <c r="R54">
        <f t="shared" si="0"/>
        <v>-1</v>
      </c>
    </row>
    <row r="55" spans="1:18">
      <c r="A55" t="s">
        <v>92</v>
      </c>
      <c r="B55">
        <v>-2</v>
      </c>
      <c r="E55" s="3" t="s">
        <v>56</v>
      </c>
      <c r="F55">
        <v>-4</v>
      </c>
      <c r="I55" s="3" t="s">
        <v>104</v>
      </c>
      <c r="J55">
        <v>-2</v>
      </c>
      <c r="M55" t="s">
        <v>84</v>
      </c>
      <c r="N55">
        <v>-1</v>
      </c>
      <c r="Q55" t="s">
        <v>210</v>
      </c>
      <c r="R55">
        <f t="shared" si="0"/>
        <v>-2</v>
      </c>
    </row>
    <row r="56" spans="1:18">
      <c r="A56" t="s">
        <v>93</v>
      </c>
      <c r="B56">
        <v>-2</v>
      </c>
      <c r="E56" s="3" t="s">
        <v>59</v>
      </c>
      <c r="F56">
        <v>-4</v>
      </c>
      <c r="I56" s="3" t="s">
        <v>105</v>
      </c>
      <c r="J56">
        <v>-1</v>
      </c>
      <c r="M56" s="3" t="s">
        <v>285</v>
      </c>
      <c r="N56">
        <v>-3</v>
      </c>
      <c r="Q56" t="s">
        <v>212</v>
      </c>
      <c r="R56">
        <f t="shared" si="0"/>
        <v>-3</v>
      </c>
    </row>
    <row r="57" spans="1:18">
      <c r="A57" t="s">
        <v>94</v>
      </c>
      <c r="B57">
        <v>-3</v>
      </c>
      <c r="E57" s="3" t="s">
        <v>63</v>
      </c>
      <c r="F57">
        <v>-4</v>
      </c>
      <c r="I57" s="3" t="s">
        <v>237</v>
      </c>
      <c r="J57">
        <v>-2</v>
      </c>
      <c r="M57" t="s">
        <v>86</v>
      </c>
      <c r="N57">
        <v>-1</v>
      </c>
      <c r="Q57" t="s">
        <v>224</v>
      </c>
      <c r="R57">
        <f t="shared" si="0"/>
        <v>-4</v>
      </c>
    </row>
    <row r="58" spans="1:18">
      <c r="A58" t="s">
        <v>95</v>
      </c>
      <c r="B58">
        <v>-2</v>
      </c>
      <c r="E58" s="3" t="s">
        <v>139</v>
      </c>
      <c r="F58">
        <v>-4</v>
      </c>
      <c r="I58" s="3" t="s">
        <v>106</v>
      </c>
      <c r="J58">
        <v>-1</v>
      </c>
      <c r="M58" s="3" t="s">
        <v>101</v>
      </c>
      <c r="N58">
        <v>-4</v>
      </c>
      <c r="Q58" t="s">
        <v>225</v>
      </c>
      <c r="R58">
        <f t="shared" si="0"/>
        <v>-4</v>
      </c>
    </row>
    <row r="59" spans="1:18">
      <c r="A59" t="s">
        <v>96</v>
      </c>
      <c r="B59">
        <v>-3</v>
      </c>
      <c r="E59" s="3" t="s">
        <v>96</v>
      </c>
      <c r="F59">
        <v>-3</v>
      </c>
      <c r="I59" s="3" t="s">
        <v>109</v>
      </c>
      <c r="J59">
        <v>-4</v>
      </c>
      <c r="M59" s="3" t="s">
        <v>99</v>
      </c>
      <c r="N59">
        <v>-1</v>
      </c>
      <c r="Q59" t="s">
        <v>227</v>
      </c>
      <c r="R59">
        <f t="shared" si="0"/>
        <v>-3</v>
      </c>
    </row>
    <row r="60" spans="1:18">
      <c r="A60" t="s">
        <v>97</v>
      </c>
      <c r="B60">
        <v>-4</v>
      </c>
      <c r="E60" s="3" t="s">
        <v>97</v>
      </c>
      <c r="F60">
        <v>-4</v>
      </c>
      <c r="I60" s="3" t="s">
        <v>111</v>
      </c>
      <c r="J60">
        <v>-1</v>
      </c>
      <c r="M60" s="3" t="s">
        <v>100</v>
      </c>
      <c r="N60">
        <v>-2</v>
      </c>
      <c r="Q60" t="s">
        <v>232</v>
      </c>
      <c r="R60">
        <f t="shared" si="0"/>
        <v>-3</v>
      </c>
    </row>
    <row r="61" spans="1:18">
      <c r="A61" t="s">
        <v>98</v>
      </c>
      <c r="B61">
        <v>-4</v>
      </c>
      <c r="E61" s="3" t="s">
        <v>101</v>
      </c>
      <c r="F61">
        <v>-4</v>
      </c>
      <c r="I61" s="3" t="s">
        <v>114</v>
      </c>
      <c r="J61">
        <v>-5</v>
      </c>
      <c r="M61" s="3" t="s">
        <v>102</v>
      </c>
      <c r="N61">
        <v>-2</v>
      </c>
      <c r="Q61" t="s">
        <v>281</v>
      </c>
      <c r="R61">
        <f t="shared" si="0"/>
        <v>-1</v>
      </c>
    </row>
    <row r="62" spans="1:18">
      <c r="A62" t="s">
        <v>99</v>
      </c>
      <c r="B62">
        <v>-1</v>
      </c>
      <c r="E62" s="3" t="s">
        <v>109</v>
      </c>
      <c r="F62">
        <v>-4</v>
      </c>
      <c r="I62" s="3" t="s">
        <v>113</v>
      </c>
      <c r="J62">
        <v>-4</v>
      </c>
      <c r="M62" s="3" t="s">
        <v>104</v>
      </c>
      <c r="N62">
        <v>-2</v>
      </c>
      <c r="Q62" t="s">
        <v>110</v>
      </c>
      <c r="R62">
        <f t="shared" si="0"/>
        <v>-3</v>
      </c>
    </row>
    <row r="63" spans="1:18">
      <c r="A63" t="s">
        <v>100</v>
      </c>
      <c r="B63">
        <v>-2</v>
      </c>
      <c r="E63" s="3" t="s">
        <v>296</v>
      </c>
      <c r="F63">
        <v>-4</v>
      </c>
      <c r="I63" s="3" t="s">
        <v>116</v>
      </c>
      <c r="J63">
        <v>-4</v>
      </c>
      <c r="M63" s="3" t="s">
        <v>105</v>
      </c>
      <c r="N63">
        <v>-1</v>
      </c>
      <c r="Q63" t="s">
        <v>254</v>
      </c>
      <c r="R63">
        <f t="shared" si="0"/>
        <v>-3</v>
      </c>
    </row>
    <row r="64" spans="1:18">
      <c r="A64" t="s">
        <v>101</v>
      </c>
      <c r="B64">
        <v>-4</v>
      </c>
      <c r="E64" s="3" t="s">
        <v>297</v>
      </c>
      <c r="F64">
        <v>-4</v>
      </c>
      <c r="I64" s="3" t="s">
        <v>221</v>
      </c>
      <c r="J64">
        <v>-5</v>
      </c>
      <c r="M64" s="3" t="s">
        <v>237</v>
      </c>
      <c r="N64">
        <v>-2</v>
      </c>
      <c r="Q64" t="s">
        <v>261</v>
      </c>
      <c r="R64">
        <f t="shared" si="0"/>
        <v>-1</v>
      </c>
    </row>
    <row r="65" spans="1:18">
      <c r="A65" t="s">
        <v>102</v>
      </c>
      <c r="B65">
        <v>-2</v>
      </c>
      <c r="E65" s="3" t="s">
        <v>98</v>
      </c>
      <c r="F65">
        <v>-4</v>
      </c>
      <c r="I65" s="3" t="s">
        <v>119</v>
      </c>
      <c r="J65">
        <v>-1</v>
      </c>
      <c r="M65" s="3" t="s">
        <v>128</v>
      </c>
      <c r="N65">
        <v>-1</v>
      </c>
      <c r="Q65" t="s">
        <v>276</v>
      </c>
      <c r="R65">
        <f t="shared" si="0"/>
        <v>-3</v>
      </c>
    </row>
    <row r="66" spans="1:18">
      <c r="A66" t="s">
        <v>103</v>
      </c>
      <c r="B66">
        <v>-1</v>
      </c>
      <c r="E66" s="3" t="s">
        <v>129</v>
      </c>
      <c r="F66">
        <v>-4</v>
      </c>
      <c r="I66" t="s">
        <v>126</v>
      </c>
      <c r="J66">
        <v>-1</v>
      </c>
      <c r="M66" s="3" t="s">
        <v>106</v>
      </c>
      <c r="N66">
        <v>-1</v>
      </c>
      <c r="Q66" s="17" t="s">
        <v>333</v>
      </c>
      <c r="R66">
        <v>-3</v>
      </c>
    </row>
    <row r="67" spans="1:18">
      <c r="A67" t="s">
        <v>104</v>
      </c>
      <c r="B67">
        <v>-2</v>
      </c>
      <c r="E67" s="3" t="s">
        <v>141</v>
      </c>
      <c r="F67">
        <v>-4</v>
      </c>
      <c r="I67" s="3" t="s">
        <v>121</v>
      </c>
      <c r="J67">
        <v>-3</v>
      </c>
      <c r="M67" s="3" t="s">
        <v>109</v>
      </c>
      <c r="N67">
        <v>-4</v>
      </c>
      <c r="Q67" t="s">
        <v>809</v>
      </c>
      <c r="R67">
        <f t="shared" si="0"/>
        <v>-2</v>
      </c>
    </row>
    <row r="68" spans="1:18">
      <c r="A68" t="s">
        <v>105</v>
      </c>
      <c r="B68">
        <v>-1</v>
      </c>
      <c r="E68" s="3" t="s">
        <v>145</v>
      </c>
      <c r="F68">
        <v>-4</v>
      </c>
      <c r="I68" s="3" t="s">
        <v>98</v>
      </c>
      <c r="J68">
        <v>-4</v>
      </c>
      <c r="M68" s="3" t="s">
        <v>111</v>
      </c>
      <c r="N68">
        <v>-1</v>
      </c>
      <c r="Q68" t="s">
        <v>809</v>
      </c>
      <c r="R68">
        <f t="shared" si="0"/>
        <v>-2</v>
      </c>
    </row>
    <row r="69" spans="1:18">
      <c r="A69" t="s">
        <v>106</v>
      </c>
      <c r="B69">
        <v>-1</v>
      </c>
      <c r="E69" s="3" t="s">
        <v>150</v>
      </c>
      <c r="F69">
        <v>-4</v>
      </c>
      <c r="I69" s="3" t="s">
        <v>122</v>
      </c>
      <c r="J69">
        <v>-1</v>
      </c>
      <c r="M69" s="3" t="s">
        <v>114</v>
      </c>
      <c r="N69">
        <v>-5</v>
      </c>
      <c r="Q69" t="s">
        <v>83</v>
      </c>
      <c r="R69">
        <f t="shared" ref="R69:R70" si="1">VLOOKUP(Q69,$A$2:$B$246,2,FALSE)</f>
        <v>-3</v>
      </c>
    </row>
    <row r="70" spans="1:18">
      <c r="A70" t="s">
        <v>107</v>
      </c>
      <c r="B70">
        <v>-1</v>
      </c>
      <c r="E70" s="3" t="s">
        <v>171</v>
      </c>
      <c r="F70">
        <v>-4</v>
      </c>
      <c r="I70" s="3" t="s">
        <v>129</v>
      </c>
      <c r="J70">
        <v>-4</v>
      </c>
      <c r="M70" s="3" t="s">
        <v>113</v>
      </c>
      <c r="N70">
        <v>-4</v>
      </c>
      <c r="Q70" t="s">
        <v>83</v>
      </c>
      <c r="R70">
        <f t="shared" si="1"/>
        <v>-3</v>
      </c>
    </row>
    <row r="71" spans="1:18">
      <c r="A71" t="s">
        <v>108</v>
      </c>
      <c r="B71">
        <v>-4</v>
      </c>
      <c r="E71" s="3" t="s">
        <v>169</v>
      </c>
      <c r="F71">
        <v>-4</v>
      </c>
      <c r="I71" t="s">
        <v>131</v>
      </c>
      <c r="J71">
        <v>-2</v>
      </c>
      <c r="M71" s="3" t="s">
        <v>45</v>
      </c>
      <c r="N71">
        <v>-2</v>
      </c>
    </row>
    <row r="72" spans="1:18">
      <c r="A72" t="s">
        <v>109</v>
      </c>
      <c r="B72">
        <v>-4</v>
      </c>
      <c r="E72" s="3" t="s">
        <v>170</v>
      </c>
      <c r="F72">
        <v>-4</v>
      </c>
      <c r="I72" s="3" t="s">
        <v>132</v>
      </c>
      <c r="J72">
        <v>-2</v>
      </c>
      <c r="M72" s="3" t="s">
        <v>116</v>
      </c>
      <c r="N72">
        <v>-4</v>
      </c>
    </row>
    <row r="73" spans="1:18">
      <c r="A73" t="s">
        <v>110</v>
      </c>
      <c r="B73">
        <v>-3</v>
      </c>
      <c r="E73" s="3" t="s">
        <v>182</v>
      </c>
      <c r="F73">
        <v>-4</v>
      </c>
      <c r="I73" s="3" t="s">
        <v>124</v>
      </c>
      <c r="J73">
        <v>-1</v>
      </c>
      <c r="M73" s="3" t="s">
        <v>221</v>
      </c>
      <c r="N73">
        <v>-5</v>
      </c>
    </row>
    <row r="74" spans="1:18">
      <c r="A74" t="s">
        <v>111</v>
      </c>
      <c r="B74">
        <v>-1</v>
      </c>
      <c r="E74" s="3" t="s">
        <v>202</v>
      </c>
      <c r="F74">
        <v>-4</v>
      </c>
      <c r="I74" t="s">
        <v>135</v>
      </c>
      <c r="J74">
        <v>-2</v>
      </c>
      <c r="M74" s="3" t="s">
        <v>119</v>
      </c>
      <c r="N74">
        <v>-1</v>
      </c>
    </row>
    <row r="75" spans="1:18">
      <c r="A75" t="s">
        <v>112</v>
      </c>
      <c r="B75">
        <v>-4</v>
      </c>
      <c r="E75" s="3" t="s">
        <v>215</v>
      </c>
      <c r="F75">
        <v>-4</v>
      </c>
      <c r="I75" s="3" t="s">
        <v>140</v>
      </c>
      <c r="J75">
        <v>-2</v>
      </c>
      <c r="M75" t="s">
        <v>126</v>
      </c>
      <c r="N75">
        <v>-1</v>
      </c>
    </row>
    <row r="76" spans="1:18">
      <c r="A76" t="s">
        <v>113</v>
      </c>
      <c r="B76">
        <v>-4</v>
      </c>
      <c r="E76" s="3" t="s">
        <v>218</v>
      </c>
      <c r="F76">
        <v>-4</v>
      </c>
      <c r="I76" s="3" t="s">
        <v>138</v>
      </c>
      <c r="J76">
        <v>-2</v>
      </c>
      <c r="M76" s="3" t="s">
        <v>121</v>
      </c>
      <c r="N76">
        <v>-3</v>
      </c>
    </row>
    <row r="77" spans="1:18">
      <c r="A77" t="s">
        <v>114</v>
      </c>
      <c r="B77">
        <v>-5</v>
      </c>
      <c r="E77" s="3" t="s">
        <v>224</v>
      </c>
      <c r="F77">
        <v>-4</v>
      </c>
      <c r="I77" t="s">
        <v>136</v>
      </c>
      <c r="J77">
        <v>-3</v>
      </c>
      <c r="M77" s="3" t="s">
        <v>98</v>
      </c>
      <c r="N77">
        <v>-4</v>
      </c>
    </row>
    <row r="78" spans="1:18">
      <c r="A78" t="s">
        <v>115</v>
      </c>
      <c r="B78">
        <v>-2</v>
      </c>
      <c r="E78" s="3" t="s">
        <v>244</v>
      </c>
      <c r="F78">
        <v>-4</v>
      </c>
      <c r="I78" s="3" t="s">
        <v>141</v>
      </c>
      <c r="J78">
        <v>-4</v>
      </c>
      <c r="M78" s="3" t="s">
        <v>122</v>
      </c>
      <c r="N78">
        <v>-1</v>
      </c>
    </row>
    <row r="79" spans="1:18">
      <c r="A79" t="s">
        <v>116</v>
      </c>
      <c r="B79">
        <v>-4</v>
      </c>
      <c r="E79" s="3" t="s">
        <v>245</v>
      </c>
      <c r="F79">
        <v>-4</v>
      </c>
      <c r="I79" s="3" t="s">
        <v>148</v>
      </c>
      <c r="J79">
        <v>-4</v>
      </c>
      <c r="M79" s="3" t="s">
        <v>129</v>
      </c>
      <c r="N79">
        <v>-4</v>
      </c>
    </row>
    <row r="80" spans="1:18">
      <c r="A80" t="s">
        <v>117</v>
      </c>
      <c r="B80">
        <v>-4</v>
      </c>
      <c r="E80" s="3" t="s">
        <v>108</v>
      </c>
      <c r="F80">
        <v>-4</v>
      </c>
      <c r="I80" s="3" t="s">
        <v>143</v>
      </c>
      <c r="J80">
        <v>-3</v>
      </c>
      <c r="M80" t="s">
        <v>131</v>
      </c>
      <c r="N80">
        <v>-2</v>
      </c>
    </row>
    <row r="81" spans="1:14">
      <c r="A81" t="s">
        <v>118</v>
      </c>
      <c r="B81">
        <v>-5</v>
      </c>
      <c r="E81" s="3" t="s">
        <v>246</v>
      </c>
      <c r="F81">
        <v>-4</v>
      </c>
      <c r="I81" s="3" t="s">
        <v>142</v>
      </c>
      <c r="J81">
        <v>-3</v>
      </c>
      <c r="M81" s="3" t="s">
        <v>130</v>
      </c>
      <c r="N81">
        <v>-2</v>
      </c>
    </row>
    <row r="82" spans="1:14">
      <c r="A82" t="s">
        <v>119</v>
      </c>
      <c r="B82">
        <v>-1</v>
      </c>
      <c r="E82" s="3" t="s">
        <v>298</v>
      </c>
      <c r="F82">
        <v>-4</v>
      </c>
      <c r="I82" t="s">
        <v>146</v>
      </c>
      <c r="J82">
        <v>-3</v>
      </c>
      <c r="M82" s="3" t="s">
        <v>132</v>
      </c>
      <c r="N82">
        <v>-2</v>
      </c>
    </row>
    <row r="83" spans="1:14">
      <c r="A83" t="s">
        <v>120</v>
      </c>
      <c r="B83">
        <v>-4</v>
      </c>
      <c r="E83" s="3" t="s">
        <v>81</v>
      </c>
      <c r="F83">
        <v>-4</v>
      </c>
      <c r="I83" s="3" t="s">
        <v>147</v>
      </c>
      <c r="J83">
        <v>-3</v>
      </c>
      <c r="M83" s="3" t="s">
        <v>124</v>
      </c>
      <c r="N83">
        <v>-1</v>
      </c>
    </row>
    <row r="84" spans="1:14">
      <c r="A84" t="s">
        <v>121</v>
      </c>
      <c r="B84">
        <v>-3</v>
      </c>
      <c r="E84" s="3" t="s">
        <v>299</v>
      </c>
      <c r="F84">
        <v>-4</v>
      </c>
      <c r="I84" s="3" t="s">
        <v>145</v>
      </c>
      <c r="J84">
        <v>-4</v>
      </c>
      <c r="M84" s="3" t="s">
        <v>127</v>
      </c>
      <c r="N84">
        <v>-1</v>
      </c>
    </row>
    <row r="85" spans="1:14">
      <c r="A85" t="s">
        <v>122</v>
      </c>
      <c r="B85">
        <v>-1</v>
      </c>
      <c r="E85" s="3" t="s">
        <v>300</v>
      </c>
      <c r="F85">
        <v>-4</v>
      </c>
      <c r="I85" s="3" t="s">
        <v>149</v>
      </c>
      <c r="J85">
        <v>-3</v>
      </c>
      <c r="M85" t="s">
        <v>135</v>
      </c>
      <c r="N85">
        <v>-2</v>
      </c>
    </row>
    <row r="86" spans="1:14">
      <c r="A86" t="s">
        <v>123</v>
      </c>
      <c r="B86">
        <v>-4</v>
      </c>
      <c r="E86" s="3" t="s">
        <v>43</v>
      </c>
      <c r="F86">
        <v>-4</v>
      </c>
      <c r="I86" s="3" t="s">
        <v>150</v>
      </c>
      <c r="J86">
        <v>-4</v>
      </c>
      <c r="M86" s="3" t="s">
        <v>140</v>
      </c>
      <c r="N86">
        <v>-2</v>
      </c>
    </row>
    <row r="87" spans="1:14">
      <c r="A87" t="s">
        <v>124</v>
      </c>
      <c r="B87">
        <v>-1</v>
      </c>
      <c r="E87" s="3" t="s">
        <v>68</v>
      </c>
      <c r="F87">
        <v>-4</v>
      </c>
      <c r="I87" s="3" t="s">
        <v>151</v>
      </c>
      <c r="J87">
        <v>-2</v>
      </c>
      <c r="M87" s="3" t="s">
        <v>138</v>
      </c>
      <c r="N87">
        <v>-2</v>
      </c>
    </row>
    <row r="88" spans="1:14">
      <c r="A88" t="s">
        <v>125</v>
      </c>
      <c r="B88">
        <v>-2</v>
      </c>
      <c r="E88" s="3" t="s">
        <v>301</v>
      </c>
      <c r="F88">
        <v>-4</v>
      </c>
      <c r="I88" s="3" t="s">
        <v>153</v>
      </c>
      <c r="J88">
        <v>-3</v>
      </c>
      <c r="M88" s="3" t="s">
        <v>141</v>
      </c>
      <c r="N88">
        <v>-4</v>
      </c>
    </row>
    <row r="89" spans="1:14">
      <c r="A89" t="s">
        <v>126</v>
      </c>
      <c r="B89">
        <v>-1</v>
      </c>
      <c r="E89" s="3" t="s">
        <v>266</v>
      </c>
      <c r="F89">
        <v>-4</v>
      </c>
      <c r="I89" s="3" t="s">
        <v>152</v>
      </c>
      <c r="J89">
        <v>-3</v>
      </c>
      <c r="M89" s="3" t="s">
        <v>148</v>
      </c>
      <c r="N89">
        <v>-4</v>
      </c>
    </row>
    <row r="90" spans="1:14">
      <c r="A90" t="s">
        <v>127</v>
      </c>
      <c r="B90">
        <v>-1</v>
      </c>
      <c r="E90" s="3" t="s">
        <v>302</v>
      </c>
      <c r="F90">
        <v>-4</v>
      </c>
      <c r="I90" s="3" t="s">
        <v>154</v>
      </c>
      <c r="J90">
        <v>-3</v>
      </c>
      <c r="M90" s="3" t="s">
        <v>143</v>
      </c>
      <c r="N90">
        <v>-3</v>
      </c>
    </row>
    <row r="91" spans="1:14">
      <c r="A91" t="s">
        <v>128</v>
      </c>
      <c r="B91">
        <v>-1</v>
      </c>
      <c r="E91" s="3" t="s">
        <v>303</v>
      </c>
      <c r="F91">
        <v>-4</v>
      </c>
      <c r="I91" s="3" t="s">
        <v>155</v>
      </c>
      <c r="J91">
        <v>-1</v>
      </c>
      <c r="M91" s="3" t="s">
        <v>142</v>
      </c>
      <c r="N91">
        <v>-3</v>
      </c>
    </row>
    <row r="92" spans="1:14">
      <c r="A92" t="s">
        <v>129</v>
      </c>
      <c r="B92">
        <v>-4</v>
      </c>
      <c r="E92" s="3" t="s">
        <v>154</v>
      </c>
      <c r="F92">
        <v>-3</v>
      </c>
      <c r="I92" s="3" t="s">
        <v>161</v>
      </c>
      <c r="J92">
        <v>-3</v>
      </c>
      <c r="M92" t="s">
        <v>146</v>
      </c>
      <c r="N92">
        <v>-3</v>
      </c>
    </row>
    <row r="93" spans="1:14">
      <c r="A93" t="s">
        <v>130</v>
      </c>
      <c r="B93">
        <v>-2</v>
      </c>
      <c r="E93" s="3" t="s">
        <v>304</v>
      </c>
      <c r="F93">
        <v>-3</v>
      </c>
      <c r="I93" s="3" t="s">
        <v>156</v>
      </c>
      <c r="J93">
        <v>-3</v>
      </c>
      <c r="M93" s="3" t="s">
        <v>147</v>
      </c>
      <c r="N93">
        <v>-3</v>
      </c>
    </row>
    <row r="94" spans="1:14">
      <c r="A94" t="s">
        <v>131</v>
      </c>
      <c r="B94">
        <v>-2</v>
      </c>
      <c r="E94" s="3" t="s">
        <v>255</v>
      </c>
      <c r="F94">
        <v>-3</v>
      </c>
      <c r="I94" t="s">
        <v>162</v>
      </c>
      <c r="J94">
        <v>-3</v>
      </c>
      <c r="M94" s="3" t="s">
        <v>145</v>
      </c>
      <c r="N94">
        <v>-4</v>
      </c>
    </row>
    <row r="95" spans="1:14">
      <c r="A95" t="s">
        <v>132</v>
      </c>
      <c r="B95">
        <v>-1</v>
      </c>
      <c r="E95" s="3" t="s">
        <v>305</v>
      </c>
      <c r="F95">
        <v>-3</v>
      </c>
      <c r="I95" s="3" t="s">
        <v>171</v>
      </c>
      <c r="J95">
        <v>-4</v>
      </c>
      <c r="M95" s="3" t="s">
        <v>149</v>
      </c>
      <c r="N95">
        <v>-3</v>
      </c>
    </row>
    <row r="96" spans="1:14">
      <c r="A96" t="s">
        <v>133</v>
      </c>
      <c r="B96">
        <v>-5</v>
      </c>
      <c r="E96" s="3" t="s">
        <v>50</v>
      </c>
      <c r="F96">
        <v>-3</v>
      </c>
      <c r="I96" s="3" t="s">
        <v>163</v>
      </c>
      <c r="J96">
        <v>-3</v>
      </c>
      <c r="M96" s="3" t="s">
        <v>150</v>
      </c>
      <c r="N96">
        <v>-4</v>
      </c>
    </row>
    <row r="97" spans="1:14">
      <c r="A97" t="s">
        <v>134</v>
      </c>
      <c r="B97">
        <v>-2</v>
      </c>
      <c r="E97" s="3" t="s">
        <v>57</v>
      </c>
      <c r="F97">
        <v>-3</v>
      </c>
      <c r="I97" s="3" t="s">
        <v>168</v>
      </c>
      <c r="J97">
        <v>-1</v>
      </c>
      <c r="M97" s="3" t="s">
        <v>151</v>
      </c>
      <c r="N97">
        <v>-2</v>
      </c>
    </row>
    <row r="98" spans="1:14">
      <c r="A98" t="s">
        <v>135</v>
      </c>
      <c r="B98">
        <v>-2</v>
      </c>
      <c r="E98" s="3" t="s">
        <v>121</v>
      </c>
      <c r="F98">
        <v>-3</v>
      </c>
      <c r="I98" s="3" t="s">
        <v>164</v>
      </c>
      <c r="J98">
        <v>-1</v>
      </c>
      <c r="M98" s="3" t="s">
        <v>153</v>
      </c>
      <c r="N98">
        <v>-3</v>
      </c>
    </row>
    <row r="99" spans="1:14">
      <c r="A99" t="s">
        <v>136</v>
      </c>
      <c r="B99">
        <v>-3</v>
      </c>
      <c r="E99" s="3" t="s">
        <v>64</v>
      </c>
      <c r="F99">
        <v>-3</v>
      </c>
      <c r="I99" s="3" t="s">
        <v>165</v>
      </c>
      <c r="J99">
        <v>-1</v>
      </c>
      <c r="M99" s="3" t="s">
        <v>152</v>
      </c>
      <c r="N99">
        <v>-3</v>
      </c>
    </row>
    <row r="100" spans="1:14">
      <c r="A100" t="s">
        <v>137</v>
      </c>
      <c r="B100">
        <v>-5</v>
      </c>
      <c r="E100" t="s">
        <v>146</v>
      </c>
      <c r="F100">
        <v>-3</v>
      </c>
      <c r="I100" s="3" t="s">
        <v>112</v>
      </c>
      <c r="J100">
        <v>-4</v>
      </c>
      <c r="M100" s="3" t="s">
        <v>154</v>
      </c>
      <c r="N100">
        <v>-3</v>
      </c>
    </row>
    <row r="101" spans="1:14">
      <c r="A101" t="s">
        <v>138</v>
      </c>
      <c r="B101">
        <v>-2</v>
      </c>
      <c r="E101" s="3" t="s">
        <v>149</v>
      </c>
      <c r="F101">
        <v>-3</v>
      </c>
      <c r="I101" s="3" t="s">
        <v>169</v>
      </c>
      <c r="J101">
        <v>-4</v>
      </c>
      <c r="M101" s="3" t="s">
        <v>155</v>
      </c>
      <c r="N101">
        <v>-1</v>
      </c>
    </row>
    <row r="102" spans="1:14">
      <c r="A102" t="s">
        <v>139</v>
      </c>
      <c r="B102">
        <v>-4</v>
      </c>
      <c r="E102" s="3" t="s">
        <v>152</v>
      </c>
      <c r="F102">
        <v>-3</v>
      </c>
      <c r="I102" s="3" t="s">
        <v>170</v>
      </c>
      <c r="J102">
        <v>-4</v>
      </c>
      <c r="M102" s="3" t="s">
        <v>158</v>
      </c>
      <c r="N102">
        <v>-5</v>
      </c>
    </row>
    <row r="103" spans="1:14">
      <c r="A103" t="s">
        <v>140</v>
      </c>
      <c r="B103">
        <v>-2</v>
      </c>
      <c r="E103" s="3" t="s">
        <v>161</v>
      </c>
      <c r="F103">
        <v>-3</v>
      </c>
      <c r="I103" s="3" t="s">
        <v>321</v>
      </c>
      <c r="J103">
        <v>-3</v>
      </c>
      <c r="M103" s="3" t="s">
        <v>328</v>
      </c>
      <c r="N103">
        <v>-4</v>
      </c>
    </row>
    <row r="104" spans="1:14">
      <c r="A104" t="s">
        <v>141</v>
      </c>
      <c r="B104">
        <v>-4</v>
      </c>
      <c r="E104" s="3" t="s">
        <v>207</v>
      </c>
      <c r="F104">
        <v>-3</v>
      </c>
      <c r="I104" t="s">
        <v>176</v>
      </c>
      <c r="J104">
        <v>-1</v>
      </c>
      <c r="M104" s="3" t="s">
        <v>161</v>
      </c>
      <c r="N104">
        <v>-3</v>
      </c>
    </row>
    <row r="105" spans="1:14">
      <c r="A105" t="s">
        <v>142</v>
      </c>
      <c r="B105">
        <v>-3</v>
      </c>
      <c r="E105" s="3" t="s">
        <v>222</v>
      </c>
      <c r="F105">
        <v>-3</v>
      </c>
      <c r="I105" s="3" t="s">
        <v>192</v>
      </c>
      <c r="J105">
        <v>-1</v>
      </c>
      <c r="M105" s="3" t="s">
        <v>156</v>
      </c>
      <c r="N105">
        <v>-3</v>
      </c>
    </row>
    <row r="106" spans="1:14">
      <c r="A106" t="s">
        <v>143</v>
      </c>
      <c r="B106">
        <v>-3</v>
      </c>
      <c r="E106" s="3" t="s">
        <v>227</v>
      </c>
      <c r="F106">
        <v>-3</v>
      </c>
      <c r="I106" s="3" t="s">
        <v>193</v>
      </c>
      <c r="J106">
        <v>-3</v>
      </c>
      <c r="M106" t="s">
        <v>162</v>
      </c>
      <c r="N106">
        <v>-3</v>
      </c>
    </row>
    <row r="107" spans="1:14">
      <c r="A107" t="s">
        <v>144</v>
      </c>
      <c r="B107">
        <v>-3</v>
      </c>
      <c r="E107" s="3" t="s">
        <v>262</v>
      </c>
      <c r="F107">
        <v>-3</v>
      </c>
      <c r="I107" s="3" t="s">
        <v>177</v>
      </c>
      <c r="J107">
        <v>-3</v>
      </c>
      <c r="M107" s="3" t="s">
        <v>171</v>
      </c>
      <c r="N107">
        <v>-4</v>
      </c>
    </row>
    <row r="108" spans="1:14">
      <c r="A108" t="s">
        <v>145</v>
      </c>
      <c r="B108">
        <v>-4</v>
      </c>
      <c r="E108" s="3" t="s">
        <v>306</v>
      </c>
      <c r="F108">
        <v>-3</v>
      </c>
      <c r="I108" t="s">
        <v>181</v>
      </c>
      <c r="J108">
        <v>-1</v>
      </c>
      <c r="M108" s="3" t="s">
        <v>163</v>
      </c>
      <c r="N108">
        <v>-3</v>
      </c>
    </row>
    <row r="109" spans="1:14">
      <c r="A109" t="s">
        <v>146</v>
      </c>
      <c r="B109">
        <v>-3</v>
      </c>
      <c r="E109" s="3" t="s">
        <v>307</v>
      </c>
      <c r="F109">
        <v>-3</v>
      </c>
      <c r="I109" s="3" t="s">
        <v>182</v>
      </c>
      <c r="J109">
        <v>-4</v>
      </c>
      <c r="M109" s="3" t="s">
        <v>168</v>
      </c>
      <c r="N109">
        <v>-1</v>
      </c>
    </row>
    <row r="110" spans="1:14">
      <c r="A110" t="s">
        <v>147</v>
      </c>
      <c r="B110">
        <v>-3</v>
      </c>
      <c r="E110" s="3" t="s">
        <v>308</v>
      </c>
      <c r="F110">
        <v>-1</v>
      </c>
      <c r="I110" s="3" t="s">
        <v>188</v>
      </c>
      <c r="J110">
        <v>-1</v>
      </c>
      <c r="M110" s="3" t="s">
        <v>164</v>
      </c>
      <c r="N110">
        <v>-1</v>
      </c>
    </row>
    <row r="111" spans="1:14">
      <c r="A111" t="s">
        <v>148</v>
      </c>
      <c r="B111">
        <v>-4</v>
      </c>
      <c r="E111" s="3" t="s">
        <v>173</v>
      </c>
      <c r="F111">
        <v>-1</v>
      </c>
      <c r="I111" s="3" t="s">
        <v>191</v>
      </c>
      <c r="J111">
        <v>-1</v>
      </c>
      <c r="M111" s="3" t="s">
        <v>165</v>
      </c>
      <c r="N111">
        <v>-1</v>
      </c>
    </row>
    <row r="112" spans="1:14">
      <c r="A112" t="s">
        <v>149</v>
      </c>
      <c r="B112">
        <v>-3</v>
      </c>
      <c r="E112" s="3" t="s">
        <v>261</v>
      </c>
      <c r="F112">
        <v>-1</v>
      </c>
      <c r="I112" s="3" t="s">
        <v>178</v>
      </c>
      <c r="J112">
        <v>-2</v>
      </c>
      <c r="M112" s="3" t="s">
        <v>112</v>
      </c>
      <c r="N112">
        <v>-4</v>
      </c>
    </row>
    <row r="113" spans="1:14">
      <c r="A113" t="s">
        <v>150</v>
      </c>
      <c r="B113">
        <v>-4</v>
      </c>
      <c r="E113" s="3" t="s">
        <v>309</v>
      </c>
      <c r="F113">
        <v>-1</v>
      </c>
      <c r="I113" s="3" t="s">
        <v>174</v>
      </c>
      <c r="J113">
        <v>-4</v>
      </c>
      <c r="M113" s="3" t="s">
        <v>169</v>
      </c>
      <c r="N113">
        <v>-4</v>
      </c>
    </row>
    <row r="114" spans="1:14">
      <c r="A114" t="s">
        <v>151</v>
      </c>
      <c r="B114">
        <v>-2</v>
      </c>
      <c r="E114" s="3" t="s">
        <v>310</v>
      </c>
      <c r="F114">
        <v>-1</v>
      </c>
      <c r="I114" s="3" t="s">
        <v>184</v>
      </c>
      <c r="J114">
        <v>-3</v>
      </c>
      <c r="M114" s="3" t="s">
        <v>170</v>
      </c>
      <c r="N114">
        <v>-4</v>
      </c>
    </row>
    <row r="115" spans="1:14">
      <c r="A115" t="s">
        <v>152</v>
      </c>
      <c r="B115">
        <v>-3</v>
      </c>
      <c r="E115" s="3" t="s">
        <v>61</v>
      </c>
      <c r="F115">
        <v>-1</v>
      </c>
      <c r="I115" s="3" t="s">
        <v>186</v>
      </c>
      <c r="J115">
        <v>-4</v>
      </c>
      <c r="M115" t="s">
        <v>176</v>
      </c>
      <c r="N115">
        <v>-1</v>
      </c>
    </row>
    <row r="116" spans="1:14">
      <c r="A116" t="s">
        <v>153</v>
      </c>
      <c r="B116">
        <v>-3</v>
      </c>
      <c r="E116" s="3" t="s">
        <v>85</v>
      </c>
      <c r="F116">
        <v>-1</v>
      </c>
      <c r="I116" s="3" t="s">
        <v>173</v>
      </c>
      <c r="J116">
        <v>-1</v>
      </c>
      <c r="M116" s="3" t="s">
        <v>192</v>
      </c>
      <c r="N116">
        <v>-1</v>
      </c>
    </row>
    <row r="117" spans="1:14">
      <c r="A117" t="s">
        <v>154</v>
      </c>
      <c r="B117">
        <v>-3</v>
      </c>
      <c r="E117" t="s">
        <v>84</v>
      </c>
      <c r="F117">
        <v>-1</v>
      </c>
      <c r="I117" s="3" t="s">
        <v>187</v>
      </c>
      <c r="J117">
        <v>-1</v>
      </c>
      <c r="M117" s="3" t="s">
        <v>193</v>
      </c>
      <c r="N117">
        <v>-3</v>
      </c>
    </row>
    <row r="118" spans="1:14">
      <c r="A118" t="s">
        <v>155</v>
      </c>
      <c r="B118">
        <v>-1</v>
      </c>
      <c r="E118" s="3" t="s">
        <v>122</v>
      </c>
      <c r="F118">
        <v>-1</v>
      </c>
      <c r="I118" s="3" t="s">
        <v>183</v>
      </c>
      <c r="J118">
        <v>-3</v>
      </c>
      <c r="M118" s="3" t="s">
        <v>177</v>
      </c>
      <c r="N118">
        <v>-3</v>
      </c>
    </row>
    <row r="119" spans="1:14">
      <c r="A119" t="s">
        <v>156</v>
      </c>
      <c r="B119">
        <v>-3</v>
      </c>
      <c r="E119" s="3" t="s">
        <v>124</v>
      </c>
      <c r="F119">
        <v>-1</v>
      </c>
      <c r="I119" s="3" t="s">
        <v>195</v>
      </c>
      <c r="J119">
        <v>-1</v>
      </c>
      <c r="M119" t="s">
        <v>181</v>
      </c>
      <c r="N119">
        <v>-1</v>
      </c>
    </row>
    <row r="120" spans="1:14">
      <c r="A120" t="s">
        <v>157</v>
      </c>
      <c r="B120">
        <v>-3</v>
      </c>
      <c r="E120" s="3" t="s">
        <v>199</v>
      </c>
      <c r="F120">
        <v>-1</v>
      </c>
      <c r="I120" s="3" t="s">
        <v>204</v>
      </c>
      <c r="J120">
        <v>-3</v>
      </c>
      <c r="M120" s="3" t="s">
        <v>182</v>
      </c>
      <c r="N120">
        <v>-4</v>
      </c>
    </row>
    <row r="121" spans="1:14">
      <c r="A121" t="s">
        <v>158</v>
      </c>
      <c r="B121">
        <v>-5</v>
      </c>
      <c r="E121" s="3" t="s">
        <v>230</v>
      </c>
      <c r="F121">
        <v>-1</v>
      </c>
      <c r="I121" s="3" t="s">
        <v>202</v>
      </c>
      <c r="J121">
        <v>-4</v>
      </c>
      <c r="M121" s="3" t="s">
        <v>179</v>
      </c>
      <c r="N121">
        <v>-5</v>
      </c>
    </row>
    <row r="122" spans="1:14">
      <c r="A122" t="s">
        <v>159</v>
      </c>
      <c r="B122">
        <v>-2</v>
      </c>
      <c r="E122" s="3" t="s">
        <v>253</v>
      </c>
      <c r="F122">
        <v>-1</v>
      </c>
      <c r="I122" s="3" t="s">
        <v>45</v>
      </c>
      <c r="J122">
        <v>-2</v>
      </c>
      <c r="M122" s="3" t="s">
        <v>188</v>
      </c>
      <c r="N122">
        <v>-1</v>
      </c>
    </row>
    <row r="123" spans="1:14">
      <c r="A123" t="s">
        <v>160</v>
      </c>
      <c r="B123">
        <v>-3</v>
      </c>
      <c r="E123" s="3" t="s">
        <v>311</v>
      </c>
      <c r="F123">
        <v>-1</v>
      </c>
      <c r="I123" s="3" t="s">
        <v>196</v>
      </c>
      <c r="J123">
        <v>-5</v>
      </c>
      <c r="M123" s="3" t="s">
        <v>191</v>
      </c>
      <c r="N123">
        <v>-1</v>
      </c>
    </row>
    <row r="124" spans="1:14">
      <c r="A124" t="s">
        <v>161</v>
      </c>
      <c r="B124">
        <v>-3</v>
      </c>
      <c r="E124" s="3" t="s">
        <v>312</v>
      </c>
      <c r="F124">
        <v>-1</v>
      </c>
      <c r="I124" s="3" t="s">
        <v>206</v>
      </c>
      <c r="J124">
        <v>-5</v>
      </c>
      <c r="M124" s="3" t="s">
        <v>178</v>
      </c>
      <c r="N124">
        <v>-2</v>
      </c>
    </row>
    <row r="125" spans="1:14">
      <c r="A125" t="s">
        <v>162</v>
      </c>
      <c r="B125">
        <v>-3</v>
      </c>
      <c r="E125" s="3" t="s">
        <v>313</v>
      </c>
      <c r="F125">
        <v>-1</v>
      </c>
      <c r="I125" s="3" t="s">
        <v>200</v>
      </c>
      <c r="J125">
        <v>-2</v>
      </c>
      <c r="M125" s="3" t="s">
        <v>118</v>
      </c>
      <c r="N125">
        <v>-5</v>
      </c>
    </row>
    <row r="126" spans="1:14">
      <c r="A126" t="s">
        <v>163</v>
      </c>
      <c r="B126">
        <v>-3</v>
      </c>
      <c r="E126" s="3" t="s">
        <v>111</v>
      </c>
      <c r="F126">
        <v>-1</v>
      </c>
      <c r="I126" s="3" t="s">
        <v>197</v>
      </c>
      <c r="J126">
        <v>-1</v>
      </c>
      <c r="M126" s="3" t="s">
        <v>174</v>
      </c>
      <c r="N126">
        <v>-4</v>
      </c>
    </row>
    <row r="127" spans="1:14">
      <c r="A127" t="s">
        <v>164</v>
      </c>
      <c r="B127">
        <v>-1</v>
      </c>
      <c r="E127" s="3" t="s">
        <v>155</v>
      </c>
      <c r="F127">
        <v>-1</v>
      </c>
      <c r="I127" s="3" t="s">
        <v>199</v>
      </c>
      <c r="J127">
        <v>-1</v>
      </c>
      <c r="M127" s="3" t="s">
        <v>184</v>
      </c>
      <c r="N127">
        <v>-3</v>
      </c>
    </row>
    <row r="128" spans="1:14">
      <c r="A128" t="s">
        <v>165</v>
      </c>
      <c r="B128">
        <v>-1</v>
      </c>
      <c r="E128" t="s">
        <v>176</v>
      </c>
      <c r="F128">
        <v>-1</v>
      </c>
      <c r="I128" s="3" t="s">
        <v>203</v>
      </c>
      <c r="J128">
        <v>-4</v>
      </c>
      <c r="M128" s="3" t="s">
        <v>186</v>
      </c>
      <c r="N128">
        <v>-4</v>
      </c>
    </row>
    <row r="129" spans="1:14">
      <c r="A129" t="s">
        <v>166</v>
      </c>
      <c r="B129">
        <v>-2</v>
      </c>
      <c r="E129" s="3" t="s">
        <v>192</v>
      </c>
      <c r="F129">
        <v>-1</v>
      </c>
      <c r="I129" s="3" t="s">
        <v>322</v>
      </c>
      <c r="J129">
        <v>-4</v>
      </c>
      <c r="M129" s="3" t="s">
        <v>189</v>
      </c>
      <c r="N129">
        <v>-2</v>
      </c>
    </row>
    <row r="130" spans="1:14">
      <c r="A130" t="s">
        <v>167</v>
      </c>
      <c r="B130">
        <v>-3</v>
      </c>
      <c r="E130" s="3" t="s">
        <v>191</v>
      </c>
      <c r="F130">
        <v>-1</v>
      </c>
      <c r="I130" s="3" t="s">
        <v>207</v>
      </c>
      <c r="J130">
        <v>-3</v>
      </c>
      <c r="M130" s="3" t="s">
        <v>173</v>
      </c>
      <c r="N130">
        <v>-1</v>
      </c>
    </row>
    <row r="131" spans="1:14">
      <c r="A131" t="s">
        <v>168</v>
      </c>
      <c r="B131">
        <v>-1</v>
      </c>
      <c r="E131" s="3" t="s">
        <v>187</v>
      </c>
      <c r="F131">
        <v>-1</v>
      </c>
      <c r="I131" s="3" t="s">
        <v>208</v>
      </c>
      <c r="J131">
        <v>-3</v>
      </c>
      <c r="M131" s="3" t="s">
        <v>187</v>
      </c>
      <c r="N131">
        <v>-1</v>
      </c>
    </row>
    <row r="132" spans="1:14">
      <c r="A132" t="s">
        <v>169</v>
      </c>
      <c r="B132">
        <v>-4</v>
      </c>
      <c r="E132" s="3" t="s">
        <v>226</v>
      </c>
      <c r="F132">
        <v>-1</v>
      </c>
      <c r="I132" s="3" t="s">
        <v>209</v>
      </c>
      <c r="J132">
        <v>-2</v>
      </c>
      <c r="M132" s="3" t="s">
        <v>183</v>
      </c>
      <c r="N132">
        <v>-3</v>
      </c>
    </row>
    <row r="133" spans="1:14">
      <c r="A133" t="s">
        <v>170</v>
      </c>
      <c r="B133">
        <v>-4</v>
      </c>
      <c r="E133" t="s">
        <v>264</v>
      </c>
      <c r="F133">
        <v>-1</v>
      </c>
      <c r="I133" s="3" t="s">
        <v>214</v>
      </c>
      <c r="J133">
        <v>-5</v>
      </c>
      <c r="M133" s="3" t="s">
        <v>195</v>
      </c>
      <c r="N133">
        <v>-1</v>
      </c>
    </row>
    <row r="134" spans="1:14">
      <c r="A134" t="s">
        <v>171</v>
      </c>
      <c r="B134">
        <v>-4</v>
      </c>
      <c r="E134" s="3" t="s">
        <v>314</v>
      </c>
      <c r="F134">
        <v>-1</v>
      </c>
      <c r="I134" s="3" t="s">
        <v>219</v>
      </c>
      <c r="J134">
        <v>-2</v>
      </c>
      <c r="M134" s="3" t="s">
        <v>205</v>
      </c>
      <c r="N134">
        <v>-5</v>
      </c>
    </row>
    <row r="135" spans="1:14">
      <c r="A135" t="s">
        <v>172</v>
      </c>
      <c r="B135">
        <v>-3</v>
      </c>
      <c r="E135" s="3" t="s">
        <v>282</v>
      </c>
      <c r="F135">
        <v>-1</v>
      </c>
      <c r="I135" s="3" t="s">
        <v>210</v>
      </c>
      <c r="J135">
        <v>-2</v>
      </c>
      <c r="M135" s="3" t="s">
        <v>204</v>
      </c>
      <c r="N135">
        <v>-3</v>
      </c>
    </row>
    <row r="136" spans="1:14">
      <c r="A136" t="s">
        <v>173</v>
      </c>
      <c r="B136">
        <v>-1</v>
      </c>
      <c r="E136" s="3" t="s">
        <v>283</v>
      </c>
      <c r="F136">
        <v>-1</v>
      </c>
      <c r="I136" s="3" t="s">
        <v>212</v>
      </c>
      <c r="J136">
        <v>-3</v>
      </c>
      <c r="M136" s="3" t="s">
        <v>202</v>
      </c>
      <c r="N136">
        <v>-4</v>
      </c>
    </row>
    <row r="137" spans="1:14">
      <c r="A137" t="s">
        <v>174</v>
      </c>
      <c r="B137">
        <v>-4</v>
      </c>
      <c r="E137" s="3" t="s">
        <v>315</v>
      </c>
      <c r="F137">
        <v>-1</v>
      </c>
      <c r="I137" s="3" t="s">
        <v>215</v>
      </c>
      <c r="J137">
        <v>-4</v>
      </c>
      <c r="M137" s="3" t="s">
        <v>196</v>
      </c>
      <c r="N137">
        <v>-5</v>
      </c>
    </row>
    <row r="138" spans="1:14">
      <c r="A138" t="s">
        <v>175</v>
      </c>
      <c r="B138">
        <v>-4</v>
      </c>
      <c r="E138" s="3" t="s">
        <v>76</v>
      </c>
      <c r="F138">
        <v>-1</v>
      </c>
      <c r="I138" s="3" t="s">
        <v>218</v>
      </c>
      <c r="J138">
        <v>-4</v>
      </c>
      <c r="M138" s="3" t="s">
        <v>206</v>
      </c>
      <c r="N138">
        <v>-5</v>
      </c>
    </row>
    <row r="139" spans="1:14">
      <c r="A139" t="s">
        <v>176</v>
      </c>
      <c r="B139">
        <v>-1</v>
      </c>
      <c r="E139" s="3" t="s">
        <v>195</v>
      </c>
      <c r="F139">
        <v>-1</v>
      </c>
      <c r="I139" s="3" t="s">
        <v>222</v>
      </c>
      <c r="J139">
        <v>-3</v>
      </c>
      <c r="M139" s="3" t="s">
        <v>200</v>
      </c>
      <c r="N139">
        <v>-2</v>
      </c>
    </row>
    <row r="140" spans="1:14">
      <c r="A140" t="s">
        <v>177</v>
      </c>
      <c r="B140">
        <v>-3</v>
      </c>
      <c r="E140" s="3" t="s">
        <v>281</v>
      </c>
      <c r="F140">
        <v>-1</v>
      </c>
      <c r="I140" t="s">
        <v>217</v>
      </c>
      <c r="J140">
        <v>-3</v>
      </c>
      <c r="M140" s="3" t="s">
        <v>197</v>
      </c>
      <c r="N140">
        <v>-1</v>
      </c>
    </row>
    <row r="141" spans="1:14">
      <c r="A141" t="s">
        <v>178</v>
      </c>
      <c r="B141">
        <v>-2</v>
      </c>
      <c r="E141" s="3" t="s">
        <v>316</v>
      </c>
      <c r="F141">
        <v>-1</v>
      </c>
      <c r="I141" t="s">
        <v>175</v>
      </c>
      <c r="J141">
        <v>-4</v>
      </c>
      <c r="M141" s="3" t="s">
        <v>199</v>
      </c>
      <c r="N141">
        <v>-1</v>
      </c>
    </row>
    <row r="142" spans="1:14">
      <c r="A142" t="s">
        <v>179</v>
      </c>
      <c r="B142">
        <v>-5</v>
      </c>
      <c r="E142" s="6" t="s">
        <v>317</v>
      </c>
      <c r="F142" s="16">
        <v>-1</v>
      </c>
      <c r="I142" s="3" t="s">
        <v>224</v>
      </c>
      <c r="J142">
        <v>-4</v>
      </c>
      <c r="M142" s="3" t="s">
        <v>203</v>
      </c>
      <c r="N142">
        <v>-4</v>
      </c>
    </row>
    <row r="143" spans="1:14">
      <c r="A143" t="s">
        <v>180</v>
      </c>
      <c r="B143">
        <v>-4</v>
      </c>
      <c r="I143" s="3" t="s">
        <v>225</v>
      </c>
      <c r="J143">
        <v>-4</v>
      </c>
      <c r="M143" s="3" t="s">
        <v>207</v>
      </c>
      <c r="N143">
        <v>-3</v>
      </c>
    </row>
    <row r="144" spans="1:14">
      <c r="A144" t="s">
        <v>181</v>
      </c>
      <c r="B144">
        <v>-1</v>
      </c>
      <c r="I144" s="3" t="s">
        <v>226</v>
      </c>
      <c r="J144">
        <v>-1</v>
      </c>
      <c r="M144" s="3" t="s">
        <v>208</v>
      </c>
      <c r="N144">
        <v>-3</v>
      </c>
    </row>
    <row r="145" spans="1:14">
      <c r="A145" t="s">
        <v>182</v>
      </c>
      <c r="B145">
        <v>-4</v>
      </c>
      <c r="I145" s="3" t="s">
        <v>279</v>
      </c>
      <c r="J145">
        <v>-5</v>
      </c>
      <c r="M145" s="3" t="s">
        <v>213</v>
      </c>
      <c r="N145">
        <v>-5</v>
      </c>
    </row>
    <row r="146" spans="1:14">
      <c r="A146" t="s">
        <v>183</v>
      </c>
      <c r="B146">
        <v>-3</v>
      </c>
      <c r="I146" s="3" t="s">
        <v>238</v>
      </c>
      <c r="J146">
        <v>-4</v>
      </c>
      <c r="M146" s="3" t="s">
        <v>209</v>
      </c>
      <c r="N146">
        <v>-2</v>
      </c>
    </row>
    <row r="147" spans="1:14">
      <c r="A147" t="s">
        <v>184</v>
      </c>
      <c r="B147">
        <v>-3</v>
      </c>
      <c r="I147" s="3" t="s">
        <v>242</v>
      </c>
      <c r="J147">
        <v>-1</v>
      </c>
      <c r="M147" s="3" t="s">
        <v>214</v>
      </c>
      <c r="N147">
        <v>-5</v>
      </c>
    </row>
    <row r="148" spans="1:14">
      <c r="A148" t="s">
        <v>185</v>
      </c>
      <c r="B148">
        <v>-5</v>
      </c>
      <c r="I148" s="3" t="s">
        <v>227</v>
      </c>
      <c r="J148">
        <v>-3</v>
      </c>
      <c r="M148" s="3" t="s">
        <v>219</v>
      </c>
      <c r="N148">
        <v>-2</v>
      </c>
    </row>
    <row r="149" spans="1:14">
      <c r="A149" t="s">
        <v>186</v>
      </c>
      <c r="B149">
        <v>-4</v>
      </c>
      <c r="I149" s="3" t="s">
        <v>230</v>
      </c>
      <c r="J149">
        <v>-1</v>
      </c>
      <c r="M149" s="3" t="s">
        <v>210</v>
      </c>
      <c r="N149">
        <v>-2</v>
      </c>
    </row>
    <row r="150" spans="1:14">
      <c r="A150" t="s">
        <v>187</v>
      </c>
      <c r="B150">
        <v>-1</v>
      </c>
      <c r="I150" s="3" t="s">
        <v>231</v>
      </c>
      <c r="J150">
        <v>-4</v>
      </c>
      <c r="M150" s="3" t="s">
        <v>212</v>
      </c>
      <c r="N150">
        <v>-3</v>
      </c>
    </row>
    <row r="151" spans="1:14">
      <c r="A151" t="s">
        <v>188</v>
      </c>
      <c r="B151">
        <v>-1</v>
      </c>
      <c r="I151" s="3" t="s">
        <v>249</v>
      </c>
      <c r="J151">
        <v>-1</v>
      </c>
      <c r="M151" s="3" t="s">
        <v>215</v>
      </c>
      <c r="N151">
        <v>-4</v>
      </c>
    </row>
    <row r="152" spans="1:14">
      <c r="A152" t="s">
        <v>189</v>
      </c>
      <c r="B152">
        <v>-2</v>
      </c>
      <c r="I152" s="3" t="s">
        <v>236</v>
      </c>
      <c r="J152">
        <v>-1</v>
      </c>
      <c r="M152" s="3" t="s">
        <v>218</v>
      </c>
      <c r="N152">
        <v>-4</v>
      </c>
    </row>
    <row r="153" spans="1:14">
      <c r="A153" t="s">
        <v>190</v>
      </c>
      <c r="B153">
        <v>-2</v>
      </c>
      <c r="I153" s="3" t="s">
        <v>232</v>
      </c>
      <c r="J153">
        <v>-3</v>
      </c>
      <c r="M153" s="3" t="s">
        <v>329</v>
      </c>
      <c r="N153">
        <v>-2</v>
      </c>
    </row>
    <row r="154" spans="1:14">
      <c r="A154" t="s">
        <v>191</v>
      </c>
      <c r="B154">
        <v>-1</v>
      </c>
      <c r="I154" t="s">
        <v>244</v>
      </c>
      <c r="J154">
        <v>-4</v>
      </c>
      <c r="M154" s="3" t="s">
        <v>222</v>
      </c>
      <c r="N154">
        <v>-3</v>
      </c>
    </row>
    <row r="155" spans="1:14">
      <c r="A155" t="s">
        <v>192</v>
      </c>
      <c r="B155">
        <v>-1</v>
      </c>
      <c r="I155" s="3" t="s">
        <v>245</v>
      </c>
      <c r="J155">
        <v>-4</v>
      </c>
      <c r="M155" s="3" t="s">
        <v>217</v>
      </c>
      <c r="N155">
        <v>-3</v>
      </c>
    </row>
    <row r="156" spans="1:14">
      <c r="A156" t="s">
        <v>193</v>
      </c>
      <c r="B156">
        <v>-3</v>
      </c>
      <c r="I156" s="3" t="s">
        <v>239</v>
      </c>
      <c r="J156">
        <v>-1</v>
      </c>
      <c r="M156" s="3" t="s">
        <v>175</v>
      </c>
      <c r="N156">
        <v>-4</v>
      </c>
    </row>
    <row r="157" spans="1:14">
      <c r="A157" t="s">
        <v>194</v>
      </c>
      <c r="B157">
        <v>-1</v>
      </c>
      <c r="I157" s="3" t="s">
        <v>281</v>
      </c>
      <c r="J157">
        <v>-1</v>
      </c>
      <c r="M157" s="3" t="s">
        <v>224</v>
      </c>
      <c r="N157">
        <v>-4</v>
      </c>
    </row>
    <row r="158" spans="1:14">
      <c r="A158" t="s">
        <v>195</v>
      </c>
      <c r="B158">
        <v>-1</v>
      </c>
      <c r="I158" s="3" t="s">
        <v>241</v>
      </c>
      <c r="J158">
        <v>-1</v>
      </c>
      <c r="M158" s="3" t="s">
        <v>225</v>
      </c>
      <c r="N158">
        <v>-4</v>
      </c>
    </row>
    <row r="159" spans="1:14">
      <c r="A159" t="s">
        <v>196</v>
      </c>
      <c r="B159">
        <v>-5</v>
      </c>
      <c r="I159" s="3" t="s">
        <v>108</v>
      </c>
      <c r="J159">
        <v>-4</v>
      </c>
      <c r="M159" s="3" t="s">
        <v>226</v>
      </c>
      <c r="N159">
        <v>-1</v>
      </c>
    </row>
    <row r="160" spans="1:14">
      <c r="A160" t="s">
        <v>197</v>
      </c>
      <c r="B160">
        <v>-1</v>
      </c>
      <c r="I160" s="3" t="s">
        <v>167</v>
      </c>
      <c r="J160">
        <v>-3</v>
      </c>
      <c r="M160" s="3" t="s">
        <v>159</v>
      </c>
      <c r="N160">
        <v>-2</v>
      </c>
    </row>
    <row r="161" spans="1:14">
      <c r="A161" t="s">
        <v>198</v>
      </c>
      <c r="B161">
        <v>-5</v>
      </c>
      <c r="I161" s="3" t="s">
        <v>228</v>
      </c>
      <c r="J161">
        <v>-1</v>
      </c>
      <c r="M161" s="3" t="s">
        <v>166</v>
      </c>
      <c r="N161">
        <v>-2</v>
      </c>
    </row>
    <row r="162" spans="1:14">
      <c r="A162" t="s">
        <v>199</v>
      </c>
      <c r="B162">
        <v>-1</v>
      </c>
      <c r="I162" s="3" t="s">
        <v>243</v>
      </c>
      <c r="J162">
        <v>-2</v>
      </c>
      <c r="M162" s="3" t="s">
        <v>279</v>
      </c>
      <c r="N162">
        <v>-5</v>
      </c>
    </row>
    <row r="163" spans="1:14">
      <c r="A163" t="s">
        <v>200</v>
      </c>
      <c r="B163">
        <v>-2</v>
      </c>
      <c r="I163" s="3" t="s">
        <v>247</v>
      </c>
      <c r="J163">
        <v>-1</v>
      </c>
      <c r="M163" s="3" t="s">
        <v>238</v>
      </c>
      <c r="N163">
        <v>-4</v>
      </c>
    </row>
    <row r="164" spans="1:14">
      <c r="A164" t="s">
        <v>201</v>
      </c>
      <c r="B164">
        <v>-5</v>
      </c>
      <c r="I164" s="3" t="s">
        <v>246</v>
      </c>
      <c r="J164">
        <v>-4</v>
      </c>
      <c r="M164" s="3" t="s">
        <v>242</v>
      </c>
      <c r="N164">
        <v>-1</v>
      </c>
    </row>
    <row r="165" spans="1:14">
      <c r="A165" t="s">
        <v>202</v>
      </c>
      <c r="B165">
        <v>-4</v>
      </c>
      <c r="I165" s="3" t="s">
        <v>81</v>
      </c>
      <c r="J165">
        <v>-4</v>
      </c>
      <c r="M165" s="3" t="s">
        <v>227</v>
      </c>
      <c r="N165">
        <v>-3</v>
      </c>
    </row>
    <row r="166" spans="1:14">
      <c r="A166" t="s">
        <v>203</v>
      </c>
      <c r="B166">
        <v>-4</v>
      </c>
      <c r="I166" t="s">
        <v>250</v>
      </c>
      <c r="J166">
        <v>-3</v>
      </c>
      <c r="M166" s="3" t="s">
        <v>230</v>
      </c>
      <c r="N166">
        <v>-1</v>
      </c>
    </row>
    <row r="167" spans="1:14">
      <c r="A167" t="s">
        <v>204</v>
      </c>
      <c r="B167">
        <v>-3</v>
      </c>
      <c r="I167" t="s">
        <v>110</v>
      </c>
      <c r="J167">
        <v>-3</v>
      </c>
      <c r="M167" s="3" t="s">
        <v>231</v>
      </c>
      <c r="N167">
        <v>-4</v>
      </c>
    </row>
    <row r="168" spans="1:14">
      <c r="A168" t="s">
        <v>205</v>
      </c>
      <c r="B168">
        <v>-5</v>
      </c>
      <c r="I168" s="3" t="s">
        <v>255</v>
      </c>
      <c r="J168">
        <v>-3</v>
      </c>
      <c r="M168" s="3" t="s">
        <v>249</v>
      </c>
      <c r="N168">
        <v>-1</v>
      </c>
    </row>
    <row r="169" spans="1:14">
      <c r="A169" t="s">
        <v>206</v>
      </c>
      <c r="B169">
        <v>-5</v>
      </c>
      <c r="I169" s="3" t="s">
        <v>254</v>
      </c>
      <c r="J169">
        <v>-3</v>
      </c>
      <c r="M169" s="3" t="s">
        <v>236</v>
      </c>
      <c r="N169">
        <v>-1</v>
      </c>
    </row>
    <row r="170" spans="1:14">
      <c r="A170" t="s">
        <v>207</v>
      </c>
      <c r="B170">
        <v>-3</v>
      </c>
      <c r="I170" t="s">
        <v>180</v>
      </c>
      <c r="J170">
        <v>-4</v>
      </c>
      <c r="M170" s="3" t="s">
        <v>232</v>
      </c>
      <c r="N170">
        <v>-3</v>
      </c>
    </row>
    <row r="171" spans="1:14">
      <c r="A171" t="s">
        <v>208</v>
      </c>
      <c r="B171">
        <v>-3</v>
      </c>
      <c r="I171" s="3" t="s">
        <v>253</v>
      </c>
      <c r="J171">
        <v>-1</v>
      </c>
      <c r="M171" t="s">
        <v>248</v>
      </c>
      <c r="N171">
        <v>-2</v>
      </c>
    </row>
    <row r="172" spans="1:14">
      <c r="A172" t="s">
        <v>209</v>
      </c>
      <c r="B172">
        <v>-2</v>
      </c>
      <c r="I172" s="3" t="s">
        <v>260</v>
      </c>
      <c r="J172">
        <v>-2</v>
      </c>
      <c r="M172" t="s">
        <v>244</v>
      </c>
      <c r="N172">
        <v>-4</v>
      </c>
    </row>
    <row r="173" spans="1:14">
      <c r="A173" t="s">
        <v>210</v>
      </c>
      <c r="B173">
        <v>-2</v>
      </c>
      <c r="I173" s="3" t="s">
        <v>261</v>
      </c>
      <c r="J173">
        <v>-1</v>
      </c>
      <c r="M173" s="3" t="s">
        <v>245</v>
      </c>
      <c r="N173">
        <v>-4</v>
      </c>
    </row>
    <row r="174" spans="1:14">
      <c r="A174" t="s">
        <v>211</v>
      </c>
      <c r="B174">
        <v>-5</v>
      </c>
      <c r="I174" s="3" t="s">
        <v>262</v>
      </c>
      <c r="J174">
        <v>-3</v>
      </c>
      <c r="M174" s="3" t="s">
        <v>235</v>
      </c>
      <c r="N174">
        <v>-5</v>
      </c>
    </row>
    <row r="175" spans="1:14">
      <c r="A175" t="s">
        <v>212</v>
      </c>
      <c r="B175">
        <v>-3</v>
      </c>
      <c r="I175" s="3" t="s">
        <v>257</v>
      </c>
      <c r="J175">
        <v>-3</v>
      </c>
      <c r="M175" s="3" t="s">
        <v>239</v>
      </c>
      <c r="N175">
        <v>-1</v>
      </c>
    </row>
    <row r="176" spans="1:14">
      <c r="A176" t="s">
        <v>213</v>
      </c>
      <c r="B176">
        <v>-5</v>
      </c>
      <c r="I176" s="3" t="s">
        <v>323</v>
      </c>
      <c r="J176">
        <v>-4</v>
      </c>
      <c r="M176" s="3" t="s">
        <v>281</v>
      </c>
      <c r="N176">
        <v>-1</v>
      </c>
    </row>
    <row r="177" spans="1:14">
      <c r="A177" t="s">
        <v>214</v>
      </c>
      <c r="B177">
        <v>-5</v>
      </c>
      <c r="I177" t="s">
        <v>265</v>
      </c>
      <c r="J177">
        <v>-1</v>
      </c>
      <c r="M177" s="3" t="s">
        <v>241</v>
      </c>
      <c r="N177">
        <v>-1</v>
      </c>
    </row>
    <row r="178" spans="1:14">
      <c r="A178" t="s">
        <v>215</v>
      </c>
      <c r="B178">
        <v>-4</v>
      </c>
      <c r="I178" s="3" t="s">
        <v>266</v>
      </c>
      <c r="J178">
        <v>-4</v>
      </c>
      <c r="M178" s="3" t="s">
        <v>108</v>
      </c>
      <c r="N178">
        <v>-4</v>
      </c>
    </row>
    <row r="179" spans="1:14">
      <c r="A179" t="s">
        <v>216</v>
      </c>
      <c r="B179">
        <v>-2</v>
      </c>
      <c r="I179" s="3" t="s">
        <v>48</v>
      </c>
      <c r="J179">
        <v>-3</v>
      </c>
      <c r="M179" s="3" t="s">
        <v>167</v>
      </c>
      <c r="N179">
        <v>-3</v>
      </c>
    </row>
    <row r="180" spans="1:14">
      <c r="A180" t="s">
        <v>217</v>
      </c>
      <c r="B180">
        <v>-3</v>
      </c>
      <c r="I180" s="3" t="s">
        <v>120</v>
      </c>
      <c r="J180">
        <v>-4</v>
      </c>
      <c r="M180" s="3" t="s">
        <v>272</v>
      </c>
      <c r="N180">
        <v>-2</v>
      </c>
    </row>
    <row r="181" spans="1:14">
      <c r="A181" t="s">
        <v>218</v>
      </c>
      <c r="B181">
        <v>-4</v>
      </c>
      <c r="I181" t="s">
        <v>264</v>
      </c>
      <c r="J181">
        <v>-1</v>
      </c>
      <c r="M181" s="3" t="s">
        <v>330</v>
      </c>
      <c r="N181">
        <v>-1</v>
      </c>
    </row>
    <row r="182" spans="1:14">
      <c r="A182" t="s">
        <v>219</v>
      </c>
      <c r="B182">
        <v>-2</v>
      </c>
      <c r="I182" s="3" t="s">
        <v>324</v>
      </c>
      <c r="J182">
        <v>-2</v>
      </c>
      <c r="M182" s="3" t="s">
        <v>228</v>
      </c>
      <c r="N182">
        <v>-1</v>
      </c>
    </row>
    <row r="183" spans="1:14">
      <c r="A183" t="s">
        <v>220</v>
      </c>
      <c r="B183">
        <v>-3</v>
      </c>
      <c r="I183" s="3" t="s">
        <v>268</v>
      </c>
      <c r="J183">
        <v>-2</v>
      </c>
      <c r="M183" s="3" t="s">
        <v>243</v>
      </c>
      <c r="N183">
        <v>-2</v>
      </c>
    </row>
    <row r="184" spans="1:14">
      <c r="A184" t="s">
        <v>221</v>
      </c>
      <c r="B184">
        <v>-5</v>
      </c>
      <c r="I184" s="3" t="s">
        <v>270</v>
      </c>
      <c r="J184">
        <v>-3</v>
      </c>
      <c r="M184" s="3" t="s">
        <v>247</v>
      </c>
      <c r="N184">
        <v>-1</v>
      </c>
    </row>
    <row r="185" spans="1:14">
      <c r="A185" t="s">
        <v>222</v>
      </c>
      <c r="B185">
        <v>-3</v>
      </c>
      <c r="I185" s="3" t="s">
        <v>277</v>
      </c>
      <c r="J185">
        <v>-5</v>
      </c>
      <c r="M185" s="3" t="s">
        <v>246</v>
      </c>
      <c r="N185">
        <v>-4</v>
      </c>
    </row>
    <row r="186" spans="1:14">
      <c r="A186" t="s">
        <v>223</v>
      </c>
      <c r="B186">
        <v>-1</v>
      </c>
      <c r="I186" t="s">
        <v>273</v>
      </c>
      <c r="J186">
        <v>-2</v>
      </c>
      <c r="M186" s="3" t="s">
        <v>81</v>
      </c>
      <c r="N186">
        <v>-4</v>
      </c>
    </row>
    <row r="187" spans="1:14">
      <c r="A187" t="s">
        <v>224</v>
      </c>
      <c r="B187">
        <v>-4</v>
      </c>
      <c r="I187" t="s">
        <v>276</v>
      </c>
      <c r="J187">
        <v>-3</v>
      </c>
      <c r="M187" t="s">
        <v>250</v>
      </c>
      <c r="N187">
        <v>-3</v>
      </c>
    </row>
    <row r="188" spans="1:14">
      <c r="A188" t="s">
        <v>225</v>
      </c>
      <c r="B188">
        <v>-4</v>
      </c>
      <c r="I188" s="3" t="s">
        <v>280</v>
      </c>
      <c r="J188">
        <v>-3</v>
      </c>
      <c r="M188" t="s">
        <v>180</v>
      </c>
      <c r="N188">
        <v>-4</v>
      </c>
    </row>
    <row r="189" spans="1:14">
      <c r="A189" t="s">
        <v>226</v>
      </c>
      <c r="B189">
        <v>-1</v>
      </c>
      <c r="I189" s="3" t="s">
        <v>282</v>
      </c>
      <c r="J189">
        <v>-1</v>
      </c>
      <c r="M189" s="3" t="s">
        <v>255</v>
      </c>
      <c r="N189">
        <v>-3</v>
      </c>
    </row>
    <row r="190" spans="1:14">
      <c r="A190" t="s">
        <v>227</v>
      </c>
      <c r="B190">
        <v>-3</v>
      </c>
      <c r="I190" s="3" t="s">
        <v>283</v>
      </c>
      <c r="J190">
        <v>-1</v>
      </c>
      <c r="M190" s="3" t="s">
        <v>254</v>
      </c>
      <c r="N190">
        <v>-3</v>
      </c>
    </row>
    <row r="191" spans="1:14">
      <c r="A191" t="s">
        <v>228</v>
      </c>
      <c r="B191">
        <v>-1</v>
      </c>
      <c r="M191" t="s">
        <v>258</v>
      </c>
      <c r="N191">
        <v>-5</v>
      </c>
    </row>
    <row r="192" spans="1:14">
      <c r="A192" t="s">
        <v>229</v>
      </c>
      <c r="B192">
        <v>-1</v>
      </c>
      <c r="M192" s="3" t="s">
        <v>253</v>
      </c>
      <c r="N192">
        <v>-1</v>
      </c>
    </row>
    <row r="193" spans="1:14">
      <c r="A193" t="s">
        <v>230</v>
      </c>
      <c r="B193">
        <v>-1</v>
      </c>
      <c r="M193" s="3" t="s">
        <v>259</v>
      </c>
      <c r="N193">
        <v>-5</v>
      </c>
    </row>
    <row r="194" spans="1:14">
      <c r="A194" t="s">
        <v>231</v>
      </c>
      <c r="B194">
        <v>-4</v>
      </c>
      <c r="M194" s="3" t="s">
        <v>260</v>
      </c>
      <c r="N194">
        <v>-2</v>
      </c>
    </row>
    <row r="195" spans="1:14">
      <c r="A195" t="s">
        <v>232</v>
      </c>
      <c r="B195">
        <v>-3</v>
      </c>
      <c r="M195" s="3" t="s">
        <v>261</v>
      </c>
      <c r="N195">
        <v>-1</v>
      </c>
    </row>
    <row r="196" spans="1:14">
      <c r="A196" t="s">
        <v>233</v>
      </c>
      <c r="B196">
        <v>-3</v>
      </c>
      <c r="M196" s="3" t="s">
        <v>262</v>
      </c>
      <c r="N196">
        <v>-3</v>
      </c>
    </row>
    <row r="197" spans="1:14">
      <c r="A197" t="s">
        <v>234</v>
      </c>
      <c r="B197">
        <v>-4</v>
      </c>
      <c r="M197" s="3" t="s">
        <v>257</v>
      </c>
      <c r="N197">
        <v>-3</v>
      </c>
    </row>
    <row r="198" spans="1:14">
      <c r="A198" t="s">
        <v>235</v>
      </c>
      <c r="B198">
        <v>-5</v>
      </c>
      <c r="M198" t="s">
        <v>251</v>
      </c>
      <c r="N198">
        <v>-2</v>
      </c>
    </row>
    <row r="199" spans="1:14">
      <c r="A199" t="s">
        <v>236</v>
      </c>
      <c r="B199">
        <v>-1</v>
      </c>
      <c r="M199" s="3" t="s">
        <v>263</v>
      </c>
      <c r="N199">
        <v>-5</v>
      </c>
    </row>
    <row r="200" spans="1:14">
      <c r="A200" t="s">
        <v>237</v>
      </c>
      <c r="B200">
        <v>-2</v>
      </c>
      <c r="M200" t="s">
        <v>264</v>
      </c>
      <c r="N200">
        <v>-1</v>
      </c>
    </row>
    <row r="201" spans="1:14">
      <c r="A201" t="s">
        <v>238</v>
      </c>
      <c r="B201">
        <v>-4</v>
      </c>
      <c r="M201" t="s">
        <v>265</v>
      </c>
      <c r="N201">
        <v>-1</v>
      </c>
    </row>
    <row r="202" spans="1:14">
      <c r="A202" t="s">
        <v>239</v>
      </c>
      <c r="B202">
        <v>-1</v>
      </c>
      <c r="M202" s="3" t="s">
        <v>266</v>
      </c>
      <c r="N202">
        <v>-4</v>
      </c>
    </row>
    <row r="203" spans="1:14">
      <c r="A203" t="s">
        <v>240</v>
      </c>
      <c r="B203">
        <v>-2</v>
      </c>
      <c r="M203" s="3" t="s">
        <v>48</v>
      </c>
      <c r="N203">
        <v>-3</v>
      </c>
    </row>
    <row r="204" spans="1:14">
      <c r="A204" t="s">
        <v>241</v>
      </c>
      <c r="B204">
        <v>-1</v>
      </c>
      <c r="M204" s="3" t="s">
        <v>120</v>
      </c>
      <c r="N204">
        <v>-4</v>
      </c>
    </row>
    <row r="205" spans="1:14">
      <c r="A205" t="s">
        <v>242</v>
      </c>
      <c r="B205">
        <v>-1</v>
      </c>
      <c r="M205" t="s">
        <v>269</v>
      </c>
      <c r="N205">
        <v>-2</v>
      </c>
    </row>
    <row r="206" spans="1:14">
      <c r="A206" t="s">
        <v>243</v>
      </c>
      <c r="B206">
        <v>-2</v>
      </c>
      <c r="M206" s="3" t="s">
        <v>268</v>
      </c>
      <c r="N206">
        <v>-2</v>
      </c>
    </row>
    <row r="207" spans="1:14">
      <c r="A207" t="s">
        <v>244</v>
      </c>
      <c r="B207">
        <v>-4</v>
      </c>
      <c r="M207" s="3" t="s">
        <v>270</v>
      </c>
      <c r="N207">
        <v>-3</v>
      </c>
    </row>
    <row r="208" spans="1:14">
      <c r="A208" t="s">
        <v>245</v>
      </c>
      <c r="B208">
        <v>-4</v>
      </c>
      <c r="M208" s="3" t="s">
        <v>277</v>
      </c>
      <c r="N208">
        <v>-5</v>
      </c>
    </row>
    <row r="209" spans="1:14">
      <c r="A209" t="s">
        <v>246</v>
      </c>
      <c r="B209">
        <v>-4</v>
      </c>
      <c r="M209" t="s">
        <v>273</v>
      </c>
      <c r="N209">
        <v>-2</v>
      </c>
    </row>
    <row r="210" spans="1:14">
      <c r="A210" t="s">
        <v>247</v>
      </c>
      <c r="B210">
        <v>-1</v>
      </c>
      <c r="M210" t="s">
        <v>276</v>
      </c>
      <c r="N210">
        <v>-3</v>
      </c>
    </row>
    <row r="211" spans="1:14">
      <c r="A211" t="s">
        <v>248</v>
      </c>
      <c r="B211">
        <v>-2</v>
      </c>
      <c r="M211" s="3" t="s">
        <v>280</v>
      </c>
      <c r="N211">
        <v>-3</v>
      </c>
    </row>
    <row r="212" spans="1:14">
      <c r="A212" t="s">
        <v>249</v>
      </c>
      <c r="B212">
        <v>-1</v>
      </c>
      <c r="M212" s="3" t="s">
        <v>282</v>
      </c>
      <c r="N212">
        <v>-1</v>
      </c>
    </row>
    <row r="213" spans="1:14">
      <c r="A213" t="s">
        <v>250</v>
      </c>
      <c r="B213">
        <v>-3</v>
      </c>
      <c r="M213" s="3" t="s">
        <v>331</v>
      </c>
      <c r="N213">
        <v>-1</v>
      </c>
    </row>
    <row r="214" spans="1:14">
      <c r="A214" t="s">
        <v>251</v>
      </c>
      <c r="B214">
        <v>-2</v>
      </c>
      <c r="M214" s="3" t="s">
        <v>283</v>
      </c>
      <c r="N214">
        <v>-1</v>
      </c>
    </row>
    <row r="215" spans="1:14">
      <c r="A215" t="s">
        <v>252</v>
      </c>
      <c r="B215">
        <v>-1</v>
      </c>
      <c r="M215" t="s">
        <v>110</v>
      </c>
      <c r="N215">
        <v>-3</v>
      </c>
    </row>
    <row r="216" spans="1:14">
      <c r="A216" t="s">
        <v>253</v>
      </c>
      <c r="B216">
        <v>-1</v>
      </c>
    </row>
    <row r="217" spans="1:14">
      <c r="A217" t="s">
        <v>254</v>
      </c>
      <c r="B217">
        <v>-3</v>
      </c>
    </row>
    <row r="218" spans="1:14">
      <c r="A218" t="s">
        <v>255</v>
      </c>
      <c r="B218">
        <v>-3</v>
      </c>
    </row>
    <row r="219" spans="1:14">
      <c r="A219" t="s">
        <v>256</v>
      </c>
      <c r="B219">
        <v>-5</v>
      </c>
    </row>
    <row r="220" spans="1:14">
      <c r="A220" t="s">
        <v>257</v>
      </c>
      <c r="B220">
        <v>-3</v>
      </c>
    </row>
    <row r="221" spans="1:14">
      <c r="A221" t="s">
        <v>258</v>
      </c>
      <c r="B221">
        <v>-5</v>
      </c>
    </row>
    <row r="222" spans="1:14">
      <c r="A222" t="s">
        <v>259</v>
      </c>
      <c r="B222">
        <v>-5</v>
      </c>
    </row>
    <row r="223" spans="1:14">
      <c r="A223" t="s">
        <v>260</v>
      </c>
      <c r="B223">
        <v>-2</v>
      </c>
    </row>
    <row r="224" spans="1:14">
      <c r="A224" t="s">
        <v>261</v>
      </c>
      <c r="B224">
        <v>-1</v>
      </c>
    </row>
    <row r="225" spans="1:2">
      <c r="A225" t="s">
        <v>262</v>
      </c>
      <c r="B225">
        <v>-3</v>
      </c>
    </row>
    <row r="226" spans="1:2">
      <c r="A226" t="s">
        <v>263</v>
      </c>
      <c r="B226">
        <v>-5</v>
      </c>
    </row>
    <row r="227" spans="1:2">
      <c r="A227" t="s">
        <v>264</v>
      </c>
      <c r="B227">
        <v>-1</v>
      </c>
    </row>
    <row r="228" spans="1:2">
      <c r="A228" t="s">
        <v>265</v>
      </c>
      <c r="B228">
        <v>-1</v>
      </c>
    </row>
    <row r="229" spans="1:2">
      <c r="A229" t="s">
        <v>266</v>
      </c>
      <c r="B229">
        <v>-4</v>
      </c>
    </row>
    <row r="230" spans="1:2">
      <c r="A230" t="s">
        <v>267</v>
      </c>
      <c r="B230">
        <v>-5</v>
      </c>
    </row>
    <row r="231" spans="1:2">
      <c r="A231" t="s">
        <v>268</v>
      </c>
      <c r="B231">
        <v>-2</v>
      </c>
    </row>
    <row r="232" spans="1:2">
      <c r="A232" t="s">
        <v>269</v>
      </c>
      <c r="B232">
        <v>-2</v>
      </c>
    </row>
    <row r="233" spans="1:2">
      <c r="A233" t="s">
        <v>270</v>
      </c>
      <c r="B233">
        <v>-3</v>
      </c>
    </row>
    <row r="234" spans="1:2">
      <c r="A234" t="s">
        <v>271</v>
      </c>
      <c r="B234">
        <v>-4</v>
      </c>
    </row>
    <row r="235" spans="1:2">
      <c r="A235" t="s">
        <v>272</v>
      </c>
      <c r="B235">
        <v>-2</v>
      </c>
    </row>
    <row r="236" spans="1:2">
      <c r="A236" t="s">
        <v>273</v>
      </c>
      <c r="B236">
        <v>-2</v>
      </c>
    </row>
    <row r="237" spans="1:2">
      <c r="A237" t="s">
        <v>274</v>
      </c>
      <c r="B237">
        <v>-2</v>
      </c>
    </row>
    <row r="238" spans="1:2">
      <c r="A238" t="s">
        <v>275</v>
      </c>
      <c r="B238">
        <v>-2</v>
      </c>
    </row>
    <row r="239" spans="1:2">
      <c r="A239" t="s">
        <v>276</v>
      </c>
      <c r="B239">
        <v>-3</v>
      </c>
    </row>
    <row r="240" spans="1:2">
      <c r="A240" t="s">
        <v>277</v>
      </c>
      <c r="B240">
        <v>-5</v>
      </c>
    </row>
    <row r="241" spans="1:2">
      <c r="A241" t="s">
        <v>278</v>
      </c>
      <c r="B241">
        <v>-5</v>
      </c>
    </row>
    <row r="242" spans="1:2">
      <c r="A242" t="s">
        <v>279</v>
      </c>
      <c r="B242">
        <v>-5</v>
      </c>
    </row>
    <row r="243" spans="1:2">
      <c r="A243" t="s">
        <v>280</v>
      </c>
      <c r="B243">
        <v>-3</v>
      </c>
    </row>
    <row r="244" spans="1:2">
      <c r="A244" t="s">
        <v>281</v>
      </c>
      <c r="B244">
        <v>-1</v>
      </c>
    </row>
    <row r="245" spans="1:2">
      <c r="A245" t="s">
        <v>282</v>
      </c>
      <c r="B245">
        <v>-1</v>
      </c>
    </row>
    <row r="246" spans="1:2">
      <c r="A246" t="s">
        <v>283</v>
      </c>
      <c r="B246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B0C0-0C17-9249-BBA6-7BBBC783AB53}">
  <dimension ref="A1:P246"/>
  <sheetViews>
    <sheetView workbookViewId="0">
      <selection activeCell="F3" sqref="F3"/>
    </sheetView>
  </sheetViews>
  <sheetFormatPr baseColWidth="10" defaultRowHeight="16"/>
  <sheetData>
    <row r="1" spans="1:16">
      <c r="A1" s="5" t="s">
        <v>21</v>
      </c>
      <c r="C1" t="s">
        <v>898</v>
      </c>
      <c r="D1" s="5" t="s">
        <v>318</v>
      </c>
      <c r="F1" t="s">
        <v>898</v>
      </c>
      <c r="G1" s="5" t="s">
        <v>325</v>
      </c>
      <c r="J1" s="5" t="s">
        <v>332</v>
      </c>
      <c r="M1" s="5" t="s">
        <v>20</v>
      </c>
    </row>
    <row r="2" spans="1:16">
      <c r="A2" t="s">
        <v>39</v>
      </c>
      <c r="B2">
        <v>4384.6138899559101</v>
      </c>
      <c r="C2">
        <v>2919.5530732000002</v>
      </c>
      <c r="D2" s="3" t="s">
        <v>55</v>
      </c>
      <c r="E2">
        <v>1351445.7959346999</v>
      </c>
      <c r="G2" s="3" t="s">
        <v>40</v>
      </c>
      <c r="H2">
        <f>I2/1000</f>
        <v>19658.413348429</v>
      </c>
      <c r="I2">
        <v>19658413.348428998</v>
      </c>
      <c r="J2" s="7" t="s">
        <v>326</v>
      </c>
      <c r="K2">
        <v>16264.1361146484</v>
      </c>
      <c r="L2">
        <v>16264.1361146484</v>
      </c>
      <c r="M2" t="s">
        <v>55</v>
      </c>
      <c r="N2">
        <v>1411106.15378436</v>
      </c>
      <c r="O2" t="s">
        <v>55</v>
      </c>
      <c r="P2">
        <f>N2</f>
        <v>1411106.15378436</v>
      </c>
    </row>
    <row r="3" spans="1:16">
      <c r="A3" t="s">
        <v>40</v>
      </c>
      <c r="B3">
        <v>25010.9301011026</v>
      </c>
      <c r="C3">
        <v>19907.111419100002</v>
      </c>
      <c r="D3" s="3" t="s">
        <v>206</v>
      </c>
      <c r="E3">
        <v>185999.43669585799</v>
      </c>
      <c r="G3" s="3" t="s">
        <v>43</v>
      </c>
      <c r="H3">
        <f t="shared" ref="H3:H66" si="0">I3/1000</f>
        <v>15845.8461541491</v>
      </c>
      <c r="I3">
        <v>15845846.1541491</v>
      </c>
      <c r="J3" s="3" t="s">
        <v>327</v>
      </c>
      <c r="K3">
        <v>10449.442488189699</v>
      </c>
      <c r="L3">
        <v>10449.442488189699</v>
      </c>
      <c r="M3" t="s">
        <v>56</v>
      </c>
      <c r="N3">
        <v>363205.56356815598</v>
      </c>
      <c r="O3" t="s">
        <v>56</v>
      </c>
      <c r="P3">
        <f t="shared" ref="P3:P23" si="1">N3</f>
        <v>363205.56356815598</v>
      </c>
    </row>
    <row r="4" spans="1:16">
      <c r="A4" t="s">
        <v>41</v>
      </c>
      <c r="B4">
        <v>116009.714480357</v>
      </c>
      <c r="C4">
        <v>116193.64912430001</v>
      </c>
      <c r="D4" s="3" t="s">
        <v>284</v>
      </c>
      <c r="E4">
        <v>63348.966278170301</v>
      </c>
      <c r="G4" s="3" t="s">
        <v>103</v>
      </c>
      <c r="H4">
        <f t="shared" si="0"/>
        <v>212548.82170766301</v>
      </c>
      <c r="I4">
        <v>212548821.707663</v>
      </c>
      <c r="J4" s="3" t="s">
        <v>103</v>
      </c>
      <c r="K4">
        <v>168121.35359643001</v>
      </c>
      <c r="L4">
        <v>168121.35359643001</v>
      </c>
      <c r="M4" t="s">
        <v>59</v>
      </c>
      <c r="N4">
        <v>448812.02285976103</v>
      </c>
      <c r="O4" t="s">
        <v>59</v>
      </c>
      <c r="P4">
        <f t="shared" si="1"/>
        <v>448812.02285976103</v>
      </c>
    </row>
    <row r="5" spans="1:16">
      <c r="A5" t="s">
        <v>42</v>
      </c>
      <c r="B5">
        <v>977.24791740304499</v>
      </c>
      <c r="C5">
        <v>226.0627734</v>
      </c>
      <c r="D5" t="s">
        <v>83</v>
      </c>
      <c r="E5">
        <v>9214932.6426463705</v>
      </c>
      <c r="G5" s="3" t="s">
        <v>44</v>
      </c>
      <c r="H5">
        <f t="shared" si="0"/>
        <v>3803.6458108189904</v>
      </c>
      <c r="I5">
        <v>3803645.8108189902</v>
      </c>
      <c r="J5" s="3" t="s">
        <v>44</v>
      </c>
      <c r="K5">
        <v>2487.8909198429901</v>
      </c>
      <c r="L5">
        <v>2487.8909198429901</v>
      </c>
      <c r="M5" t="s">
        <v>79</v>
      </c>
      <c r="N5">
        <v>1806184.0457687799</v>
      </c>
      <c r="O5" t="s">
        <v>79</v>
      </c>
      <c r="P5">
        <f t="shared" si="1"/>
        <v>1806184.0457687799</v>
      </c>
    </row>
    <row r="6" spans="1:16">
      <c r="A6" t="s">
        <v>43</v>
      </c>
      <c r="B6">
        <v>12552.007431096599</v>
      </c>
      <c r="C6">
        <v>11386.846319099999</v>
      </c>
      <c r="D6" t="s">
        <v>136</v>
      </c>
      <c r="E6">
        <v>287712.052218239</v>
      </c>
      <c r="G6" s="3" t="s">
        <v>319</v>
      </c>
      <c r="H6">
        <f t="shared" si="0"/>
        <v>110918.574934251</v>
      </c>
      <c r="I6">
        <v>110918574.934251</v>
      </c>
      <c r="J6" s="3" t="s">
        <v>319</v>
      </c>
      <c r="K6">
        <v>114667.525576941</v>
      </c>
      <c r="L6">
        <v>114667.525576941</v>
      </c>
      <c r="M6" t="s">
        <v>82</v>
      </c>
      <c r="N6">
        <v>292730.87240523798</v>
      </c>
      <c r="O6" t="s">
        <v>82</v>
      </c>
      <c r="P6">
        <f t="shared" si="1"/>
        <v>292730.87240523798</v>
      </c>
    </row>
    <row r="7" spans="1:16">
      <c r="A7" t="s">
        <v>44</v>
      </c>
      <c r="B7">
        <v>4456.1392069898002</v>
      </c>
      <c r="C7">
        <v>2789.8701879999999</v>
      </c>
      <c r="D7" s="3" t="s">
        <v>153</v>
      </c>
      <c r="E7">
        <v>4558911.39812377</v>
      </c>
      <c r="G7" t="s">
        <v>54</v>
      </c>
      <c r="H7">
        <f t="shared" si="0"/>
        <v>1478.88388407859</v>
      </c>
      <c r="I7">
        <v>1478883.88407859</v>
      </c>
      <c r="J7" s="3" t="s">
        <v>42</v>
      </c>
      <c r="K7">
        <v>235.896678617878</v>
      </c>
      <c r="L7">
        <v>235.896678617878</v>
      </c>
      <c r="M7" t="s">
        <v>97</v>
      </c>
      <c r="N7">
        <v>189693.632133985</v>
      </c>
      <c r="O7" t="s">
        <v>97</v>
      </c>
      <c r="P7">
        <f t="shared" si="1"/>
        <v>189693.632133985</v>
      </c>
    </row>
    <row r="8" spans="1:16">
      <c r="A8" t="s">
        <v>45</v>
      </c>
      <c r="B8">
        <v>649.46751315859603</v>
      </c>
      <c r="C8">
        <v>4.75082E-2</v>
      </c>
      <c r="D8" s="3" t="s">
        <v>285</v>
      </c>
      <c r="E8">
        <v>1264019.85007783</v>
      </c>
      <c r="G8" s="3" t="s">
        <v>49</v>
      </c>
      <c r="H8">
        <f t="shared" si="0"/>
        <v>484445.976849358</v>
      </c>
      <c r="I8">
        <v>484445976.84935802</v>
      </c>
      <c r="J8" s="3" t="s">
        <v>54</v>
      </c>
      <c r="K8">
        <v>967.740199133479</v>
      </c>
      <c r="L8">
        <v>967.740199133479</v>
      </c>
      <c r="M8" t="s">
        <v>101</v>
      </c>
      <c r="N8">
        <v>272472.43806915102</v>
      </c>
      <c r="O8" t="s">
        <v>101</v>
      </c>
      <c r="P8">
        <f t="shared" si="1"/>
        <v>272472.43806915102</v>
      </c>
    </row>
    <row r="9" spans="1:16">
      <c r="A9" t="s">
        <v>46</v>
      </c>
      <c r="B9">
        <v>463.45441033844497</v>
      </c>
      <c r="C9">
        <v>364.39995279999999</v>
      </c>
      <c r="D9" s="3" t="s">
        <v>184</v>
      </c>
      <c r="E9">
        <v>11394.5678631479</v>
      </c>
      <c r="G9" s="3" t="s">
        <v>50</v>
      </c>
      <c r="H9">
        <f t="shared" si="0"/>
        <v>10829.609538251099</v>
      </c>
      <c r="I9">
        <v>10829609.5382511</v>
      </c>
      <c r="J9" s="3" t="s">
        <v>49</v>
      </c>
      <c r="K9">
        <v>417479.03612878901</v>
      </c>
      <c r="L9">
        <v>417479.03612878901</v>
      </c>
      <c r="M9" t="s">
        <v>109</v>
      </c>
      <c r="N9">
        <v>22161.484020012998</v>
      </c>
      <c r="O9" t="s">
        <v>109</v>
      </c>
      <c r="P9">
        <f t="shared" si="1"/>
        <v>22161.484020012998</v>
      </c>
    </row>
    <row r="10" spans="1:16">
      <c r="A10" t="s">
        <v>47</v>
      </c>
      <c r="B10">
        <v>643.31955649255804</v>
      </c>
      <c r="C10">
        <v>3151.9107829</v>
      </c>
      <c r="D10" t="s">
        <v>110</v>
      </c>
      <c r="E10">
        <v>464644.79293671501</v>
      </c>
      <c r="G10" s="3" t="s">
        <v>39</v>
      </c>
      <c r="H10">
        <f t="shared" si="0"/>
        <v>3319.0334536937298</v>
      </c>
      <c r="I10">
        <v>3319033.4536937298</v>
      </c>
      <c r="J10" s="3" t="s">
        <v>50</v>
      </c>
      <c r="K10">
        <v>8513.1834612463008</v>
      </c>
      <c r="L10">
        <v>8513.1834612463008</v>
      </c>
      <c r="M10" t="s">
        <v>113</v>
      </c>
      <c r="N10">
        <v>227802.76383485799</v>
      </c>
      <c r="O10" t="s">
        <v>113</v>
      </c>
      <c r="P10">
        <f t="shared" si="1"/>
        <v>227802.76383485799</v>
      </c>
    </row>
    <row r="11" spans="1:16">
      <c r="A11" t="s">
        <v>48</v>
      </c>
      <c r="B11">
        <v>396921.65388893598</v>
      </c>
      <c r="C11">
        <v>358135.05786240002</v>
      </c>
      <c r="D11" s="3" t="s">
        <v>286</v>
      </c>
      <c r="E11">
        <v>49419.240923416</v>
      </c>
      <c r="G11" s="3" t="s">
        <v>55</v>
      </c>
      <c r="H11">
        <f t="shared" si="0"/>
        <v>1269737.81314737</v>
      </c>
      <c r="I11">
        <v>1269737813.1473701</v>
      </c>
      <c r="J11" t="s">
        <v>39</v>
      </c>
      <c r="K11">
        <v>2021.7842114085199</v>
      </c>
      <c r="L11">
        <v>2021.7842114085199</v>
      </c>
      <c r="M11" t="s">
        <v>116</v>
      </c>
      <c r="N11">
        <v>2434882.90440903</v>
      </c>
      <c r="O11" t="s">
        <v>116</v>
      </c>
      <c r="P11">
        <f t="shared" si="1"/>
        <v>2434882.90440903</v>
      </c>
    </row>
    <row r="12" spans="1:16">
      <c r="A12" t="s">
        <v>49</v>
      </c>
      <c r="B12">
        <v>592747.46566853602</v>
      </c>
      <c r="C12">
        <v>594749.28541280003</v>
      </c>
      <c r="D12" s="3" t="s">
        <v>287</v>
      </c>
      <c r="E12">
        <v>14756.1676135504</v>
      </c>
      <c r="G12" s="3" t="s">
        <v>56</v>
      </c>
      <c r="H12">
        <f t="shared" si="0"/>
        <v>405720.63236367604</v>
      </c>
      <c r="I12">
        <v>405720632.36367601</v>
      </c>
      <c r="J12" s="3" t="s">
        <v>55</v>
      </c>
      <c r="K12">
        <v>1135051.2534196801</v>
      </c>
      <c r="L12">
        <v>1135051.2534196801</v>
      </c>
      <c r="M12" t="s">
        <v>98</v>
      </c>
      <c r="N12">
        <v>3128653.9215078698</v>
      </c>
      <c r="O12" t="s">
        <v>98</v>
      </c>
      <c r="P12">
        <f t="shared" si="1"/>
        <v>3128653.9215078698</v>
      </c>
    </row>
    <row r="13" spans="1:16">
      <c r="A13" t="s">
        <v>50</v>
      </c>
      <c r="B13">
        <v>10761.3822160706</v>
      </c>
      <c r="C13">
        <v>10553.3376733</v>
      </c>
      <c r="D13" s="3" t="s">
        <v>157</v>
      </c>
      <c r="E13">
        <v>17615.315769404398</v>
      </c>
      <c r="G13" s="3" t="s">
        <v>57</v>
      </c>
      <c r="H13">
        <f t="shared" si="0"/>
        <v>53845.348202777001</v>
      </c>
      <c r="I13">
        <v>53845348.202776998</v>
      </c>
      <c r="J13" s="3" t="s">
        <v>56</v>
      </c>
      <c r="K13">
        <v>331738.56104014098</v>
      </c>
      <c r="L13">
        <v>331738.56104014098</v>
      </c>
      <c r="M13" t="s">
        <v>129</v>
      </c>
      <c r="N13">
        <v>192693.21201013701</v>
      </c>
      <c r="O13" t="s">
        <v>129</v>
      </c>
      <c r="P13">
        <f t="shared" si="1"/>
        <v>192693.21201013701</v>
      </c>
    </row>
    <row r="14" spans="1:16">
      <c r="A14" t="s">
        <v>51</v>
      </c>
      <c r="B14">
        <v>1269.8617875540299</v>
      </c>
      <c r="C14">
        <v>661.00000030000001</v>
      </c>
      <c r="D14" s="3" t="s">
        <v>142</v>
      </c>
      <c r="E14">
        <v>861008.99122893903</v>
      </c>
      <c r="G14" t="s">
        <v>65</v>
      </c>
      <c r="H14">
        <f t="shared" si="0"/>
        <v>10426.528881296699</v>
      </c>
      <c r="I14">
        <v>10426528.8812967</v>
      </c>
      <c r="J14" s="3" t="s">
        <v>57</v>
      </c>
      <c r="K14">
        <v>57701.1887702811</v>
      </c>
      <c r="L14">
        <v>57701.1887702811</v>
      </c>
      <c r="M14" t="s">
        <v>141</v>
      </c>
      <c r="N14">
        <v>110821.347747151</v>
      </c>
      <c r="O14" t="s">
        <v>141</v>
      </c>
      <c r="P14">
        <f t="shared" si="1"/>
        <v>110821.347747151</v>
      </c>
    </row>
    <row r="15" spans="1:16">
      <c r="A15" t="s">
        <v>52</v>
      </c>
      <c r="B15">
        <v>97.854593733062998</v>
      </c>
      <c r="C15">
        <v>77.675260300000005</v>
      </c>
      <c r="D15" t="s">
        <v>162</v>
      </c>
      <c r="E15">
        <v>15016.4466771551</v>
      </c>
      <c r="G15" s="3" t="s">
        <v>64</v>
      </c>
      <c r="H15">
        <f t="shared" si="0"/>
        <v>27644.4392311218</v>
      </c>
      <c r="I15">
        <v>27644439.231121801</v>
      </c>
      <c r="J15" t="s">
        <v>65</v>
      </c>
      <c r="K15">
        <v>6490.7015468345899</v>
      </c>
      <c r="L15">
        <v>6490.7015468345899</v>
      </c>
      <c r="M15" t="s">
        <v>148</v>
      </c>
      <c r="N15">
        <v>15286.6119703603</v>
      </c>
      <c r="O15" t="s">
        <v>148</v>
      </c>
      <c r="P15">
        <f t="shared" si="1"/>
        <v>15286.6119703603</v>
      </c>
    </row>
    <row r="16" spans="1:16">
      <c r="A16" t="s">
        <v>53</v>
      </c>
      <c r="B16">
        <v>127.428698039392</v>
      </c>
      <c r="C16">
        <v>92.969351799999998</v>
      </c>
      <c r="D16" s="3" t="s">
        <v>193</v>
      </c>
      <c r="E16">
        <v>289748.40377478802</v>
      </c>
      <c r="G16" s="3" t="s">
        <v>62</v>
      </c>
      <c r="H16">
        <f t="shared" si="0"/>
        <v>157683.17958600901</v>
      </c>
      <c r="I16">
        <v>157683179.586009</v>
      </c>
      <c r="J16" s="3" t="s">
        <v>64</v>
      </c>
      <c r="K16">
        <v>26502.866993814001</v>
      </c>
      <c r="L16">
        <v>26502.866993814001</v>
      </c>
      <c r="M16" t="s">
        <v>145</v>
      </c>
      <c r="N16">
        <v>208671.19889214801</v>
      </c>
      <c r="O16" t="s">
        <v>145</v>
      </c>
      <c r="P16">
        <f t="shared" si="1"/>
        <v>208671.19889214801</v>
      </c>
    </row>
    <row r="17" spans="1:16">
      <c r="A17" t="s">
        <v>54</v>
      </c>
      <c r="B17">
        <v>1473.33008845519</v>
      </c>
      <c r="C17">
        <v>1336.6925931000001</v>
      </c>
      <c r="D17" s="3" t="s">
        <v>212</v>
      </c>
      <c r="E17">
        <v>305872.11319644499</v>
      </c>
      <c r="G17" s="3" t="s">
        <v>73</v>
      </c>
      <c r="H17">
        <f t="shared" si="0"/>
        <v>5055.2401199690003</v>
      </c>
      <c r="I17">
        <v>5055240.1199690001</v>
      </c>
      <c r="J17" s="3" t="s">
        <v>62</v>
      </c>
      <c r="K17">
        <v>139766.82886206999</v>
      </c>
      <c r="L17">
        <v>139766.82886206999</v>
      </c>
      <c r="M17" t="s">
        <v>658</v>
      </c>
      <c r="N17">
        <v>287300.94865859899</v>
      </c>
      <c r="O17" t="s">
        <v>808</v>
      </c>
      <c r="P17">
        <f t="shared" si="1"/>
        <v>287300.94865859899</v>
      </c>
    </row>
    <row r="18" spans="1:16">
      <c r="A18" t="s">
        <v>55</v>
      </c>
      <c r="B18">
        <v>1378291.4412253101</v>
      </c>
      <c r="C18">
        <v>1351693.9845244</v>
      </c>
      <c r="D18" s="3" t="s">
        <v>232</v>
      </c>
      <c r="E18">
        <v>270136.378873543</v>
      </c>
      <c r="G18" s="3" t="s">
        <v>68</v>
      </c>
      <c r="H18">
        <f t="shared" si="0"/>
        <v>175.351106473317</v>
      </c>
      <c r="I18">
        <v>175351.10647331699</v>
      </c>
      <c r="J18" s="3" t="s">
        <v>73</v>
      </c>
      <c r="K18">
        <v>3319.2773646047399</v>
      </c>
      <c r="L18">
        <v>3319.2773646047399</v>
      </c>
      <c r="M18" t="s">
        <v>150</v>
      </c>
      <c r="N18">
        <v>1754499.23280405</v>
      </c>
      <c r="O18" t="s">
        <v>150</v>
      </c>
      <c r="P18">
        <f t="shared" si="1"/>
        <v>1754499.23280405</v>
      </c>
    </row>
    <row r="19" spans="1:16">
      <c r="A19" t="s">
        <v>56</v>
      </c>
      <c r="B19">
        <v>374420.70898197597</v>
      </c>
      <c r="C19">
        <v>381817.565894</v>
      </c>
      <c r="D19" s="3" t="s">
        <v>254</v>
      </c>
      <c r="E19">
        <v>376610.04213989299</v>
      </c>
      <c r="G19" s="3" t="s">
        <v>59</v>
      </c>
      <c r="H19">
        <f t="shared" si="0"/>
        <v>453102.15340188303</v>
      </c>
      <c r="I19">
        <v>453102153.40188301</v>
      </c>
      <c r="J19" s="3" t="s">
        <v>68</v>
      </c>
      <c r="K19">
        <v>55540.7750369848</v>
      </c>
      <c r="L19">
        <v>55540.7750369848</v>
      </c>
      <c r="M19" t="s">
        <v>153</v>
      </c>
      <c r="N19">
        <v>5090303.0173973599</v>
      </c>
      <c r="O19" t="s">
        <v>153</v>
      </c>
      <c r="P19">
        <f t="shared" si="1"/>
        <v>5090303.0173973599</v>
      </c>
    </row>
    <row r="20" spans="1:16">
      <c r="A20" t="s">
        <v>57</v>
      </c>
      <c r="B20">
        <v>50780.208383605597</v>
      </c>
      <c r="C20">
        <v>53074.370486699998</v>
      </c>
      <c r="D20" t="s">
        <v>276</v>
      </c>
      <c r="E20">
        <v>200989.415278573</v>
      </c>
      <c r="G20" s="3" t="s">
        <v>69</v>
      </c>
      <c r="H20">
        <f t="shared" si="0"/>
        <v>1771.1814557825799</v>
      </c>
      <c r="I20">
        <v>1771181.45578258</v>
      </c>
      <c r="J20" s="3" t="s">
        <v>59</v>
      </c>
      <c r="K20">
        <v>405595.85237115802</v>
      </c>
      <c r="L20">
        <v>405595.85237115802</v>
      </c>
      <c r="M20" t="s">
        <v>160</v>
      </c>
      <c r="N20">
        <v>1521840.3093497299</v>
      </c>
      <c r="O20" t="s">
        <v>160</v>
      </c>
      <c r="P20">
        <f t="shared" si="1"/>
        <v>1521840.3093497299</v>
      </c>
    </row>
    <row r="21" spans="1:16">
      <c r="A21" t="s">
        <v>58</v>
      </c>
      <c r="B21">
        <v>3422.4208088147798</v>
      </c>
      <c r="C21">
        <v>3104.3948578</v>
      </c>
      <c r="D21" s="3" t="s">
        <v>288</v>
      </c>
      <c r="E21">
        <v>62561.464527775097</v>
      </c>
      <c r="G21" s="3" t="s">
        <v>320</v>
      </c>
      <c r="H21">
        <f t="shared" si="0"/>
        <v>8715.915676803359</v>
      </c>
      <c r="I21">
        <v>8715915.6768033598</v>
      </c>
      <c r="J21" s="3" t="s">
        <v>69</v>
      </c>
      <c r="K21">
        <v>1308.6644647600299</v>
      </c>
      <c r="L21">
        <v>1308.6644647600299</v>
      </c>
      <c r="M21" t="s">
        <v>171</v>
      </c>
      <c r="N21">
        <v>25549.004255453499</v>
      </c>
      <c r="O21" t="s">
        <v>171</v>
      </c>
      <c r="P21">
        <f t="shared" si="1"/>
        <v>25549.004255453499</v>
      </c>
    </row>
    <row r="22" spans="1:16">
      <c r="A22" t="s">
        <v>59</v>
      </c>
      <c r="B22">
        <v>395080.94713058899</v>
      </c>
      <c r="C22">
        <v>462149.6793437</v>
      </c>
      <c r="D22" s="3" t="s">
        <v>62</v>
      </c>
      <c r="E22">
        <v>184011.75751357299</v>
      </c>
      <c r="G22" s="3" t="s">
        <v>70</v>
      </c>
      <c r="H22">
        <f t="shared" si="0"/>
        <v>6850.4628012721296</v>
      </c>
      <c r="I22">
        <v>6850462.8012721296</v>
      </c>
      <c r="J22" s="3" t="s">
        <v>320</v>
      </c>
      <c r="K22">
        <v>7646.3221078611796</v>
      </c>
      <c r="L22">
        <v>7646.3221078611796</v>
      </c>
      <c r="M22" t="s">
        <v>169</v>
      </c>
      <c r="N22">
        <v>40900.343136993797</v>
      </c>
      <c r="O22" t="s">
        <v>169</v>
      </c>
      <c r="P22">
        <f t="shared" si="1"/>
        <v>40900.343136993797</v>
      </c>
    </row>
    <row r="23" spans="1:16">
      <c r="A23" t="s">
        <v>60</v>
      </c>
      <c r="B23">
        <v>13349.3944617099</v>
      </c>
      <c r="C23">
        <v>11388.1609586</v>
      </c>
      <c r="D23" s="3" t="s">
        <v>143</v>
      </c>
      <c r="E23">
        <v>2060819.0416596499</v>
      </c>
      <c r="G23" s="3" t="s">
        <v>75</v>
      </c>
      <c r="H23">
        <f t="shared" si="0"/>
        <v>2126.9370101346499</v>
      </c>
      <c r="I23">
        <v>2126937.0101346499</v>
      </c>
      <c r="J23" s="3" t="s">
        <v>70</v>
      </c>
      <c r="K23">
        <v>4251.3145572965304</v>
      </c>
      <c r="L23">
        <v>4251.3145572965304</v>
      </c>
      <c r="M23" t="s">
        <v>170</v>
      </c>
      <c r="N23">
        <v>35822.211277843198</v>
      </c>
      <c r="O23" t="s">
        <v>170</v>
      </c>
      <c r="P23">
        <f t="shared" si="1"/>
        <v>35822.211277843198</v>
      </c>
    </row>
    <row r="24" spans="1:16">
      <c r="A24" t="s">
        <v>61</v>
      </c>
      <c r="B24">
        <v>12840.9014818658</v>
      </c>
      <c r="C24">
        <v>11832.1592759</v>
      </c>
      <c r="D24" s="3" t="s">
        <v>204</v>
      </c>
      <c r="E24">
        <v>26187.054165641701</v>
      </c>
      <c r="G24" t="s">
        <v>71</v>
      </c>
      <c r="H24">
        <f t="shared" si="0"/>
        <v>23421.175181064402</v>
      </c>
      <c r="I24">
        <v>23421175.181064401</v>
      </c>
      <c r="J24" s="3" t="s">
        <v>75</v>
      </c>
      <c r="K24">
        <v>1605.8785394737199</v>
      </c>
      <c r="L24">
        <v>1605.8785394737199</v>
      </c>
      <c r="M24" t="s">
        <v>178</v>
      </c>
      <c r="N24">
        <v>0</v>
      </c>
      <c r="O24" t="s">
        <v>202</v>
      </c>
      <c r="P24">
        <f>N25</f>
        <v>711199.287999272</v>
      </c>
    </row>
    <row r="25" spans="1:16">
      <c r="A25" t="s">
        <v>62</v>
      </c>
      <c r="B25">
        <v>194176.37791748499</v>
      </c>
      <c r="C25">
        <v>195078.6786974</v>
      </c>
      <c r="D25" s="3" t="s">
        <v>208</v>
      </c>
      <c r="E25">
        <v>268736.11253904202</v>
      </c>
      <c r="G25" s="3" t="s">
        <v>66</v>
      </c>
      <c r="H25">
        <f t="shared" si="0"/>
        <v>20437.663371795301</v>
      </c>
      <c r="I25">
        <v>20437663.3717953</v>
      </c>
      <c r="J25" t="s">
        <v>71</v>
      </c>
      <c r="K25">
        <v>26246.8975712475</v>
      </c>
      <c r="L25">
        <v>26246.8975712475</v>
      </c>
      <c r="M25" t="s">
        <v>202</v>
      </c>
      <c r="N25">
        <v>711199.287999272</v>
      </c>
      <c r="O25" t="s">
        <v>206</v>
      </c>
      <c r="P25">
        <f t="shared" ref="P25:P41" si="2">N26</f>
        <v>192999.49178312</v>
      </c>
    </row>
    <row r="26" spans="1:16">
      <c r="A26" t="s">
        <v>63</v>
      </c>
      <c r="B26">
        <v>49850.391349486701</v>
      </c>
      <c r="C26">
        <v>50630.703922200002</v>
      </c>
      <c r="D26" s="3" t="s">
        <v>167</v>
      </c>
      <c r="E26">
        <v>85654.770854523405</v>
      </c>
      <c r="G26" s="3" t="s">
        <v>76</v>
      </c>
      <c r="H26">
        <f t="shared" si="0"/>
        <v>19724.250526993001</v>
      </c>
      <c r="I26">
        <v>19724250.526992999</v>
      </c>
      <c r="J26" s="3" t="s">
        <v>66</v>
      </c>
      <c r="K26">
        <v>14427.9509945551</v>
      </c>
      <c r="L26">
        <v>14427.9509945551</v>
      </c>
      <c r="M26" t="s">
        <v>206</v>
      </c>
      <c r="N26">
        <v>192999.49178312</v>
      </c>
      <c r="O26" t="s">
        <v>203</v>
      </c>
      <c r="P26">
        <f t="shared" si="2"/>
        <v>359881.95008204301</v>
      </c>
    </row>
    <row r="27" spans="1:16">
      <c r="A27" t="s">
        <v>64</v>
      </c>
      <c r="B27">
        <v>28841.729771659899</v>
      </c>
      <c r="C27">
        <v>31125.851063800001</v>
      </c>
      <c r="D27" s="3" t="s">
        <v>289</v>
      </c>
      <c r="E27">
        <v>30093.3641025818</v>
      </c>
      <c r="G27" s="3" t="s">
        <v>72</v>
      </c>
      <c r="H27">
        <f t="shared" si="0"/>
        <v>1910935.46080635</v>
      </c>
      <c r="I27">
        <v>1910935460.80635</v>
      </c>
      <c r="J27" s="3" t="s">
        <v>76</v>
      </c>
      <c r="K27">
        <v>11962.003849694</v>
      </c>
      <c r="L27">
        <v>11962.003849694</v>
      </c>
      <c r="M27" t="s">
        <v>203</v>
      </c>
      <c r="N27">
        <v>359881.95008204301</v>
      </c>
      <c r="O27" t="s">
        <v>215</v>
      </c>
      <c r="P27">
        <f t="shared" si="2"/>
        <v>483077.62514741998</v>
      </c>
    </row>
    <row r="28" spans="1:16">
      <c r="A28" t="s">
        <v>65</v>
      </c>
      <c r="B28">
        <v>13451.6898156509</v>
      </c>
      <c r="C28">
        <v>11752.3000001</v>
      </c>
      <c r="D28" s="3" t="s">
        <v>79</v>
      </c>
      <c r="E28">
        <v>1743926.9988399099</v>
      </c>
      <c r="G28" s="3" t="s">
        <v>274</v>
      </c>
      <c r="H28">
        <f t="shared" si="0"/>
        <v>966.47080048254509</v>
      </c>
      <c r="I28">
        <v>966470.80048254505</v>
      </c>
      <c r="J28" s="3" t="s">
        <v>72</v>
      </c>
      <c r="K28">
        <v>1698345.7522895101</v>
      </c>
      <c r="L28">
        <v>1698345.7522895101</v>
      </c>
      <c r="M28" t="s">
        <v>215</v>
      </c>
      <c r="N28">
        <v>483077.62514741998</v>
      </c>
      <c r="O28" t="s">
        <v>218</v>
      </c>
      <c r="P28">
        <f t="shared" si="2"/>
        <v>187292.146844556</v>
      </c>
    </row>
    <row r="29" spans="1:16">
      <c r="A29" t="s">
        <v>66</v>
      </c>
      <c r="B29">
        <v>10382.575944669399</v>
      </c>
      <c r="C29">
        <v>16211.5412528</v>
      </c>
      <c r="D29" s="3" t="s">
        <v>290</v>
      </c>
      <c r="E29">
        <v>17678712.231646601</v>
      </c>
      <c r="G29" s="3" t="s">
        <v>60</v>
      </c>
      <c r="H29">
        <f t="shared" si="0"/>
        <v>13190.0405003052</v>
      </c>
      <c r="I29">
        <v>13190040.5003052</v>
      </c>
      <c r="J29" s="3" t="s">
        <v>274</v>
      </c>
      <c r="K29">
        <v>684.92482128548397</v>
      </c>
      <c r="L29">
        <v>684.92482128548397</v>
      </c>
      <c r="M29" t="s">
        <v>218</v>
      </c>
      <c r="N29">
        <v>187292.146844556</v>
      </c>
      <c r="O29" t="s">
        <v>244</v>
      </c>
      <c r="P29">
        <f t="shared" si="2"/>
        <v>93064.126448840296</v>
      </c>
    </row>
    <row r="30" spans="1:16">
      <c r="A30" t="s">
        <v>67</v>
      </c>
      <c r="B30">
        <v>487.63771811530899</v>
      </c>
      <c r="C30">
        <v>348.12636780000003</v>
      </c>
      <c r="D30" s="3" t="s">
        <v>178</v>
      </c>
      <c r="E30">
        <v>1271935.98779146</v>
      </c>
      <c r="G30" s="3" t="s">
        <v>63</v>
      </c>
      <c r="H30">
        <f t="shared" si="0"/>
        <v>51909.896696833799</v>
      </c>
      <c r="I30">
        <v>51909896.696833797</v>
      </c>
      <c r="J30" s="3" t="s">
        <v>60</v>
      </c>
      <c r="K30">
        <v>12955.424478393699</v>
      </c>
      <c r="L30">
        <v>12955.424478393699</v>
      </c>
      <c r="M30" t="s">
        <v>244</v>
      </c>
      <c r="N30">
        <v>93064.126448840296</v>
      </c>
      <c r="O30" t="s">
        <v>245</v>
      </c>
      <c r="P30">
        <f t="shared" si="2"/>
        <v>38688.228039406502</v>
      </c>
    </row>
    <row r="31" spans="1:16">
      <c r="A31" t="s">
        <v>68</v>
      </c>
      <c r="B31">
        <v>54109.3906442199</v>
      </c>
      <c r="C31">
        <v>56454.734396400003</v>
      </c>
      <c r="D31" s="3" t="s">
        <v>291</v>
      </c>
      <c r="E31">
        <v>8225.8417862225597</v>
      </c>
      <c r="G31" s="3" t="s">
        <v>61</v>
      </c>
      <c r="H31">
        <f t="shared" si="0"/>
        <v>11298.9070143384</v>
      </c>
      <c r="I31">
        <v>11298907.0143384</v>
      </c>
      <c r="J31" s="3" t="s">
        <v>63</v>
      </c>
      <c r="K31">
        <v>43960.277738054399</v>
      </c>
      <c r="L31">
        <v>43960.277738054399</v>
      </c>
      <c r="M31" t="s">
        <v>245</v>
      </c>
      <c r="N31">
        <v>38688.228039406502</v>
      </c>
      <c r="O31" t="s">
        <v>108</v>
      </c>
      <c r="P31">
        <f t="shared" si="2"/>
        <v>1191633.5179250699</v>
      </c>
    </row>
    <row r="32" spans="1:16">
      <c r="A32" t="s">
        <v>69</v>
      </c>
      <c r="B32">
        <v>2221.5761260304798</v>
      </c>
      <c r="C32">
        <v>1723.8</v>
      </c>
      <c r="D32" s="3" t="s">
        <v>49</v>
      </c>
      <c r="E32">
        <v>523621.247387429</v>
      </c>
      <c r="G32" s="3" t="s">
        <v>58</v>
      </c>
      <c r="H32">
        <f t="shared" si="0"/>
        <v>2772.0923022432999</v>
      </c>
      <c r="I32">
        <v>2772092.3022432998</v>
      </c>
      <c r="J32" s="3" t="s">
        <v>61</v>
      </c>
      <c r="K32">
        <v>10069.0696534774</v>
      </c>
      <c r="L32">
        <v>10069.0696534774</v>
      </c>
      <c r="M32" t="s">
        <v>108</v>
      </c>
      <c r="N32">
        <v>1191633.5179250699</v>
      </c>
      <c r="O32" t="s">
        <v>246</v>
      </c>
      <c r="P32">
        <f t="shared" si="2"/>
        <v>460000.35556547297</v>
      </c>
    </row>
    <row r="33" spans="1:16">
      <c r="A33" t="s">
        <v>70</v>
      </c>
      <c r="B33">
        <v>10907.410421684801</v>
      </c>
      <c r="C33">
        <v>7379.2228690000002</v>
      </c>
      <c r="D33" t="s">
        <v>71</v>
      </c>
      <c r="E33">
        <v>28883.185740750501</v>
      </c>
      <c r="G33" s="3" t="s">
        <v>157</v>
      </c>
      <c r="H33">
        <f t="shared" si="0"/>
        <v>16493.537400658199</v>
      </c>
      <c r="I33">
        <v>16493537.4006582</v>
      </c>
      <c r="J33" s="3" t="s">
        <v>58</v>
      </c>
      <c r="K33">
        <v>2088.0291058505099</v>
      </c>
      <c r="L33">
        <v>2088.0291058505099</v>
      </c>
      <c r="M33" t="s">
        <v>246</v>
      </c>
      <c r="N33">
        <v>460000.35556547297</v>
      </c>
      <c r="O33" t="s">
        <v>81</v>
      </c>
      <c r="P33">
        <f t="shared" si="2"/>
        <v>648126.77428036998</v>
      </c>
    </row>
    <row r="34" spans="1:16">
      <c r="A34" t="s">
        <v>71</v>
      </c>
      <c r="B34">
        <v>36127.797589855902</v>
      </c>
      <c r="C34">
        <v>33000.198263500002</v>
      </c>
      <c r="D34" s="3" t="s">
        <v>72</v>
      </c>
      <c r="E34">
        <v>2306673.1887167701</v>
      </c>
      <c r="G34" s="3" t="s">
        <v>85</v>
      </c>
      <c r="H34">
        <f t="shared" si="0"/>
        <v>30030.489278469202</v>
      </c>
      <c r="I34">
        <v>30030489.278469201</v>
      </c>
      <c r="J34" t="s">
        <v>91</v>
      </c>
      <c r="K34">
        <v>1432.9756039824099</v>
      </c>
      <c r="L34">
        <v>1432.9756039824099</v>
      </c>
      <c r="M34" t="s">
        <v>81</v>
      </c>
      <c r="N34">
        <v>648126.77428036998</v>
      </c>
      <c r="O34" t="s">
        <v>262</v>
      </c>
      <c r="P34">
        <f t="shared" si="2"/>
        <v>909665.54061418201</v>
      </c>
    </row>
    <row r="35" spans="1:16">
      <c r="A35" t="s">
        <v>72</v>
      </c>
      <c r="B35">
        <v>1813747.98333441</v>
      </c>
      <c r="C35">
        <v>1802214.3737414</v>
      </c>
      <c r="D35" s="3" t="s">
        <v>82</v>
      </c>
      <c r="E35">
        <v>239309.55595804099</v>
      </c>
      <c r="G35" s="3" t="s">
        <v>79</v>
      </c>
      <c r="H35">
        <f t="shared" si="0"/>
        <v>1831306.6741662601</v>
      </c>
      <c r="I35">
        <v>1831306674.16626</v>
      </c>
      <c r="J35" s="3" t="s">
        <v>157</v>
      </c>
      <c r="K35">
        <v>13616.1681366549</v>
      </c>
      <c r="L35">
        <v>13616.1681366549</v>
      </c>
      <c r="M35" t="s">
        <v>262</v>
      </c>
      <c r="N35">
        <v>909665.54061418201</v>
      </c>
      <c r="O35" t="s">
        <v>120</v>
      </c>
      <c r="P35">
        <f t="shared" si="2"/>
        <v>2936187.0187882399</v>
      </c>
    </row>
    <row r="36" spans="1:16">
      <c r="A36" t="s">
        <v>73</v>
      </c>
      <c r="B36">
        <v>5929.3758586558097</v>
      </c>
      <c r="C36">
        <v>4715.0000000999999</v>
      </c>
      <c r="D36" s="3" t="s">
        <v>89</v>
      </c>
      <c r="E36">
        <v>363089.67580330401</v>
      </c>
      <c r="G36" s="3" t="s">
        <v>91</v>
      </c>
      <c r="H36">
        <f t="shared" si="0"/>
        <v>2272.35420304523</v>
      </c>
      <c r="I36">
        <v>2272354.2030452299</v>
      </c>
      <c r="J36" s="3" t="s">
        <v>85</v>
      </c>
      <c r="K36">
        <v>25755.711993292</v>
      </c>
      <c r="L36">
        <v>25755.711993292</v>
      </c>
      <c r="M36" t="s">
        <v>120</v>
      </c>
      <c r="N36">
        <v>2936187.0187882399</v>
      </c>
      <c r="O36" t="s">
        <v>269</v>
      </c>
      <c r="P36">
        <f t="shared" si="2"/>
        <v>20676561.5058803</v>
      </c>
    </row>
    <row r="37" spans="1:16">
      <c r="A37" t="s">
        <v>74</v>
      </c>
      <c r="B37">
        <v>11511.1924302194</v>
      </c>
      <c r="C37">
        <v>12930.394937900001</v>
      </c>
      <c r="D37" s="3" t="s">
        <v>104</v>
      </c>
      <c r="E37">
        <v>97168.147129117497</v>
      </c>
      <c r="G37" s="3" t="s">
        <v>95</v>
      </c>
      <c r="H37">
        <f t="shared" si="0"/>
        <v>3741.9712115505999</v>
      </c>
      <c r="I37">
        <v>3741971.2115505999</v>
      </c>
      <c r="J37" s="3" t="s">
        <v>79</v>
      </c>
      <c r="K37">
        <v>1359702.6290812399</v>
      </c>
      <c r="L37">
        <v>1359702.6290812399</v>
      </c>
      <c r="M37" t="s">
        <v>269</v>
      </c>
      <c r="N37">
        <v>20676561.5058803</v>
      </c>
      <c r="O37" t="s">
        <v>49</v>
      </c>
      <c r="P37">
        <f t="shared" si="2"/>
        <v>599099.87850001804</v>
      </c>
    </row>
    <row r="38" spans="1:16">
      <c r="A38" t="s">
        <v>75</v>
      </c>
      <c r="B38">
        <v>2850.0909832740699</v>
      </c>
      <c r="C38">
        <v>2003.5982124</v>
      </c>
      <c r="D38" s="3" t="s">
        <v>219</v>
      </c>
      <c r="E38">
        <v>32598.118884764201</v>
      </c>
      <c r="G38" s="3" t="s">
        <v>78</v>
      </c>
      <c r="H38">
        <f t="shared" si="0"/>
        <v>1576.15143340859</v>
      </c>
      <c r="I38">
        <v>1576151.43340859</v>
      </c>
      <c r="J38" s="3" t="s">
        <v>95</v>
      </c>
      <c r="K38">
        <v>2641.2344173206302</v>
      </c>
      <c r="L38">
        <v>2641.2344173206302</v>
      </c>
      <c r="M38" t="s">
        <v>49</v>
      </c>
      <c r="N38">
        <v>599099.87850001804</v>
      </c>
      <c r="O38" t="s">
        <v>72</v>
      </c>
      <c r="P38">
        <f t="shared" si="2"/>
        <v>1761203.1599812701</v>
      </c>
    </row>
    <row r="39" spans="1:16">
      <c r="A39" t="s">
        <v>76</v>
      </c>
      <c r="B39">
        <v>18643.9828230286</v>
      </c>
      <c r="C39">
        <v>14420.604205600001</v>
      </c>
      <c r="D39" s="3" t="s">
        <v>210</v>
      </c>
      <c r="E39">
        <v>205228.41829960799</v>
      </c>
      <c r="G39" s="3" t="s">
        <v>252</v>
      </c>
      <c r="H39">
        <f t="shared" si="0"/>
        <v>6890.3472192271001</v>
      </c>
      <c r="I39">
        <v>6890347.2192270998</v>
      </c>
      <c r="J39" s="3" t="s">
        <v>78</v>
      </c>
      <c r="K39">
        <v>1455.20654345917</v>
      </c>
      <c r="L39">
        <v>1455.20654345917</v>
      </c>
      <c r="M39" t="s">
        <v>72</v>
      </c>
      <c r="N39">
        <v>1761203.1599812701</v>
      </c>
      <c r="O39" t="s">
        <v>60</v>
      </c>
      <c r="P39">
        <f t="shared" si="2"/>
        <v>12410.792857644299</v>
      </c>
    </row>
    <row r="40" spans="1:16">
      <c r="A40" t="s">
        <v>77</v>
      </c>
      <c r="B40">
        <v>4.1499016926519197</v>
      </c>
      <c r="C40">
        <v>4.2139644000000001</v>
      </c>
      <c r="D40" s="3" t="s">
        <v>268</v>
      </c>
      <c r="E40">
        <v>56074.206867422399</v>
      </c>
      <c r="G40" s="3" t="s">
        <v>82</v>
      </c>
      <c r="H40">
        <f t="shared" si="0"/>
        <v>232481.416039281</v>
      </c>
      <c r="I40">
        <v>232481416.03928101</v>
      </c>
      <c r="J40" s="3" t="s">
        <v>252</v>
      </c>
      <c r="K40">
        <v>9880.2336393810692</v>
      </c>
      <c r="L40">
        <v>9880.2336393810692</v>
      </c>
      <c r="M40" t="s">
        <v>60</v>
      </c>
      <c r="N40">
        <v>12410.792857644299</v>
      </c>
      <c r="O40" t="s">
        <v>63</v>
      </c>
      <c r="P40">
        <f t="shared" si="2"/>
        <v>49331.999652618899</v>
      </c>
    </row>
    <row r="41" spans="1:16">
      <c r="A41" t="s">
        <v>78</v>
      </c>
      <c r="B41">
        <v>2492.0633780605499</v>
      </c>
      <c r="C41">
        <v>1695.8257080999999</v>
      </c>
      <c r="D41" t="s">
        <v>273</v>
      </c>
      <c r="E41">
        <v>492545.71039226401</v>
      </c>
      <c r="G41" t="s">
        <v>83</v>
      </c>
      <c r="H41">
        <f t="shared" si="0"/>
        <v>8335180.7043459592</v>
      </c>
      <c r="I41">
        <v>8335180704.3459597</v>
      </c>
      <c r="J41" s="3" t="s">
        <v>82</v>
      </c>
      <c r="K41">
        <v>199926.49717583999</v>
      </c>
      <c r="L41">
        <v>199926.49717583999</v>
      </c>
      <c r="M41" t="s">
        <v>63</v>
      </c>
      <c r="N41">
        <v>49331.999652618899</v>
      </c>
      <c r="O41" t="s">
        <v>157</v>
      </c>
      <c r="P41">
        <f t="shared" si="2"/>
        <v>25960.2480772948</v>
      </c>
    </row>
    <row r="42" spans="1:16">
      <c r="A42" t="s">
        <v>79</v>
      </c>
      <c r="B42">
        <v>1597881.0096814299</v>
      </c>
      <c r="C42">
        <v>1556129.5244181999</v>
      </c>
      <c r="D42" s="3" t="s">
        <v>292</v>
      </c>
      <c r="E42">
        <v>13094.6138449309</v>
      </c>
      <c r="G42" s="3" t="s">
        <v>89</v>
      </c>
      <c r="H42">
        <f t="shared" si="0"/>
        <v>336920.04665144702</v>
      </c>
      <c r="I42">
        <v>336920046.651447</v>
      </c>
      <c r="J42" t="s">
        <v>83</v>
      </c>
      <c r="K42">
        <v>8393150.4115027208</v>
      </c>
      <c r="L42">
        <v>8393150.4115027208</v>
      </c>
      <c r="M42" t="s">
        <v>157</v>
      </c>
      <c r="N42">
        <v>25960.2480772948</v>
      </c>
      <c r="O42" t="s">
        <v>89</v>
      </c>
      <c r="P42">
        <f>N44</f>
        <v>348218.05824782699</v>
      </c>
    </row>
    <row r="43" spans="1:16">
      <c r="A43" t="s">
        <v>80</v>
      </c>
      <c r="B43">
        <v>34.876149470357802</v>
      </c>
      <c r="C43">
        <v>33.156774599999999</v>
      </c>
      <c r="D43" s="3" t="s">
        <v>92</v>
      </c>
      <c r="E43">
        <v>46784.782827368603</v>
      </c>
      <c r="G43" t="s">
        <v>87</v>
      </c>
      <c r="H43">
        <f t="shared" si="0"/>
        <v>11592.538140856999</v>
      </c>
      <c r="I43">
        <v>11592538.140857</v>
      </c>
      <c r="J43" t="s">
        <v>136</v>
      </c>
      <c r="K43">
        <v>226003.38013379101</v>
      </c>
      <c r="L43">
        <v>226003.38013379101</v>
      </c>
      <c r="M43" t="s">
        <v>652</v>
      </c>
      <c r="N43">
        <v>0</v>
      </c>
      <c r="O43" t="s">
        <v>92</v>
      </c>
      <c r="P43">
        <f t="shared" ref="P43:P62" si="3">N45</f>
        <v>60256.843788708698</v>
      </c>
    </row>
    <row r="44" spans="1:16">
      <c r="A44" t="s">
        <v>81</v>
      </c>
      <c r="B44">
        <v>597120.15603007399</v>
      </c>
      <c r="C44">
        <v>679832.29169310001</v>
      </c>
      <c r="D44" s="3" t="s">
        <v>132</v>
      </c>
      <c r="E44">
        <v>62821.5044216881</v>
      </c>
      <c r="G44" s="3" t="s">
        <v>92</v>
      </c>
      <c r="H44">
        <f t="shared" si="0"/>
        <v>51046.9131929387</v>
      </c>
      <c r="I44">
        <v>51046913.1929387</v>
      </c>
      <c r="J44" s="3" t="s">
        <v>172</v>
      </c>
      <c r="K44">
        <v>33554.353776599703</v>
      </c>
      <c r="L44">
        <v>33554.353776599703</v>
      </c>
      <c r="M44" t="s">
        <v>89</v>
      </c>
      <c r="N44">
        <v>348218.05824782699</v>
      </c>
      <c r="O44" t="s">
        <v>139</v>
      </c>
      <c r="P44">
        <f t="shared" si="3"/>
        <v>43954.058517568701</v>
      </c>
    </row>
    <row r="45" spans="1:16">
      <c r="A45" t="s">
        <v>82</v>
      </c>
      <c r="B45">
        <v>238792.01849203699</v>
      </c>
      <c r="C45">
        <v>243919.08530870001</v>
      </c>
      <c r="D45" s="3" t="s">
        <v>138</v>
      </c>
      <c r="E45">
        <v>21595.675150456798</v>
      </c>
      <c r="G45" s="3" t="s">
        <v>139</v>
      </c>
      <c r="H45">
        <f t="shared" si="0"/>
        <v>64516.276723799201</v>
      </c>
      <c r="I45">
        <v>64516276.723799199</v>
      </c>
      <c r="J45" s="3" t="s">
        <v>89</v>
      </c>
      <c r="K45">
        <v>295548.73036727402</v>
      </c>
      <c r="L45">
        <v>295548.73036727402</v>
      </c>
      <c r="M45" t="s">
        <v>92</v>
      </c>
      <c r="N45">
        <v>60256.843788708698</v>
      </c>
      <c r="O45" t="s">
        <v>96</v>
      </c>
      <c r="P45">
        <f t="shared" si="3"/>
        <v>18958.5398259785</v>
      </c>
    </row>
    <row r="46" spans="1:16">
      <c r="A46" t="s">
        <v>83</v>
      </c>
      <c r="B46">
        <v>10582480.193438699</v>
      </c>
      <c r="C46">
        <v>11061552.790044099</v>
      </c>
      <c r="D46" s="3" t="s">
        <v>200</v>
      </c>
      <c r="E46">
        <v>11100.9816647691</v>
      </c>
      <c r="G46" s="3" t="s">
        <v>93</v>
      </c>
      <c r="H46">
        <f t="shared" si="0"/>
        <v>75680.681922823511</v>
      </c>
      <c r="I46">
        <v>75680681.922823504</v>
      </c>
      <c r="J46" s="3" t="s">
        <v>90</v>
      </c>
      <c r="K46">
        <v>0</v>
      </c>
      <c r="L46">
        <v>0</v>
      </c>
      <c r="M46" t="s">
        <v>139</v>
      </c>
      <c r="N46">
        <v>43954.058517568701</v>
      </c>
      <c r="O46" t="s">
        <v>143</v>
      </c>
      <c r="P46">
        <f t="shared" si="3"/>
        <v>2308361.4617813299</v>
      </c>
    </row>
    <row r="47" spans="1:16">
      <c r="A47" t="s">
        <v>84</v>
      </c>
      <c r="B47">
        <v>44218.976572444597</v>
      </c>
      <c r="C47">
        <v>45814.637971700002</v>
      </c>
      <c r="D47" s="3" t="s">
        <v>209</v>
      </c>
      <c r="E47">
        <v>62351.7174841347</v>
      </c>
      <c r="G47" s="3" t="s">
        <v>96</v>
      </c>
      <c r="H47">
        <f t="shared" si="0"/>
        <v>29290.1636673543</v>
      </c>
      <c r="I47">
        <v>29290163.667354301</v>
      </c>
      <c r="J47" t="s">
        <v>87</v>
      </c>
      <c r="K47">
        <v>10953.329867083001</v>
      </c>
      <c r="L47">
        <v>10953.329867083001</v>
      </c>
      <c r="M47" t="s">
        <v>659</v>
      </c>
      <c r="N47">
        <v>18958.5398259785</v>
      </c>
      <c r="O47" t="s">
        <v>142</v>
      </c>
      <c r="P47">
        <f t="shared" si="3"/>
        <v>985336.549494648</v>
      </c>
    </row>
    <row r="48" spans="1:16">
      <c r="A48" t="s">
        <v>85</v>
      </c>
      <c r="B48">
        <v>31679.813432411502</v>
      </c>
      <c r="C48">
        <v>30928.6538134</v>
      </c>
      <c r="D48" s="3" t="s">
        <v>237</v>
      </c>
      <c r="E48">
        <v>27692.1659461938</v>
      </c>
      <c r="G48" s="3" t="s">
        <v>97</v>
      </c>
      <c r="H48">
        <f t="shared" si="0"/>
        <v>195619.844486644</v>
      </c>
      <c r="I48">
        <v>195619844.486644</v>
      </c>
      <c r="J48" s="3" t="s">
        <v>88</v>
      </c>
      <c r="K48">
        <v>235.994795189348</v>
      </c>
      <c r="L48">
        <v>235.994795189348</v>
      </c>
      <c r="M48" t="s">
        <v>143</v>
      </c>
      <c r="N48">
        <v>2308361.4617813299</v>
      </c>
      <c r="O48" t="s">
        <v>136</v>
      </c>
      <c r="P48">
        <f t="shared" si="3"/>
        <v>450651.11877565098</v>
      </c>
    </row>
    <row r="49" spans="1:16">
      <c r="A49" t="s">
        <v>86</v>
      </c>
      <c r="B49">
        <v>44118.743390007403</v>
      </c>
      <c r="C49">
        <v>37917.704899700002</v>
      </c>
      <c r="D49" s="3" t="s">
        <v>293</v>
      </c>
      <c r="E49">
        <v>2012.5440474468701</v>
      </c>
      <c r="G49" t="s">
        <v>84</v>
      </c>
      <c r="H49">
        <f t="shared" si="0"/>
        <v>24234.7300283478</v>
      </c>
      <c r="I49">
        <v>24234730.028347801</v>
      </c>
      <c r="J49" s="3" t="s">
        <v>92</v>
      </c>
      <c r="K49">
        <v>38993.596981682203</v>
      </c>
      <c r="L49">
        <v>38993.596981682203</v>
      </c>
      <c r="M49" t="s">
        <v>142</v>
      </c>
      <c r="N49">
        <v>985336.549494648</v>
      </c>
      <c r="O49" t="s">
        <v>154</v>
      </c>
      <c r="P49">
        <f t="shared" si="3"/>
        <v>195579.46227925</v>
      </c>
    </row>
    <row r="50" spans="1:16">
      <c r="A50" t="s">
        <v>87</v>
      </c>
      <c r="B50">
        <v>8796.14634126696</v>
      </c>
      <c r="C50">
        <v>8556.5948709999993</v>
      </c>
      <c r="D50" s="3" t="s">
        <v>102</v>
      </c>
      <c r="E50">
        <v>64919.574505226097</v>
      </c>
      <c r="G50" s="3" t="s">
        <v>285</v>
      </c>
      <c r="H50">
        <f t="shared" si="0"/>
        <v>8112.3160913454394</v>
      </c>
      <c r="I50">
        <v>8112316.0913454397</v>
      </c>
      <c r="J50" s="3" t="s">
        <v>139</v>
      </c>
      <c r="K50">
        <v>43715.831725808799</v>
      </c>
      <c r="L50">
        <v>43715.831725808799</v>
      </c>
      <c r="M50" t="s">
        <v>653</v>
      </c>
      <c r="N50">
        <v>450651.11877565098</v>
      </c>
      <c r="O50" t="s">
        <v>193</v>
      </c>
      <c r="P50">
        <f t="shared" si="3"/>
        <v>351000.53129912203</v>
      </c>
    </row>
    <row r="51" spans="1:16">
      <c r="A51" t="s">
        <v>88</v>
      </c>
      <c r="B51">
        <v>725.59287935567397</v>
      </c>
      <c r="C51">
        <v>373.73620920000002</v>
      </c>
      <c r="D51" s="3" t="s">
        <v>151</v>
      </c>
      <c r="E51">
        <v>15941.126600638399</v>
      </c>
      <c r="G51" t="s">
        <v>86</v>
      </c>
      <c r="H51">
        <f t="shared" si="0"/>
        <v>38166.501663401301</v>
      </c>
      <c r="I51">
        <v>38166501.663401298</v>
      </c>
      <c r="J51" s="3" t="s">
        <v>93</v>
      </c>
      <c r="K51">
        <v>62827.8024435919</v>
      </c>
      <c r="L51">
        <v>62827.8024435919</v>
      </c>
      <c r="M51" t="s">
        <v>154</v>
      </c>
      <c r="N51">
        <v>195579.46227925</v>
      </c>
      <c r="O51" t="s">
        <v>182</v>
      </c>
      <c r="P51">
        <f t="shared" si="3"/>
        <v>9500.9404937320905</v>
      </c>
    </row>
    <row r="52" spans="1:16">
      <c r="A52" t="s">
        <v>89</v>
      </c>
      <c r="B52">
        <v>305519.78938850597</v>
      </c>
      <c r="C52">
        <v>293481.75307889999</v>
      </c>
      <c r="D52" s="3" t="s">
        <v>294</v>
      </c>
      <c r="E52">
        <v>108408.844834984</v>
      </c>
      <c r="G52" s="3" t="s">
        <v>101</v>
      </c>
      <c r="H52">
        <f t="shared" si="0"/>
        <v>309763.59662244702</v>
      </c>
      <c r="I52">
        <v>309763596.62244701</v>
      </c>
      <c r="J52" t="s">
        <v>47</v>
      </c>
      <c r="K52">
        <v>2397.9660638291298</v>
      </c>
      <c r="L52">
        <v>2397.9660638557202</v>
      </c>
      <c r="M52" t="s">
        <v>193</v>
      </c>
      <c r="N52">
        <v>351000.53129912203</v>
      </c>
      <c r="O52" t="s">
        <v>173</v>
      </c>
      <c r="P52">
        <f t="shared" si="3"/>
        <v>120278.916867826</v>
      </c>
    </row>
    <row r="53" spans="1:16">
      <c r="A53" t="s">
        <v>90</v>
      </c>
      <c r="B53">
        <v>1094.45435521838</v>
      </c>
      <c r="C53">
        <v>966.02954190000003</v>
      </c>
      <c r="D53" s="3" t="s">
        <v>260</v>
      </c>
      <c r="E53">
        <v>21748.8997564862</v>
      </c>
      <c r="G53" s="3" t="s">
        <v>99</v>
      </c>
      <c r="H53">
        <f t="shared" si="0"/>
        <v>1617.2551210629299</v>
      </c>
      <c r="I53">
        <v>1617255.12106293</v>
      </c>
      <c r="J53" s="3" t="s">
        <v>96</v>
      </c>
      <c r="K53">
        <v>17646.419564757001</v>
      </c>
      <c r="L53">
        <v>17646.419564757001</v>
      </c>
      <c r="M53" t="s">
        <v>182</v>
      </c>
      <c r="N53">
        <v>9500.9404937320905</v>
      </c>
      <c r="O53" t="s">
        <v>210</v>
      </c>
      <c r="P53">
        <f t="shared" si="3"/>
        <v>222231.31115303599</v>
      </c>
    </row>
    <row r="54" spans="1:16">
      <c r="A54" t="s">
        <v>91</v>
      </c>
      <c r="B54">
        <v>2140.1760259573098</v>
      </c>
      <c r="C54">
        <v>1596.800287</v>
      </c>
      <c r="D54" s="3" t="s">
        <v>295</v>
      </c>
      <c r="E54">
        <v>135828.01249596299</v>
      </c>
      <c r="G54" s="3" t="s">
        <v>102</v>
      </c>
      <c r="H54">
        <f t="shared" si="0"/>
        <v>65559.097992131094</v>
      </c>
      <c r="I54">
        <v>65559097.992131099</v>
      </c>
      <c r="J54" s="3" t="s">
        <v>97</v>
      </c>
      <c r="K54">
        <v>161025.08694704599</v>
      </c>
      <c r="L54">
        <v>161025.08694704599</v>
      </c>
      <c r="M54" t="s">
        <v>173</v>
      </c>
      <c r="N54">
        <v>120278.916867826</v>
      </c>
      <c r="O54" t="s">
        <v>212</v>
      </c>
      <c r="P54">
        <f t="shared" si="3"/>
        <v>366425.05129060801</v>
      </c>
    </row>
    <row r="55" spans="1:16">
      <c r="A55" t="s">
        <v>92</v>
      </c>
      <c r="B55">
        <v>46877.243042133203</v>
      </c>
      <c r="C55">
        <v>54775.994478400004</v>
      </c>
      <c r="D55" s="3" t="s">
        <v>56</v>
      </c>
      <c r="E55">
        <v>389921.60024762998</v>
      </c>
      <c r="G55" s="3" t="s">
        <v>104</v>
      </c>
      <c r="H55">
        <f t="shared" si="0"/>
        <v>82274.898040761196</v>
      </c>
      <c r="I55">
        <v>82274898.040761203</v>
      </c>
      <c r="J55" t="s">
        <v>84</v>
      </c>
      <c r="K55">
        <v>28236.978671760298</v>
      </c>
      <c r="L55">
        <v>28236.978671760298</v>
      </c>
      <c r="M55" t="s">
        <v>210</v>
      </c>
      <c r="N55">
        <v>222231.31115303599</v>
      </c>
      <c r="O55" t="s">
        <v>224</v>
      </c>
      <c r="P55">
        <f t="shared" si="3"/>
        <v>172963.452283324</v>
      </c>
    </row>
    <row r="56" spans="1:16">
      <c r="A56" t="s">
        <v>93</v>
      </c>
      <c r="B56">
        <v>97590.512341111695</v>
      </c>
      <c r="C56">
        <v>87133.000000100001</v>
      </c>
      <c r="D56" s="3" t="s">
        <v>59</v>
      </c>
      <c r="E56">
        <v>531185.20284129505</v>
      </c>
      <c r="G56" s="3" t="s">
        <v>105</v>
      </c>
      <c r="H56">
        <f t="shared" si="0"/>
        <v>306928.741539874</v>
      </c>
      <c r="I56">
        <v>306928741.53987402</v>
      </c>
      <c r="J56" s="3" t="s">
        <v>285</v>
      </c>
      <c r="K56">
        <v>13203.8094180064</v>
      </c>
      <c r="L56">
        <v>13203.8094180064</v>
      </c>
      <c r="M56" t="s">
        <v>212</v>
      </c>
      <c r="N56">
        <v>366425.05129060801</v>
      </c>
      <c r="O56" t="s">
        <v>225</v>
      </c>
      <c r="P56">
        <f t="shared" si="3"/>
        <v>1326182.6233552799</v>
      </c>
    </row>
    <row r="57" spans="1:16">
      <c r="A57" t="s">
        <v>94</v>
      </c>
      <c r="B57">
        <v>125.544279456048</v>
      </c>
      <c r="C57">
        <v>119.6814394</v>
      </c>
      <c r="D57" s="3" t="s">
        <v>63</v>
      </c>
      <c r="E57">
        <v>55022.8409177461</v>
      </c>
      <c r="G57" s="3" t="s">
        <v>237</v>
      </c>
      <c r="H57">
        <f t="shared" si="0"/>
        <v>30419.1368769412</v>
      </c>
      <c r="I57">
        <v>30419136.8769412</v>
      </c>
      <c r="J57" t="s">
        <v>86</v>
      </c>
      <c r="K57">
        <v>29366.9001754407</v>
      </c>
      <c r="L57">
        <v>29366.900175440798</v>
      </c>
      <c r="M57" t="s">
        <v>224</v>
      </c>
      <c r="N57">
        <v>172963.452283324</v>
      </c>
      <c r="O57" t="s">
        <v>227</v>
      </c>
      <c r="P57">
        <f t="shared" si="3"/>
        <v>812709.42574344599</v>
      </c>
    </row>
    <row r="58" spans="1:16">
      <c r="A58" t="s">
        <v>95</v>
      </c>
      <c r="B58">
        <v>5810.5924027055198</v>
      </c>
      <c r="C58">
        <v>4708.3367334000004</v>
      </c>
      <c r="D58" s="3" t="s">
        <v>139</v>
      </c>
      <c r="E58">
        <v>52825.483542734597</v>
      </c>
      <c r="G58" s="3" t="s">
        <v>106</v>
      </c>
      <c r="H58">
        <f t="shared" si="0"/>
        <v>3113.2699338717498</v>
      </c>
      <c r="I58">
        <v>3113269.9338717498</v>
      </c>
      <c r="J58" s="3" t="s">
        <v>101</v>
      </c>
      <c r="K58">
        <v>263556.23485449702</v>
      </c>
      <c r="L58">
        <v>263556.23485449702</v>
      </c>
      <c r="M58" t="s">
        <v>225</v>
      </c>
      <c r="N58">
        <v>1326182.6233552799</v>
      </c>
      <c r="O58" t="s">
        <v>232</v>
      </c>
      <c r="P58">
        <f t="shared" si="3"/>
        <v>247596.37200070999</v>
      </c>
    </row>
    <row r="59" spans="1:16">
      <c r="A59" t="s">
        <v>96</v>
      </c>
      <c r="B59">
        <v>9908.0403568953097</v>
      </c>
      <c r="C59">
        <v>19779.150116199999</v>
      </c>
      <c r="D59" s="3" t="s">
        <v>96</v>
      </c>
      <c r="E59">
        <v>22628.699145529499</v>
      </c>
      <c r="G59" s="3" t="s">
        <v>109</v>
      </c>
      <c r="H59">
        <f t="shared" si="0"/>
        <v>22652.535660690901</v>
      </c>
      <c r="I59">
        <v>22652535.6606909</v>
      </c>
      <c r="J59" s="3" t="s">
        <v>99</v>
      </c>
      <c r="K59">
        <v>1284.49769766245</v>
      </c>
      <c r="L59">
        <v>1284.49769766245</v>
      </c>
      <c r="M59" t="s">
        <v>227</v>
      </c>
      <c r="N59">
        <v>812709.42574344599</v>
      </c>
      <c r="O59" t="s">
        <v>281</v>
      </c>
      <c r="P59">
        <f t="shared" si="3"/>
        <v>360679.74064790801</v>
      </c>
    </row>
    <row r="60" spans="1:16">
      <c r="A60" t="s">
        <v>97</v>
      </c>
      <c r="B60">
        <v>162343.49116409599</v>
      </c>
      <c r="C60">
        <v>186829.9405457</v>
      </c>
      <c r="D60" s="3" t="s">
        <v>97</v>
      </c>
      <c r="E60">
        <v>173534.872917678</v>
      </c>
      <c r="G60" s="3" t="s">
        <v>111</v>
      </c>
      <c r="H60">
        <f t="shared" si="0"/>
        <v>3421.4548534120499</v>
      </c>
      <c r="I60">
        <v>3421454.8534120498</v>
      </c>
      <c r="J60" s="3" t="s">
        <v>100</v>
      </c>
      <c r="K60">
        <v>386.74289588842998</v>
      </c>
      <c r="L60">
        <v>386.74289588843197</v>
      </c>
      <c r="M60" t="s">
        <v>232</v>
      </c>
      <c r="N60">
        <v>247596.37200070999</v>
      </c>
      <c r="O60" t="s">
        <v>110</v>
      </c>
      <c r="P60">
        <f>N62</f>
        <v>565242.24223086401</v>
      </c>
    </row>
    <row r="61" spans="1:16">
      <c r="A61" t="s">
        <v>98</v>
      </c>
      <c r="B61">
        <v>3122349.4505557502</v>
      </c>
      <c r="C61">
        <v>3360549.9738884</v>
      </c>
      <c r="D61" s="3" t="s">
        <v>101</v>
      </c>
      <c r="E61">
        <v>295383.39349153702</v>
      </c>
      <c r="G61" s="3" t="s">
        <v>114</v>
      </c>
      <c r="H61">
        <f t="shared" si="0"/>
        <v>4747.4325954265296</v>
      </c>
      <c r="I61">
        <v>4747432.5954265296</v>
      </c>
      <c r="J61" s="3" t="s">
        <v>102</v>
      </c>
      <c r="K61">
        <v>51952.495136739199</v>
      </c>
      <c r="L61">
        <v>51952.495136739199</v>
      </c>
      <c r="M61" t="s">
        <v>281</v>
      </c>
      <c r="N61">
        <v>360679.74064790801</v>
      </c>
      <c r="O61" t="s">
        <v>254</v>
      </c>
      <c r="P61">
        <f t="shared" si="3"/>
        <v>459298.53777437803</v>
      </c>
    </row>
    <row r="62" spans="1:16">
      <c r="A62" t="s">
        <v>99</v>
      </c>
      <c r="B62">
        <v>3368.1282080236801</v>
      </c>
      <c r="C62">
        <v>2430.2879668</v>
      </c>
      <c r="D62" s="3" t="s">
        <v>109</v>
      </c>
      <c r="E62">
        <v>25597.089546273299</v>
      </c>
      <c r="G62" s="3" t="s">
        <v>113</v>
      </c>
      <c r="H62">
        <f t="shared" si="0"/>
        <v>226803.37122694001</v>
      </c>
      <c r="I62">
        <v>226803371.22694001</v>
      </c>
      <c r="J62" s="3" t="s">
        <v>104</v>
      </c>
      <c r="K62">
        <v>76612.918183783098</v>
      </c>
      <c r="L62">
        <v>76612.918183783098</v>
      </c>
      <c r="M62" t="s">
        <v>110</v>
      </c>
      <c r="N62">
        <v>565242.24223086401</v>
      </c>
      <c r="O62" t="s">
        <v>261</v>
      </c>
      <c r="P62">
        <f t="shared" si="3"/>
        <v>49839.731226180898</v>
      </c>
    </row>
    <row r="63" spans="1:16">
      <c r="A63" t="s">
        <v>100</v>
      </c>
      <c r="B63">
        <v>759.613529088684</v>
      </c>
      <c r="C63">
        <v>540.73703709999995</v>
      </c>
      <c r="D63" s="3" t="s">
        <v>296</v>
      </c>
      <c r="E63">
        <v>242622.195738209</v>
      </c>
      <c r="G63" s="3" t="s">
        <v>116</v>
      </c>
      <c r="H63">
        <f t="shared" si="0"/>
        <v>2537271.8009585999</v>
      </c>
      <c r="I63">
        <v>2537271800.9586</v>
      </c>
      <c r="J63" s="3" t="s">
        <v>105</v>
      </c>
      <c r="K63">
        <v>223212.17459946501</v>
      </c>
      <c r="L63">
        <v>223212.17459946501</v>
      </c>
      <c r="M63" t="s">
        <v>254</v>
      </c>
      <c r="N63">
        <v>459298.53777437803</v>
      </c>
      <c r="O63" t="s">
        <v>276</v>
      </c>
      <c r="P63">
        <f>N65</f>
        <v>279399.30645699601</v>
      </c>
    </row>
    <row r="64" spans="1:16">
      <c r="A64" t="s">
        <v>101</v>
      </c>
      <c r="B64">
        <v>289879.88164202502</v>
      </c>
      <c r="C64">
        <v>302673.06876609998</v>
      </c>
      <c r="D64" s="3" t="s">
        <v>297</v>
      </c>
      <c r="E64">
        <v>2735772.84941193</v>
      </c>
      <c r="G64" s="3" t="s">
        <v>221</v>
      </c>
      <c r="H64">
        <f t="shared" si="0"/>
        <v>8422.8061707519701</v>
      </c>
      <c r="I64">
        <v>8422806.1707519703</v>
      </c>
      <c r="J64" s="3" t="s">
        <v>237</v>
      </c>
      <c r="K64">
        <v>19558.1117877918</v>
      </c>
      <c r="L64">
        <v>19558.1117877918</v>
      </c>
      <c r="M64" t="s">
        <v>261</v>
      </c>
      <c r="N64">
        <v>49839.731226180898</v>
      </c>
      <c r="O64" t="s">
        <v>809</v>
      </c>
      <c r="P64">
        <f>N67+N68</f>
        <v>170835.56783294521</v>
      </c>
    </row>
    <row r="65" spans="1:16">
      <c r="A65" t="s">
        <v>102</v>
      </c>
      <c r="B65">
        <v>78554.179725037699</v>
      </c>
      <c r="C65">
        <v>71164.825256800003</v>
      </c>
      <c r="D65" s="3" t="s">
        <v>98</v>
      </c>
      <c r="E65">
        <v>3342422.16806118</v>
      </c>
      <c r="G65" s="3" t="s">
        <v>119</v>
      </c>
      <c r="H65">
        <f t="shared" si="0"/>
        <v>20725.810590470501</v>
      </c>
      <c r="I65">
        <v>20725810.5904705</v>
      </c>
      <c r="J65" s="3" t="s">
        <v>128</v>
      </c>
      <c r="K65">
        <v>11150.681817959799</v>
      </c>
      <c r="L65">
        <v>11150.681817959799</v>
      </c>
      <c r="M65" t="s">
        <v>276</v>
      </c>
      <c r="N65">
        <v>279399.30645699601</v>
      </c>
      <c r="O65" t="s">
        <v>83</v>
      </c>
      <c r="P65">
        <f>N69+N70</f>
        <v>644152.75999693584</v>
      </c>
    </row>
    <row r="66" spans="1:16">
      <c r="A66" t="s">
        <v>103</v>
      </c>
      <c r="B66">
        <v>187645.52533998</v>
      </c>
      <c r="C66">
        <v>165979.4183019</v>
      </c>
      <c r="D66" s="3" t="s">
        <v>129</v>
      </c>
      <c r="E66">
        <v>246336.68395388199</v>
      </c>
      <c r="G66" t="s">
        <v>126</v>
      </c>
      <c r="H66">
        <f t="shared" si="0"/>
        <v>1264.7663131844599</v>
      </c>
      <c r="I66">
        <v>1264766.3131844599</v>
      </c>
      <c r="J66" s="3" t="s">
        <v>106</v>
      </c>
      <c r="K66">
        <v>3067.9530927937099</v>
      </c>
      <c r="L66">
        <v>3067.9530927937099</v>
      </c>
      <c r="M66" t="s">
        <v>333</v>
      </c>
      <c r="N66">
        <v>7231343.7437277101</v>
      </c>
    </row>
    <row r="67" spans="1:16">
      <c r="A67" t="s">
        <v>104</v>
      </c>
      <c r="B67">
        <v>98775.134614212802</v>
      </c>
      <c r="C67">
        <v>99290.381000299996</v>
      </c>
      <c r="D67" s="3" t="s">
        <v>141</v>
      </c>
      <c r="E67">
        <v>114014.631390439</v>
      </c>
      <c r="G67" s="3" t="s">
        <v>121</v>
      </c>
      <c r="H67">
        <f t="shared" ref="H67:H130" si="4">I67/1000</f>
        <v>16073.726030004</v>
      </c>
      <c r="I67">
        <v>16073726.030004</v>
      </c>
      <c r="J67" s="3" t="s">
        <v>109</v>
      </c>
      <c r="K67">
        <v>20149.052869166801</v>
      </c>
      <c r="L67">
        <v>20149.052869166801</v>
      </c>
      <c r="M67" t="s">
        <v>654</v>
      </c>
      <c r="N67">
        <v>123187.67554438001</v>
      </c>
    </row>
    <row r="68" spans="1:16">
      <c r="A68" t="s">
        <v>105</v>
      </c>
      <c r="B68">
        <v>353695.880408319</v>
      </c>
      <c r="C68">
        <v>332698.04103070003</v>
      </c>
      <c r="D68" s="3" t="s">
        <v>145</v>
      </c>
      <c r="E68">
        <v>156654.67240640699</v>
      </c>
      <c r="G68" s="3" t="s">
        <v>98</v>
      </c>
      <c r="H68">
        <f t="shared" si="4"/>
        <v>3162438.4722609199</v>
      </c>
      <c r="I68">
        <v>3162438472.26092</v>
      </c>
      <c r="J68" s="3" t="s">
        <v>111</v>
      </c>
      <c r="K68">
        <v>44865.4137369788</v>
      </c>
      <c r="L68">
        <v>44865.4137369788</v>
      </c>
      <c r="M68" t="s">
        <v>655</v>
      </c>
      <c r="N68">
        <v>47647.892288565199</v>
      </c>
    </row>
    <row r="69" spans="1:16">
      <c r="A69" t="s">
        <v>106</v>
      </c>
      <c r="B69">
        <v>2078.8908923966901</v>
      </c>
      <c r="C69">
        <v>1858.1039079</v>
      </c>
      <c r="D69" s="3" t="s">
        <v>150</v>
      </c>
      <c r="E69">
        <v>1968817.7950772301</v>
      </c>
      <c r="G69" s="3" t="s">
        <v>122</v>
      </c>
      <c r="H69">
        <f t="shared" si="4"/>
        <v>45569.080824825098</v>
      </c>
      <c r="I69">
        <v>45569080.824825101</v>
      </c>
      <c r="J69" s="3" t="s">
        <v>114</v>
      </c>
      <c r="K69">
        <v>3587.5420877705701</v>
      </c>
      <c r="L69">
        <v>3587.5420877705701</v>
      </c>
      <c r="M69" t="s">
        <v>656</v>
      </c>
      <c r="N69">
        <v>590416.34262137604</v>
      </c>
    </row>
    <row r="70" spans="1:16">
      <c r="A70" t="s">
        <v>107</v>
      </c>
      <c r="B70">
        <v>6.8610236684941501</v>
      </c>
      <c r="C70">
        <v>6.6492630000000004</v>
      </c>
      <c r="D70" s="3" t="s">
        <v>171</v>
      </c>
      <c r="E70">
        <v>32248.821599052801</v>
      </c>
      <c r="G70" s="3" t="s">
        <v>129</v>
      </c>
      <c r="H70">
        <f t="shared" si="4"/>
        <v>284437.882893548</v>
      </c>
      <c r="I70">
        <v>284437882.89354801</v>
      </c>
      <c r="J70" s="3" t="s">
        <v>113</v>
      </c>
      <c r="K70">
        <v>205788.35449156101</v>
      </c>
      <c r="L70">
        <v>205788.35449156101</v>
      </c>
      <c r="M70" t="s">
        <v>657</v>
      </c>
      <c r="N70">
        <v>53736.417375559802</v>
      </c>
    </row>
    <row r="71" spans="1:16">
      <c r="A71" t="s">
        <v>108</v>
      </c>
      <c r="B71">
        <v>1240136.80679712</v>
      </c>
      <c r="C71">
        <v>1195119.2699712999</v>
      </c>
      <c r="D71" s="3" t="s">
        <v>169</v>
      </c>
      <c r="E71">
        <v>47945.287536329401</v>
      </c>
      <c r="G71" t="s">
        <v>131</v>
      </c>
      <c r="H71">
        <f t="shared" si="4"/>
        <v>3419.86555727839</v>
      </c>
      <c r="I71">
        <v>3419865.55727839</v>
      </c>
      <c r="J71" s="3" t="s">
        <v>45</v>
      </c>
      <c r="K71">
        <v>0</v>
      </c>
      <c r="L71">
        <v>0</v>
      </c>
    </row>
    <row r="72" spans="1:16">
      <c r="A72" t="s">
        <v>109</v>
      </c>
      <c r="B72">
        <v>21848.935041960402</v>
      </c>
      <c r="C72">
        <v>23048.864242899999</v>
      </c>
      <c r="D72" s="3" t="s">
        <v>170</v>
      </c>
      <c r="E72">
        <v>82208.823623236502</v>
      </c>
      <c r="G72" s="3" t="s">
        <v>132</v>
      </c>
      <c r="H72">
        <f t="shared" si="4"/>
        <v>60413.139493848503</v>
      </c>
      <c r="I72">
        <v>60413139.493848503</v>
      </c>
      <c r="J72" s="3" t="s">
        <v>116</v>
      </c>
      <c r="K72">
        <v>2153827.5895479401</v>
      </c>
      <c r="L72">
        <v>2153827.5895479401</v>
      </c>
    </row>
    <row r="73" spans="1:16">
      <c r="A73" t="s">
        <v>110</v>
      </c>
      <c r="B73">
        <v>756428.21513442998</v>
      </c>
      <c r="C73">
        <v>515898.29316350003</v>
      </c>
      <c r="D73" s="3" t="s">
        <v>182</v>
      </c>
      <c r="E73">
        <v>14404.1047768682</v>
      </c>
      <c r="G73" s="3" t="s">
        <v>124</v>
      </c>
      <c r="H73">
        <f t="shared" si="4"/>
        <v>6913.4465754941803</v>
      </c>
      <c r="I73">
        <v>6913446.5754941804</v>
      </c>
      <c r="J73" s="3" t="s">
        <v>221</v>
      </c>
      <c r="K73">
        <v>4268.1079513489203</v>
      </c>
      <c r="L73">
        <v>4268.1079513489203</v>
      </c>
    </row>
    <row r="74" spans="1:16">
      <c r="A74" t="s">
        <v>111</v>
      </c>
      <c r="B74">
        <v>71705.878509709</v>
      </c>
      <c r="C74">
        <v>64589.334978699997</v>
      </c>
      <c r="D74" s="3" t="s">
        <v>202</v>
      </c>
      <c r="E74">
        <v>739657.02392815298</v>
      </c>
      <c r="G74" t="s">
        <v>135</v>
      </c>
      <c r="H74">
        <f t="shared" si="4"/>
        <v>254815.72407465099</v>
      </c>
      <c r="I74">
        <v>254815724.074651</v>
      </c>
      <c r="J74" s="3" t="s">
        <v>119</v>
      </c>
      <c r="K74">
        <v>13746.8255017838</v>
      </c>
      <c r="L74">
        <v>13746.8255017838</v>
      </c>
    </row>
    <row r="75" spans="1:16">
      <c r="A75" t="s">
        <v>112</v>
      </c>
      <c r="B75">
        <v>6764.0800208397204</v>
      </c>
      <c r="C75">
        <v>6268.3915211000003</v>
      </c>
      <c r="D75" s="3" t="s">
        <v>215</v>
      </c>
      <c r="E75">
        <v>503913.79776995402</v>
      </c>
      <c r="G75" s="3" t="s">
        <v>140</v>
      </c>
      <c r="H75">
        <f t="shared" si="4"/>
        <v>9449.1026987559708</v>
      </c>
      <c r="I75">
        <v>9449102.6987559702</v>
      </c>
      <c r="J75" t="s">
        <v>126</v>
      </c>
      <c r="K75">
        <v>674.15140225506298</v>
      </c>
      <c r="L75">
        <v>674.15140225506298</v>
      </c>
    </row>
    <row r="76" spans="1:16">
      <c r="A76" t="s">
        <v>113</v>
      </c>
      <c r="B76">
        <v>224727.15203831001</v>
      </c>
      <c r="C76">
        <v>234440.08099819999</v>
      </c>
      <c r="D76" s="3" t="s">
        <v>218</v>
      </c>
      <c r="E76">
        <v>214292.116747983</v>
      </c>
      <c r="G76" s="3" t="s">
        <v>138</v>
      </c>
      <c r="H76">
        <f t="shared" si="4"/>
        <v>22840.829205435399</v>
      </c>
      <c r="I76">
        <v>22840829.205435399</v>
      </c>
      <c r="J76" s="3" t="s">
        <v>121</v>
      </c>
      <c r="K76">
        <v>12892.709961246001</v>
      </c>
      <c r="L76">
        <v>12892.709961246001</v>
      </c>
    </row>
    <row r="77" spans="1:16">
      <c r="A77" t="s">
        <v>114</v>
      </c>
      <c r="B77">
        <v>4920.3594005403502</v>
      </c>
      <c r="C77">
        <v>4682.5468632000002</v>
      </c>
      <c r="D77" s="3" t="s">
        <v>224</v>
      </c>
      <c r="E77">
        <v>192776.639308985</v>
      </c>
      <c r="G77" t="s">
        <v>136</v>
      </c>
      <c r="H77">
        <f t="shared" si="4"/>
        <v>512127.93276195001</v>
      </c>
      <c r="I77">
        <v>512127932.76195002</v>
      </c>
      <c r="J77" s="3" t="s">
        <v>98</v>
      </c>
      <c r="K77">
        <v>2953994.3205236401</v>
      </c>
      <c r="L77">
        <v>2953994.3205236401</v>
      </c>
    </row>
    <row r="78" spans="1:16">
      <c r="A78" t="s">
        <v>115</v>
      </c>
      <c r="B78">
        <v>1296.0866050114701</v>
      </c>
      <c r="C78">
        <v>308.51300529999997</v>
      </c>
      <c r="D78" s="3" t="s">
        <v>244</v>
      </c>
      <c r="E78">
        <v>90460.934529156701</v>
      </c>
      <c r="G78" s="3" t="s">
        <v>141</v>
      </c>
      <c r="H78">
        <f t="shared" si="4"/>
        <v>123050.166716372</v>
      </c>
      <c r="I78">
        <v>123050166.716372</v>
      </c>
      <c r="J78" s="3" t="s">
        <v>122</v>
      </c>
      <c r="K78">
        <v>29201.992653697202</v>
      </c>
      <c r="L78">
        <v>29201.992653697202</v>
      </c>
    </row>
    <row r="79" spans="1:16">
      <c r="A79" t="s">
        <v>116</v>
      </c>
      <c r="B79">
        <v>2457548.4322750401</v>
      </c>
      <c r="C79">
        <v>2438207.8962515001</v>
      </c>
      <c r="D79" s="3" t="s">
        <v>245</v>
      </c>
      <c r="E79">
        <v>44517.9436231324</v>
      </c>
      <c r="G79" s="3" t="s">
        <v>148</v>
      </c>
      <c r="H79">
        <f t="shared" si="4"/>
        <v>15999.6890196561</v>
      </c>
      <c r="I79">
        <v>15999689.019656099</v>
      </c>
      <c r="J79" s="3" t="s">
        <v>129</v>
      </c>
      <c r="K79">
        <v>176913.73645846199</v>
      </c>
      <c r="L79">
        <v>176913.73645846199</v>
      </c>
    </row>
    <row r="80" spans="1:16">
      <c r="A80" t="s">
        <v>117</v>
      </c>
      <c r="B80">
        <v>2398.09636379414</v>
      </c>
      <c r="C80">
        <v>2518.0962857</v>
      </c>
      <c r="D80" s="3" t="s">
        <v>108</v>
      </c>
      <c r="E80">
        <v>1300616.71883421</v>
      </c>
      <c r="G80" s="3" t="s">
        <v>143</v>
      </c>
      <c r="H80">
        <f t="shared" si="4"/>
        <v>1727239.0250798098</v>
      </c>
      <c r="I80">
        <v>1727239025.0798099</v>
      </c>
      <c r="J80" t="s">
        <v>131</v>
      </c>
      <c r="K80">
        <v>1852.9337279634899</v>
      </c>
      <c r="L80">
        <v>1852.9337279634899</v>
      </c>
    </row>
    <row r="81" spans="1:12">
      <c r="A81" t="s">
        <v>118</v>
      </c>
      <c r="B81">
        <v>514.69389439599695</v>
      </c>
      <c r="C81">
        <v>316.48989990000001</v>
      </c>
      <c r="D81" s="3" t="s">
        <v>246</v>
      </c>
      <c r="E81">
        <v>499475.891107734</v>
      </c>
      <c r="G81" s="3" t="s">
        <v>142</v>
      </c>
      <c r="H81">
        <f t="shared" si="4"/>
        <v>842659.61203321395</v>
      </c>
      <c r="I81">
        <v>842659612.03321397</v>
      </c>
      <c r="J81" s="3" t="s">
        <v>130</v>
      </c>
      <c r="K81">
        <v>701.72757961974401</v>
      </c>
      <c r="L81">
        <v>701.72757961974401</v>
      </c>
    </row>
    <row r="82" spans="1:12">
      <c r="A82" t="s">
        <v>119</v>
      </c>
      <c r="B82">
        <v>12606.355583148999</v>
      </c>
      <c r="C82">
        <v>14383.1077143</v>
      </c>
      <c r="D82" s="3" t="s">
        <v>298</v>
      </c>
      <c r="E82">
        <v>2953156.5906747598</v>
      </c>
      <c r="G82" t="s">
        <v>146</v>
      </c>
      <c r="H82">
        <f t="shared" si="4"/>
        <v>434047.54700089002</v>
      </c>
      <c r="I82">
        <v>434047547.00089002</v>
      </c>
      <c r="J82" s="3" t="s">
        <v>132</v>
      </c>
      <c r="K82">
        <v>46436.722845426302</v>
      </c>
      <c r="L82">
        <v>46436.722845426302</v>
      </c>
    </row>
    <row r="83" spans="1:12">
      <c r="A83" t="s">
        <v>120</v>
      </c>
      <c r="B83">
        <v>2969847.6882227599</v>
      </c>
      <c r="C83">
        <v>2928591.0020021</v>
      </c>
      <c r="D83" s="3" t="s">
        <v>81</v>
      </c>
      <c r="E83">
        <v>654344.06685438601</v>
      </c>
      <c r="G83" s="3" t="s">
        <v>147</v>
      </c>
      <c r="H83">
        <f t="shared" si="4"/>
        <v>242614.63295177298</v>
      </c>
      <c r="I83">
        <v>242614632.95177299</v>
      </c>
      <c r="J83" s="3" t="s">
        <v>124</v>
      </c>
      <c r="K83">
        <v>5000.6564915745803</v>
      </c>
      <c r="L83">
        <v>5000.6564915745903</v>
      </c>
    </row>
    <row r="84" spans="1:12">
      <c r="A84" t="s">
        <v>121</v>
      </c>
      <c r="B84">
        <v>19167.1466284056</v>
      </c>
      <c r="C84">
        <v>14953.950557100001</v>
      </c>
      <c r="D84" s="3" t="s">
        <v>299</v>
      </c>
      <c r="E84">
        <v>442562.068120101</v>
      </c>
      <c r="G84" s="3" t="s">
        <v>145</v>
      </c>
      <c r="H84">
        <f t="shared" si="4"/>
        <v>188298.74870184402</v>
      </c>
      <c r="I84">
        <v>188298748.70184401</v>
      </c>
      <c r="J84" s="3" t="s">
        <v>127</v>
      </c>
      <c r="K84">
        <v>962.04760028349699</v>
      </c>
      <c r="L84">
        <v>962.04760028349699</v>
      </c>
    </row>
    <row r="85" spans="1:12">
      <c r="A85" t="s">
        <v>122</v>
      </c>
      <c r="B85">
        <v>54932.1160518982</v>
      </c>
      <c r="C85">
        <v>48564.863888400003</v>
      </c>
      <c r="D85" s="3" t="s">
        <v>300</v>
      </c>
      <c r="E85">
        <v>25476.0241980631</v>
      </c>
      <c r="G85" s="3" t="s">
        <v>149</v>
      </c>
      <c r="H85">
        <f t="shared" si="4"/>
        <v>267518.24066503503</v>
      </c>
      <c r="I85">
        <v>267518240.66503501</v>
      </c>
      <c r="J85" t="s">
        <v>135</v>
      </c>
      <c r="K85">
        <v>2413.05806999366</v>
      </c>
      <c r="L85">
        <v>2413.05806999366</v>
      </c>
    </row>
    <row r="86" spans="1:12">
      <c r="A86" t="s">
        <v>123</v>
      </c>
      <c r="B86">
        <v>37448.656638758897</v>
      </c>
      <c r="C86">
        <v>2250.5267211999999</v>
      </c>
      <c r="D86" s="3" t="s">
        <v>43</v>
      </c>
      <c r="E86">
        <v>14496.2538856587</v>
      </c>
      <c r="G86" s="3" t="s">
        <v>150</v>
      </c>
      <c r="H86">
        <f t="shared" si="4"/>
        <v>1925671.58933806</v>
      </c>
      <c r="I86">
        <v>1925671589.3380599</v>
      </c>
      <c r="J86" s="3" t="s">
        <v>140</v>
      </c>
      <c r="K86">
        <v>0</v>
      </c>
      <c r="L86">
        <v>0</v>
      </c>
    </row>
    <row r="87" spans="1:12">
      <c r="A87" t="s">
        <v>124</v>
      </c>
      <c r="B87">
        <v>9416.8768565491391</v>
      </c>
      <c r="C87">
        <v>8794.2024433000006</v>
      </c>
      <c r="D87" s="3" t="s">
        <v>68</v>
      </c>
      <c r="E87">
        <v>89029.170881034603</v>
      </c>
      <c r="G87" s="3" t="s">
        <v>151</v>
      </c>
      <c r="H87">
        <f t="shared" si="4"/>
        <v>17919.214661022397</v>
      </c>
      <c r="I87">
        <v>17919214.661022399</v>
      </c>
      <c r="J87" s="3" t="s">
        <v>138</v>
      </c>
      <c r="K87">
        <v>15336.666083320701</v>
      </c>
      <c r="L87">
        <v>15336.666083320701</v>
      </c>
    </row>
    <row r="88" spans="1:12">
      <c r="A88" t="s">
        <v>125</v>
      </c>
      <c r="B88">
        <v>648.598856827438</v>
      </c>
      <c r="C88">
        <v>9702.7784733000008</v>
      </c>
      <c r="D88" s="3" t="s">
        <v>301</v>
      </c>
      <c r="E88">
        <v>1763402.5841671899</v>
      </c>
      <c r="G88" s="3" t="s">
        <v>153</v>
      </c>
      <c r="H88">
        <f t="shared" si="4"/>
        <v>5100694.3009135798</v>
      </c>
      <c r="I88">
        <v>5100694300.9135799</v>
      </c>
      <c r="J88" s="3" t="s">
        <v>141</v>
      </c>
      <c r="K88">
        <v>107198.10202766</v>
      </c>
      <c r="L88">
        <v>107198.10202766</v>
      </c>
    </row>
    <row r="89" spans="1:12">
      <c r="A89" t="s">
        <v>126</v>
      </c>
      <c r="B89">
        <v>1511.0502833154701</v>
      </c>
      <c r="C89">
        <v>1354.7886585000001</v>
      </c>
      <c r="D89" s="3" t="s">
        <v>266</v>
      </c>
      <c r="E89">
        <v>121589.599650841</v>
      </c>
      <c r="G89" s="3" t="s">
        <v>152</v>
      </c>
      <c r="H89">
        <f t="shared" si="4"/>
        <v>41755.759805506699</v>
      </c>
      <c r="I89">
        <v>41755759.805506699</v>
      </c>
      <c r="J89" s="3" t="s">
        <v>148</v>
      </c>
      <c r="K89">
        <v>13442.3810131549</v>
      </c>
      <c r="L89">
        <v>13442.3810131549</v>
      </c>
    </row>
    <row r="90" spans="1:12">
      <c r="A90" t="s">
        <v>127</v>
      </c>
      <c r="B90">
        <v>1017.244003535</v>
      </c>
      <c r="C90">
        <v>1047.8081751</v>
      </c>
      <c r="D90" s="3" t="s">
        <v>302</v>
      </c>
      <c r="E90">
        <v>10032.701829408799</v>
      </c>
      <c r="G90" s="3" t="s">
        <v>154</v>
      </c>
      <c r="H90">
        <f t="shared" si="4"/>
        <v>175268.191625751</v>
      </c>
      <c r="I90">
        <v>175268191.62575099</v>
      </c>
      <c r="J90" s="3" t="s">
        <v>143</v>
      </c>
      <c r="K90">
        <v>1660287.5223421301</v>
      </c>
      <c r="L90">
        <v>1660287.5223421301</v>
      </c>
    </row>
    <row r="91" spans="1:12">
      <c r="A91" t="s">
        <v>128</v>
      </c>
      <c r="B91">
        <v>11412.273341829799</v>
      </c>
      <c r="C91">
        <v>13185.496836599999</v>
      </c>
      <c r="D91" s="3" t="s">
        <v>303</v>
      </c>
      <c r="E91">
        <v>115708.315023911</v>
      </c>
      <c r="G91" s="3" t="s">
        <v>155</v>
      </c>
      <c r="H91">
        <f t="shared" si="4"/>
        <v>57021.880878962096</v>
      </c>
      <c r="I91">
        <v>57021880.8789621</v>
      </c>
      <c r="J91" s="3" t="s">
        <v>142</v>
      </c>
      <c r="K91">
        <v>700891.77446954302</v>
      </c>
      <c r="L91">
        <v>700891.77446954395</v>
      </c>
    </row>
    <row r="92" spans="1:12">
      <c r="A92" t="s">
        <v>129</v>
      </c>
      <c r="B92">
        <v>218057.261364384</v>
      </c>
      <c r="C92">
        <v>196591.35376140001</v>
      </c>
      <c r="D92" s="3" t="s">
        <v>154</v>
      </c>
      <c r="E92">
        <v>199773.99669156701</v>
      </c>
      <c r="G92" s="3" t="s">
        <v>161</v>
      </c>
      <c r="H92">
        <f t="shared" si="4"/>
        <v>117977.97889400799</v>
      </c>
      <c r="I92">
        <v>117977978.894008</v>
      </c>
      <c r="J92" t="s">
        <v>146</v>
      </c>
      <c r="K92">
        <v>322934.769813978</v>
      </c>
      <c r="L92">
        <v>322934.769813978</v>
      </c>
    </row>
    <row r="93" spans="1:12">
      <c r="A93" t="s">
        <v>130</v>
      </c>
      <c r="B93">
        <v>1389.17693562248</v>
      </c>
      <c r="C93">
        <v>997.00792590000003</v>
      </c>
      <c r="D93" s="3" t="s">
        <v>304</v>
      </c>
      <c r="E93">
        <v>15889.4153881698</v>
      </c>
      <c r="G93" s="3" t="s">
        <v>156</v>
      </c>
      <c r="H93">
        <f t="shared" si="4"/>
        <v>7842.9813072278102</v>
      </c>
      <c r="I93">
        <v>7842981.3072278099</v>
      </c>
      <c r="J93" s="3" t="s">
        <v>147</v>
      </c>
      <c r="K93">
        <v>175198.470842348</v>
      </c>
      <c r="L93">
        <v>175198.470842348</v>
      </c>
    </row>
    <row r="94" spans="1:12">
      <c r="A94" t="s">
        <v>131</v>
      </c>
      <c r="B94">
        <v>2812.3802582242001</v>
      </c>
      <c r="C94">
        <v>2499.1156231</v>
      </c>
      <c r="D94" s="3" t="s">
        <v>255</v>
      </c>
      <c r="E94">
        <v>13724.3717479469</v>
      </c>
      <c r="G94" t="s">
        <v>162</v>
      </c>
      <c r="H94">
        <f t="shared" si="4"/>
        <v>8935.5749718451589</v>
      </c>
      <c r="I94">
        <v>8935574.9718451593</v>
      </c>
      <c r="J94" s="3" t="s">
        <v>145</v>
      </c>
      <c r="K94">
        <v>203541.33126663999</v>
      </c>
      <c r="L94">
        <v>203541.33126663999</v>
      </c>
    </row>
    <row r="95" spans="1:12">
      <c r="A95" t="s">
        <v>132</v>
      </c>
      <c r="B95">
        <v>64154.324431356101</v>
      </c>
      <c r="C95">
        <v>62186.186575799999</v>
      </c>
      <c r="D95" s="3" t="s">
        <v>305</v>
      </c>
      <c r="E95">
        <v>105954.097513963</v>
      </c>
      <c r="G95" s="3" t="s">
        <v>171</v>
      </c>
      <c r="H95">
        <f t="shared" si="4"/>
        <v>31269.140920330701</v>
      </c>
      <c r="I95">
        <v>31269140.9203307</v>
      </c>
      <c r="J95" s="3" t="s">
        <v>149</v>
      </c>
      <c r="K95">
        <v>238004.64534058899</v>
      </c>
      <c r="L95">
        <v>238004.64534058899</v>
      </c>
    </row>
    <row r="96" spans="1:12">
      <c r="A96" t="s">
        <v>133</v>
      </c>
      <c r="B96">
        <v>8667.5930557480897</v>
      </c>
      <c r="C96">
        <v>5709.9999997000004</v>
      </c>
      <c r="D96" s="3" t="s">
        <v>50</v>
      </c>
      <c r="E96">
        <v>13365.539514342699</v>
      </c>
      <c r="G96" s="3" t="s">
        <v>163</v>
      </c>
      <c r="H96">
        <f t="shared" si="4"/>
        <v>53529.587385318599</v>
      </c>
      <c r="I96">
        <v>53529587.3853186</v>
      </c>
      <c r="J96" s="3" t="s">
        <v>150</v>
      </c>
      <c r="K96">
        <v>1623962.47755995</v>
      </c>
      <c r="L96">
        <v>1623962.47755995</v>
      </c>
    </row>
    <row r="97" spans="1:12">
      <c r="A97" t="s">
        <v>134</v>
      </c>
      <c r="B97">
        <v>648.60329256537204</v>
      </c>
      <c r="C97">
        <v>4573.4713001</v>
      </c>
      <c r="D97" s="3" t="s">
        <v>57</v>
      </c>
      <c r="E97">
        <v>68386.868192165304</v>
      </c>
      <c r="G97" s="3" t="s">
        <v>168</v>
      </c>
      <c r="H97">
        <f t="shared" si="4"/>
        <v>4003.47280502893</v>
      </c>
      <c r="I97">
        <v>4003472.8050289298</v>
      </c>
      <c r="J97" s="3" t="s">
        <v>151</v>
      </c>
      <c r="K97">
        <v>10686.479483266099</v>
      </c>
      <c r="L97">
        <v>10686.479483266099</v>
      </c>
    </row>
    <row r="98" spans="1:12">
      <c r="A98" t="s">
        <v>135</v>
      </c>
      <c r="B98">
        <v>3400.5578422622698</v>
      </c>
      <c r="C98">
        <v>3197.2203387999998</v>
      </c>
      <c r="D98" s="3" t="s">
        <v>121</v>
      </c>
      <c r="E98">
        <v>20822.272048140901</v>
      </c>
      <c r="G98" s="3" t="s">
        <v>164</v>
      </c>
      <c r="H98">
        <f t="shared" si="4"/>
        <v>1411.7700758211201</v>
      </c>
      <c r="I98">
        <v>1411770.0758211201</v>
      </c>
      <c r="J98" s="3" t="s">
        <v>153</v>
      </c>
      <c r="K98">
        <v>3480759.2744134702</v>
      </c>
      <c r="L98">
        <v>3480759.2744134702</v>
      </c>
    </row>
    <row r="99" spans="1:12">
      <c r="A99" t="s">
        <v>136</v>
      </c>
      <c r="B99">
        <v>717921.12513097306</v>
      </c>
      <c r="C99">
        <v>309383.62702890002</v>
      </c>
      <c r="D99" s="3" t="s">
        <v>64</v>
      </c>
      <c r="E99">
        <v>35726.6559961167</v>
      </c>
      <c r="G99" s="3" t="s">
        <v>165</v>
      </c>
      <c r="H99">
        <f t="shared" si="4"/>
        <v>43880.578381214596</v>
      </c>
      <c r="I99">
        <v>43880578.381214596</v>
      </c>
      <c r="J99" s="3" t="s">
        <v>152</v>
      </c>
      <c r="K99">
        <v>27873.127696159099</v>
      </c>
      <c r="L99">
        <v>27873.127696159401</v>
      </c>
    </row>
    <row r="100" spans="1:12">
      <c r="A100" t="s">
        <v>137</v>
      </c>
      <c r="B100">
        <v>3115.7180985816899</v>
      </c>
      <c r="C100">
        <v>2092.6773011</v>
      </c>
      <c r="D100" t="s">
        <v>146</v>
      </c>
      <c r="E100">
        <v>412773.59297091002</v>
      </c>
      <c r="G100" s="3" t="s">
        <v>112</v>
      </c>
      <c r="H100">
        <f t="shared" si="4"/>
        <v>5644.7067054868794</v>
      </c>
      <c r="I100">
        <v>5644706.7054868797</v>
      </c>
      <c r="J100" s="3" t="s">
        <v>154</v>
      </c>
      <c r="K100">
        <v>165871.321366566</v>
      </c>
      <c r="L100">
        <v>165871.321366566</v>
      </c>
    </row>
    <row r="101" spans="1:12">
      <c r="A101" t="s">
        <v>138</v>
      </c>
      <c r="B101">
        <v>29203.155409168201</v>
      </c>
      <c r="C101">
        <v>20979.767785100001</v>
      </c>
      <c r="D101" s="3" t="s">
        <v>149</v>
      </c>
      <c r="E101">
        <v>283647.791495874</v>
      </c>
      <c r="G101" s="3" t="s">
        <v>169</v>
      </c>
      <c r="H101">
        <f t="shared" si="4"/>
        <v>44241.701031434903</v>
      </c>
      <c r="I101">
        <v>44241701.031434901</v>
      </c>
      <c r="J101" s="3" t="s">
        <v>155</v>
      </c>
      <c r="K101">
        <v>48838.349825323101</v>
      </c>
      <c r="L101">
        <v>48838.349825323101</v>
      </c>
    </row>
    <row r="102" spans="1:12">
      <c r="A102" t="s">
        <v>139</v>
      </c>
      <c r="B102">
        <v>51482.017255666098</v>
      </c>
      <c r="C102">
        <v>49530.641703900001</v>
      </c>
      <c r="D102" s="3" t="s">
        <v>152</v>
      </c>
      <c r="E102">
        <v>50601.178821084999</v>
      </c>
      <c r="G102" s="3" t="s">
        <v>170</v>
      </c>
      <c r="H102">
        <f t="shared" si="4"/>
        <v>62163.898226434998</v>
      </c>
      <c r="I102">
        <v>62163898.226434998</v>
      </c>
      <c r="J102" s="3" t="s">
        <v>158</v>
      </c>
      <c r="K102">
        <v>142.56111845820001</v>
      </c>
      <c r="L102">
        <v>142.56111845820001</v>
      </c>
    </row>
    <row r="103" spans="1:12">
      <c r="A103" t="s">
        <v>140</v>
      </c>
      <c r="B103">
        <v>11629.350266020399</v>
      </c>
      <c r="C103">
        <v>8724.6561268000005</v>
      </c>
      <c r="D103" s="3" t="s">
        <v>161</v>
      </c>
      <c r="E103">
        <v>115124.898644708</v>
      </c>
      <c r="G103" s="3" t="s">
        <v>321</v>
      </c>
      <c r="H103">
        <f t="shared" si="4"/>
        <v>19797.380879677799</v>
      </c>
      <c r="I103">
        <v>19797380.879677799</v>
      </c>
      <c r="J103" s="3" t="s">
        <v>328</v>
      </c>
      <c r="K103">
        <v>5791.5767376228896</v>
      </c>
      <c r="L103">
        <v>5791.5767376228896</v>
      </c>
    </row>
    <row r="104" spans="1:12">
      <c r="A104" t="s">
        <v>141</v>
      </c>
      <c r="B104">
        <v>104990.643123425</v>
      </c>
      <c r="C104">
        <v>124529.741438</v>
      </c>
      <c r="D104" s="3" t="s">
        <v>207</v>
      </c>
      <c r="E104">
        <v>71857.041526597197</v>
      </c>
      <c r="G104" t="s">
        <v>176</v>
      </c>
      <c r="H104">
        <f t="shared" si="4"/>
        <v>11677.4382445469</v>
      </c>
      <c r="I104">
        <v>11677438.2445469</v>
      </c>
      <c r="J104" s="3" t="s">
        <v>161</v>
      </c>
      <c r="K104">
        <v>125323.027208404</v>
      </c>
      <c r="L104">
        <v>125323.027208404</v>
      </c>
    </row>
    <row r="105" spans="1:12">
      <c r="A105" t="s">
        <v>142</v>
      </c>
      <c r="B105">
        <v>840784.88802932005</v>
      </c>
      <c r="C105">
        <v>860854.23506480001</v>
      </c>
      <c r="D105" s="3" t="s">
        <v>222</v>
      </c>
      <c r="E105">
        <v>126099.72826639</v>
      </c>
      <c r="G105" s="3" t="s">
        <v>192</v>
      </c>
      <c r="H105">
        <f t="shared" si="4"/>
        <v>6223.7884044209704</v>
      </c>
      <c r="I105">
        <v>6223788.40442097</v>
      </c>
      <c r="J105" s="3" t="s">
        <v>156</v>
      </c>
      <c r="K105">
        <v>5815.0549691858796</v>
      </c>
      <c r="L105">
        <v>5815.0549691858796</v>
      </c>
    </row>
    <row r="106" spans="1:12">
      <c r="A106" t="s">
        <v>143</v>
      </c>
      <c r="B106">
        <v>2172810.7392520201</v>
      </c>
      <c r="C106">
        <v>2103587.8170420001</v>
      </c>
      <c r="D106" s="3" t="s">
        <v>227</v>
      </c>
      <c r="E106">
        <v>613868.44858937606</v>
      </c>
      <c r="G106" s="3" t="s">
        <v>193</v>
      </c>
      <c r="H106">
        <f t="shared" si="4"/>
        <v>300945.42018321599</v>
      </c>
      <c r="I106">
        <v>300945420.18321598</v>
      </c>
      <c r="J106" t="s">
        <v>162</v>
      </c>
      <c r="K106">
        <v>9542.9544990174509</v>
      </c>
      <c r="L106">
        <v>9542.9544990174509</v>
      </c>
    </row>
    <row r="107" spans="1:12">
      <c r="A107" t="s">
        <v>144</v>
      </c>
      <c r="B107">
        <v>245065.89290359299</v>
      </c>
      <c r="C107">
        <v>103116.49495009999</v>
      </c>
      <c r="D107" s="3" t="s">
        <v>262</v>
      </c>
      <c r="E107">
        <v>799115.08264647296</v>
      </c>
      <c r="G107" s="3" t="s">
        <v>177</v>
      </c>
      <c r="H107">
        <f t="shared" si="4"/>
        <v>3149.1094217375298</v>
      </c>
      <c r="I107">
        <v>3149109.4217375298</v>
      </c>
      <c r="J107" s="3" t="s">
        <v>171</v>
      </c>
      <c r="K107">
        <v>24193.831694001699</v>
      </c>
      <c r="L107">
        <v>24193.831694001699</v>
      </c>
    </row>
    <row r="108" spans="1:12">
      <c r="A108" t="s">
        <v>145</v>
      </c>
      <c r="B108">
        <v>231028.17676823199</v>
      </c>
      <c r="C108">
        <v>291499.81210350001</v>
      </c>
      <c r="D108" s="3" t="s">
        <v>306</v>
      </c>
      <c r="E108">
        <v>421558.71460334503</v>
      </c>
      <c r="G108" t="s">
        <v>181</v>
      </c>
      <c r="H108">
        <f t="shared" si="4"/>
        <v>11539.648344588901</v>
      </c>
      <c r="I108">
        <v>11539648.3445889</v>
      </c>
      <c r="J108" s="3" t="s">
        <v>163</v>
      </c>
      <c r="K108">
        <v>38047.447203047603</v>
      </c>
      <c r="L108">
        <v>38047.447203047603</v>
      </c>
    </row>
    <row r="109" spans="1:12">
      <c r="A109" t="s">
        <v>146</v>
      </c>
      <c r="B109">
        <v>416037.927974655</v>
      </c>
      <c r="C109">
        <v>384951.47969760001</v>
      </c>
      <c r="D109" s="3" t="s">
        <v>307</v>
      </c>
      <c r="E109">
        <v>343996.95703521499</v>
      </c>
      <c r="G109" s="3" t="s">
        <v>182</v>
      </c>
      <c r="H109">
        <f t="shared" si="4"/>
        <v>10704.9596780018</v>
      </c>
      <c r="I109">
        <v>10704959.678001801</v>
      </c>
      <c r="J109" s="3" t="s">
        <v>168</v>
      </c>
      <c r="K109">
        <v>1618.1411476071601</v>
      </c>
      <c r="L109">
        <v>1618.1411476071601</v>
      </c>
    </row>
    <row r="110" spans="1:12">
      <c r="A110" t="s">
        <v>147</v>
      </c>
      <c r="B110">
        <v>175374.55657249401</v>
      </c>
      <c r="C110">
        <v>177498.57731289999</v>
      </c>
      <c r="D110" s="3" t="s">
        <v>308</v>
      </c>
      <c r="E110">
        <v>336764.86957882298</v>
      </c>
      <c r="G110" s="3" t="s">
        <v>188</v>
      </c>
      <c r="H110">
        <f t="shared" si="4"/>
        <v>6156.77446137058</v>
      </c>
      <c r="I110">
        <v>6156774.4613705799</v>
      </c>
      <c r="J110" s="3" t="s">
        <v>164</v>
      </c>
      <c r="K110">
        <v>1610.95667861013</v>
      </c>
      <c r="L110">
        <v>1610.95667861013</v>
      </c>
    </row>
    <row r="111" spans="1:12">
      <c r="A111" t="s">
        <v>148</v>
      </c>
      <c r="B111">
        <v>15165.5259667356</v>
      </c>
      <c r="C111">
        <v>17389.101641599998</v>
      </c>
      <c r="D111" s="3" t="s">
        <v>173</v>
      </c>
      <c r="E111">
        <v>125952.610225711</v>
      </c>
      <c r="G111" s="3" t="s">
        <v>191</v>
      </c>
      <c r="H111">
        <f t="shared" si="4"/>
        <v>13268.171442014</v>
      </c>
      <c r="I111">
        <v>13268171.442013999</v>
      </c>
      <c r="J111" s="3" t="s">
        <v>165</v>
      </c>
      <c r="K111">
        <v>29360.877552099701</v>
      </c>
      <c r="L111">
        <v>29360.877552099701</v>
      </c>
    </row>
    <row r="112" spans="1:12">
      <c r="A112" t="s">
        <v>149</v>
      </c>
      <c r="B112">
        <v>249511.017363463</v>
      </c>
      <c r="C112">
        <v>299813.12121289998</v>
      </c>
      <c r="D112" s="3" t="s">
        <v>261</v>
      </c>
      <c r="E112">
        <v>51124.400345286303</v>
      </c>
      <c r="G112" s="3" t="s">
        <v>178</v>
      </c>
      <c r="H112">
        <f t="shared" si="4"/>
        <v>1236948.9687511101</v>
      </c>
      <c r="I112">
        <v>1236948968.7511101</v>
      </c>
      <c r="J112" s="3" t="s">
        <v>112</v>
      </c>
      <c r="K112">
        <v>0</v>
      </c>
      <c r="L112">
        <v>0</v>
      </c>
    </row>
    <row r="113" spans="1:12">
      <c r="A113" t="s">
        <v>150</v>
      </c>
      <c r="B113">
        <v>1793946.0872085199</v>
      </c>
      <c r="C113">
        <v>1835899.2373199</v>
      </c>
      <c r="D113" s="3" t="s">
        <v>309</v>
      </c>
      <c r="E113">
        <v>256727.258555662</v>
      </c>
      <c r="G113" s="3" t="s">
        <v>174</v>
      </c>
      <c r="H113">
        <f t="shared" si="4"/>
        <v>6911.1681562624999</v>
      </c>
      <c r="I113">
        <v>6911168.1562625002</v>
      </c>
      <c r="J113" s="3" t="s">
        <v>169</v>
      </c>
      <c r="K113">
        <v>37006.919844576703</v>
      </c>
      <c r="L113">
        <v>37006.919844576703</v>
      </c>
    </row>
    <row r="114" spans="1:12">
      <c r="A114" t="s">
        <v>151</v>
      </c>
      <c r="B114">
        <v>16287.493499770801</v>
      </c>
      <c r="C114">
        <v>14187.696311399999</v>
      </c>
      <c r="D114" s="3" t="s">
        <v>310</v>
      </c>
      <c r="E114">
        <v>16087.5718629658</v>
      </c>
      <c r="G114" s="3" t="s">
        <v>184</v>
      </c>
      <c r="H114">
        <f t="shared" si="4"/>
        <v>9678.0039042110111</v>
      </c>
      <c r="I114">
        <v>9678003.9042110108</v>
      </c>
      <c r="J114" s="3" t="s">
        <v>170</v>
      </c>
      <c r="K114">
        <v>51040.206977844697</v>
      </c>
      <c r="L114">
        <v>51040.206977844602</v>
      </c>
    </row>
    <row r="115" spans="1:12">
      <c r="A115" t="s">
        <v>152</v>
      </c>
      <c r="B115">
        <v>50034.363438389802</v>
      </c>
      <c r="C115">
        <v>38043.450703900002</v>
      </c>
      <c r="D115" s="3" t="s">
        <v>61</v>
      </c>
      <c r="E115">
        <v>11011.311038416899</v>
      </c>
      <c r="G115" s="3" t="s">
        <v>186</v>
      </c>
      <c r="H115">
        <f t="shared" si="4"/>
        <v>5488.0350869438098</v>
      </c>
      <c r="I115">
        <v>5488035.0869438099</v>
      </c>
      <c r="J115" t="s">
        <v>176</v>
      </c>
      <c r="K115">
        <v>8347.1123837301602</v>
      </c>
      <c r="L115">
        <v>8347.1123837301602</v>
      </c>
    </row>
    <row r="116" spans="1:12">
      <c r="A116" t="s">
        <v>153</v>
      </c>
      <c r="B116">
        <v>4248922.0040019201</v>
      </c>
      <c r="C116">
        <v>4389475.6225886997</v>
      </c>
      <c r="D116" s="3" t="s">
        <v>85</v>
      </c>
      <c r="E116">
        <v>32600.700046620899</v>
      </c>
      <c r="G116" s="3" t="s">
        <v>173</v>
      </c>
      <c r="H116">
        <f t="shared" si="4"/>
        <v>115238.406350513</v>
      </c>
      <c r="I116">
        <v>115238406.350513</v>
      </c>
      <c r="J116" s="3" t="s">
        <v>192</v>
      </c>
      <c r="K116">
        <v>4469.7369441382998</v>
      </c>
      <c r="L116">
        <v>4469.7369441382998</v>
      </c>
    </row>
    <row r="117" spans="1:12">
      <c r="A117" t="s">
        <v>154</v>
      </c>
      <c r="B117">
        <v>183564.821121343</v>
      </c>
      <c r="C117">
        <v>184388.4321485</v>
      </c>
      <c r="D117" t="s">
        <v>84</v>
      </c>
      <c r="E117">
        <v>33340.155608841</v>
      </c>
      <c r="G117" s="3" t="s">
        <v>187</v>
      </c>
      <c r="H117">
        <f t="shared" si="4"/>
        <v>16507.3915999089</v>
      </c>
      <c r="I117">
        <v>16507391.5999089</v>
      </c>
      <c r="J117" s="3" t="s">
        <v>193</v>
      </c>
      <c r="K117">
        <v>260436.85077373599</v>
      </c>
      <c r="L117">
        <v>260436.85077373599</v>
      </c>
    </row>
    <row r="118" spans="1:12">
      <c r="A118" t="s">
        <v>155</v>
      </c>
      <c r="B118">
        <v>66509.520707250107</v>
      </c>
      <c r="C118">
        <v>64007.7501701</v>
      </c>
      <c r="D118" s="3" t="s">
        <v>122</v>
      </c>
      <c r="E118">
        <v>41280.802632517603</v>
      </c>
      <c r="G118" s="3" t="s">
        <v>183</v>
      </c>
      <c r="H118">
        <f t="shared" si="4"/>
        <v>49892.542521926596</v>
      </c>
      <c r="I118">
        <v>49892542.521926597</v>
      </c>
      <c r="J118" s="3" t="s">
        <v>177</v>
      </c>
      <c r="K118">
        <v>2345.5453064439298</v>
      </c>
      <c r="L118">
        <v>2345.5453064439298</v>
      </c>
    </row>
    <row r="119" spans="1:12">
      <c r="A119" t="s">
        <v>156</v>
      </c>
      <c r="B119">
        <v>9357.4692387163395</v>
      </c>
      <c r="C119">
        <v>6678.1783402999999</v>
      </c>
      <c r="D119" s="3" t="s">
        <v>124</v>
      </c>
      <c r="E119">
        <v>7055.0809229740298</v>
      </c>
      <c r="G119" s="3" t="s">
        <v>195</v>
      </c>
      <c r="H119">
        <f t="shared" si="4"/>
        <v>14964.2933686041</v>
      </c>
      <c r="I119">
        <v>14964293.368604099</v>
      </c>
      <c r="J119" t="s">
        <v>181</v>
      </c>
      <c r="K119">
        <v>9648.9989944174395</v>
      </c>
      <c r="L119">
        <v>9648.9989944174395</v>
      </c>
    </row>
    <row r="120" spans="1:12">
      <c r="A120" t="s">
        <v>157</v>
      </c>
      <c r="B120">
        <v>16133.1508092817</v>
      </c>
      <c r="C120">
        <v>18049.9542898</v>
      </c>
      <c r="D120" s="3" t="s">
        <v>199</v>
      </c>
      <c r="E120">
        <v>546039.63769545802</v>
      </c>
      <c r="G120" s="3" t="s">
        <v>204</v>
      </c>
      <c r="H120">
        <f t="shared" si="4"/>
        <v>22478.871632885097</v>
      </c>
      <c r="I120">
        <v>22478871.632885098</v>
      </c>
      <c r="J120" s="3" t="s">
        <v>182</v>
      </c>
      <c r="K120">
        <v>8433.1544337175692</v>
      </c>
      <c r="L120">
        <v>8433.1544337175801</v>
      </c>
    </row>
    <row r="121" spans="1:12">
      <c r="A121" t="s">
        <v>158</v>
      </c>
      <c r="B121">
        <v>179.65583102793701</v>
      </c>
      <c r="C121">
        <v>171.11787200000001</v>
      </c>
      <c r="D121" s="3" t="s">
        <v>230</v>
      </c>
      <c r="E121">
        <v>19965.8801463897</v>
      </c>
      <c r="G121" s="3" t="s">
        <v>202</v>
      </c>
      <c r="H121">
        <f t="shared" si="4"/>
        <v>716932.91372966499</v>
      </c>
      <c r="I121">
        <v>716932913.72966504</v>
      </c>
      <c r="J121" s="3" t="s">
        <v>179</v>
      </c>
      <c r="K121">
        <v>160.95642033229601</v>
      </c>
      <c r="L121">
        <v>160.95642033229601</v>
      </c>
    </row>
    <row r="122" spans="1:12">
      <c r="A122" t="s">
        <v>159</v>
      </c>
      <c r="B122">
        <v>759.66739878105102</v>
      </c>
      <c r="C122">
        <v>923.15555549999999</v>
      </c>
      <c r="D122" s="3" t="s">
        <v>253</v>
      </c>
      <c r="E122">
        <v>6605.7796117180696</v>
      </c>
      <c r="G122" s="3" t="s">
        <v>45</v>
      </c>
      <c r="H122">
        <f t="shared" si="4"/>
        <v>4428.6308692819503</v>
      </c>
      <c r="I122">
        <v>4428630.8692819504</v>
      </c>
      <c r="J122" s="3" t="s">
        <v>188</v>
      </c>
      <c r="K122">
        <v>3938.8119617723801</v>
      </c>
      <c r="L122">
        <v>3938.8119617723801</v>
      </c>
    </row>
    <row r="123" spans="1:12">
      <c r="A123" t="s">
        <v>160</v>
      </c>
      <c r="B123">
        <v>1294769.02369642</v>
      </c>
      <c r="C123">
        <v>1465773.2455472001</v>
      </c>
      <c r="D123" s="3" t="s">
        <v>311</v>
      </c>
      <c r="E123">
        <v>42418.993527905499</v>
      </c>
      <c r="G123" s="3" t="s">
        <v>196</v>
      </c>
      <c r="H123">
        <f t="shared" si="4"/>
        <v>11495.083431003201</v>
      </c>
      <c r="I123">
        <v>11495083.4310032</v>
      </c>
      <c r="J123" s="3" t="s">
        <v>191</v>
      </c>
      <c r="K123">
        <v>9899.1865536290006</v>
      </c>
      <c r="L123">
        <v>9899.1865536290006</v>
      </c>
    </row>
    <row r="124" spans="1:12">
      <c r="A124" t="s">
        <v>161</v>
      </c>
      <c r="B124">
        <v>97598.168237849604</v>
      </c>
      <c r="C124">
        <v>114567.2981056</v>
      </c>
      <c r="D124" s="3" t="s">
        <v>312</v>
      </c>
      <c r="E124">
        <v>54421.019002548601</v>
      </c>
      <c r="G124" s="3" t="s">
        <v>206</v>
      </c>
      <c r="H124">
        <f t="shared" si="4"/>
        <v>167397.34303585801</v>
      </c>
      <c r="I124">
        <v>167397343.03585801</v>
      </c>
      <c r="J124" s="3" t="s">
        <v>178</v>
      </c>
      <c r="K124">
        <v>999375.59260553995</v>
      </c>
      <c r="L124">
        <v>999375.59260553995</v>
      </c>
    </row>
    <row r="125" spans="1:12">
      <c r="A125" t="s">
        <v>162</v>
      </c>
      <c r="B125">
        <v>16253.1410685217</v>
      </c>
      <c r="C125">
        <v>14390.4423073</v>
      </c>
      <c r="D125" s="3" t="s">
        <v>313</v>
      </c>
      <c r="E125">
        <v>145747.81651051299</v>
      </c>
      <c r="G125" s="3" t="s">
        <v>200</v>
      </c>
      <c r="H125">
        <f t="shared" si="4"/>
        <v>12836.726169724001</v>
      </c>
      <c r="I125">
        <v>12836726.169724001</v>
      </c>
      <c r="J125" s="3" t="s">
        <v>118</v>
      </c>
      <c r="K125">
        <v>233.390995530439</v>
      </c>
      <c r="L125">
        <v>233.390995530439</v>
      </c>
    </row>
    <row r="126" spans="1:12">
      <c r="A126" t="s">
        <v>163</v>
      </c>
      <c r="B126">
        <v>52151.235538433997</v>
      </c>
      <c r="C126">
        <v>49939.374832599999</v>
      </c>
      <c r="D126" s="3" t="s">
        <v>111</v>
      </c>
      <c r="E126">
        <v>59645.016274969501</v>
      </c>
      <c r="G126" s="3" t="s">
        <v>197</v>
      </c>
      <c r="H126">
        <f t="shared" si="4"/>
        <v>8188.8302673267699</v>
      </c>
      <c r="I126">
        <v>8188830.2673267704</v>
      </c>
      <c r="J126" s="3" t="s">
        <v>174</v>
      </c>
      <c r="K126">
        <v>5358.6429356380704</v>
      </c>
      <c r="L126">
        <v>5358.6429356380804</v>
      </c>
    </row>
    <row r="127" spans="1:12">
      <c r="A127" t="s">
        <v>164</v>
      </c>
      <c r="B127">
        <v>2644.81766301886</v>
      </c>
      <c r="C127">
        <v>3176.9999994999998</v>
      </c>
      <c r="D127" s="3" t="s">
        <v>155</v>
      </c>
      <c r="E127">
        <v>73438.795029626897</v>
      </c>
      <c r="G127" s="3" t="s">
        <v>199</v>
      </c>
      <c r="H127">
        <f t="shared" si="4"/>
        <v>334050.38580366096</v>
      </c>
      <c r="I127">
        <v>334050385.80366099</v>
      </c>
      <c r="J127" s="3" t="s">
        <v>184</v>
      </c>
      <c r="K127">
        <v>9369.3300009209706</v>
      </c>
      <c r="L127">
        <v>9369.3300009209706</v>
      </c>
    </row>
    <row r="128" spans="1:12">
      <c r="A128" t="s">
        <v>165</v>
      </c>
      <c r="B128">
        <v>36573.134988216101</v>
      </c>
      <c r="C128">
        <v>27842.131479700001</v>
      </c>
      <c r="D128" t="s">
        <v>176</v>
      </c>
      <c r="E128">
        <v>11008.188930206201</v>
      </c>
      <c r="G128" s="3" t="s">
        <v>203</v>
      </c>
      <c r="H128">
        <f t="shared" si="4"/>
        <v>385265.204955141</v>
      </c>
      <c r="I128">
        <v>385265204.95514101</v>
      </c>
      <c r="J128" s="3" t="s">
        <v>186</v>
      </c>
      <c r="K128">
        <v>3624.0435072842902</v>
      </c>
      <c r="L128">
        <v>3624.0435072842902</v>
      </c>
    </row>
    <row r="129" spans="1:12">
      <c r="A129" t="s">
        <v>166</v>
      </c>
      <c r="B129">
        <v>2385.8323376943199</v>
      </c>
      <c r="C129">
        <v>1808.0798886</v>
      </c>
      <c r="D129" s="3" t="s">
        <v>192</v>
      </c>
      <c r="E129">
        <v>6320.3246466723604</v>
      </c>
      <c r="G129" s="3" t="s">
        <v>322</v>
      </c>
      <c r="H129">
        <f t="shared" si="4"/>
        <v>14983.3034474663</v>
      </c>
      <c r="I129">
        <v>14983303.447466301</v>
      </c>
      <c r="J129" s="3" t="s">
        <v>189</v>
      </c>
      <c r="K129">
        <v>47.880448934312597</v>
      </c>
      <c r="L129">
        <v>47.880448934312597</v>
      </c>
    </row>
    <row r="130" spans="1:12">
      <c r="A130" t="s">
        <v>167</v>
      </c>
      <c r="B130">
        <v>81399.017348053007</v>
      </c>
      <c r="C130">
        <v>80604.080688400005</v>
      </c>
      <c r="D130" s="3" t="s">
        <v>191</v>
      </c>
      <c r="E130">
        <v>13640.3129484823</v>
      </c>
      <c r="G130" s="3" t="s">
        <v>207</v>
      </c>
      <c r="H130">
        <f t="shared" si="4"/>
        <v>70963.343257515298</v>
      </c>
      <c r="I130">
        <v>70963343.257515296</v>
      </c>
      <c r="J130" s="3" t="s">
        <v>173</v>
      </c>
      <c r="K130">
        <v>87227.765888586495</v>
      </c>
      <c r="L130">
        <v>87227.765888586393</v>
      </c>
    </row>
    <row r="131" spans="1:12">
      <c r="A131" t="s">
        <v>168</v>
      </c>
      <c r="B131">
        <v>3543.4805300142598</v>
      </c>
      <c r="C131">
        <v>2372.2800996000001</v>
      </c>
      <c r="D131" s="3" t="s">
        <v>187</v>
      </c>
      <c r="E131">
        <v>20241.060417603301</v>
      </c>
      <c r="G131" s="3" t="s">
        <v>208</v>
      </c>
      <c r="H131">
        <f t="shared" ref="H131:H190" si="5">I131/1000</f>
        <v>234720.696507129</v>
      </c>
      <c r="I131">
        <v>234720696.50712901</v>
      </c>
      <c r="J131" s="3" t="s">
        <v>187</v>
      </c>
      <c r="K131">
        <v>13781.534458861601</v>
      </c>
      <c r="L131">
        <v>13781.534458861601</v>
      </c>
    </row>
    <row r="132" spans="1:12">
      <c r="A132" t="s">
        <v>169</v>
      </c>
      <c r="B132">
        <v>43499.938390198098</v>
      </c>
      <c r="C132">
        <v>41392.396557200002</v>
      </c>
      <c r="D132" s="3" t="s">
        <v>226</v>
      </c>
      <c r="E132">
        <v>7982.9141860098798</v>
      </c>
      <c r="G132" s="3" t="s">
        <v>209</v>
      </c>
      <c r="H132">
        <f t="shared" si="5"/>
        <v>45617.295970715</v>
      </c>
      <c r="I132">
        <v>45617295.970715001</v>
      </c>
      <c r="J132" s="3" t="s">
        <v>183</v>
      </c>
      <c r="K132">
        <v>54005.638134581401</v>
      </c>
      <c r="L132">
        <v>54005.638134581401</v>
      </c>
    </row>
    <row r="133" spans="1:12">
      <c r="A133" t="s">
        <v>170</v>
      </c>
      <c r="B133">
        <v>31898.4133408663</v>
      </c>
      <c r="C133">
        <v>57744.457954600002</v>
      </c>
      <c r="D133" t="s">
        <v>264</v>
      </c>
      <c r="E133">
        <v>51542.229753031497</v>
      </c>
      <c r="G133" s="3" t="s">
        <v>214</v>
      </c>
      <c r="H133">
        <f t="shared" si="5"/>
        <v>15746.698040142599</v>
      </c>
      <c r="I133">
        <v>15746698.040142599</v>
      </c>
      <c r="J133" s="3" t="s">
        <v>195</v>
      </c>
      <c r="K133">
        <v>10651.677693358601</v>
      </c>
      <c r="L133">
        <v>10651.677693358601</v>
      </c>
    </row>
    <row r="134" spans="1:12">
      <c r="A134" t="s">
        <v>171</v>
      </c>
      <c r="B134">
        <v>28049.327932382799</v>
      </c>
      <c r="C134">
        <v>27090.019661800001</v>
      </c>
      <c r="D134" s="3" t="s">
        <v>314</v>
      </c>
      <c r="E134">
        <v>25896.443485444001</v>
      </c>
      <c r="G134" s="3" t="s">
        <v>219</v>
      </c>
      <c r="H134">
        <f t="shared" si="5"/>
        <v>30154.465771044797</v>
      </c>
      <c r="I134">
        <v>30154465.771044798</v>
      </c>
      <c r="J134" s="3" t="s">
        <v>205</v>
      </c>
      <c r="K134">
        <v>137.92113862466999</v>
      </c>
      <c r="L134">
        <v>137.92113862466999</v>
      </c>
    </row>
    <row r="135" spans="1:12">
      <c r="A135" t="s">
        <v>172</v>
      </c>
      <c r="B135">
        <v>54904.3541710879</v>
      </c>
      <c r="C135">
        <v>45361.678145999998</v>
      </c>
      <c r="D135" s="3" t="s">
        <v>282</v>
      </c>
      <c r="E135">
        <v>26542.3547448637</v>
      </c>
      <c r="G135" s="3" t="s">
        <v>210</v>
      </c>
      <c r="H135">
        <f t="shared" si="5"/>
        <v>182655.38062095002</v>
      </c>
      <c r="I135">
        <v>182655380.62095001</v>
      </c>
      <c r="J135" s="3" t="s">
        <v>204</v>
      </c>
      <c r="K135">
        <v>15290.1961645346</v>
      </c>
      <c r="L135">
        <v>15290.1961645346</v>
      </c>
    </row>
    <row r="136" spans="1:12">
      <c r="A136" t="s">
        <v>173</v>
      </c>
      <c r="B136">
        <v>102989.59958104099</v>
      </c>
      <c r="C136">
        <v>101179.8080762</v>
      </c>
      <c r="D136" s="3" t="s">
        <v>283</v>
      </c>
      <c r="E136">
        <v>16057.765651628401</v>
      </c>
      <c r="G136" s="3" t="s">
        <v>212</v>
      </c>
      <c r="H136">
        <f t="shared" si="5"/>
        <v>280663.57498820801</v>
      </c>
      <c r="I136">
        <v>280663574.988208</v>
      </c>
      <c r="J136" s="3" t="s">
        <v>202</v>
      </c>
      <c r="K136">
        <v>674630.19829386601</v>
      </c>
      <c r="L136">
        <v>674630.19829386601</v>
      </c>
    </row>
    <row r="137" spans="1:12">
      <c r="A137" t="s">
        <v>174</v>
      </c>
      <c r="B137">
        <v>5726.0796683135804</v>
      </c>
      <c r="C137">
        <v>6261.6221014000002</v>
      </c>
      <c r="D137" s="3" t="s">
        <v>315</v>
      </c>
      <c r="E137">
        <v>82211.433222969397</v>
      </c>
      <c r="G137" s="3" t="s">
        <v>215</v>
      </c>
      <c r="H137">
        <f t="shared" si="5"/>
        <v>528409.15571773599</v>
      </c>
      <c r="I137">
        <v>528409155.71773601</v>
      </c>
      <c r="J137" s="3" t="s">
        <v>196</v>
      </c>
      <c r="K137">
        <v>7767.7507987053104</v>
      </c>
      <c r="L137">
        <v>7767.7507987053104</v>
      </c>
    </row>
    <row r="138" spans="1:12">
      <c r="A138" t="s">
        <v>175</v>
      </c>
      <c r="B138">
        <v>8156.3115325783201</v>
      </c>
      <c r="C138">
        <v>7745.2316598999996</v>
      </c>
      <c r="D138" s="3" t="s">
        <v>76</v>
      </c>
      <c r="E138">
        <v>15516.7399364209</v>
      </c>
      <c r="G138" s="3" t="s">
        <v>218</v>
      </c>
      <c r="H138">
        <f t="shared" si="5"/>
        <v>243778.63367155401</v>
      </c>
      <c r="I138">
        <v>243778633.671554</v>
      </c>
      <c r="J138" s="3" t="s">
        <v>206</v>
      </c>
      <c r="K138">
        <v>155902.91692312999</v>
      </c>
      <c r="L138">
        <v>155902.91692312999</v>
      </c>
    </row>
    <row r="139" spans="1:12">
      <c r="A139" t="s">
        <v>176</v>
      </c>
      <c r="B139">
        <v>10907.8981687294</v>
      </c>
      <c r="C139">
        <v>11323.0237858</v>
      </c>
      <c r="D139" s="3" t="s">
        <v>195</v>
      </c>
      <c r="E139">
        <v>15886.6124535133</v>
      </c>
      <c r="G139" s="3" t="s">
        <v>222</v>
      </c>
      <c r="H139">
        <f t="shared" si="5"/>
        <v>154305.016485842</v>
      </c>
      <c r="I139">
        <v>154305016.48584199</v>
      </c>
      <c r="J139" s="3" t="s">
        <v>200</v>
      </c>
      <c r="K139">
        <v>9363.9405756558208</v>
      </c>
      <c r="L139">
        <v>9363.9405756558208</v>
      </c>
    </row>
    <row r="140" spans="1:12">
      <c r="A140" t="s">
        <v>177</v>
      </c>
      <c r="B140">
        <v>5873.3059004644401</v>
      </c>
      <c r="C140">
        <v>4109.4247994999996</v>
      </c>
      <c r="D140" s="3" t="s">
        <v>281</v>
      </c>
      <c r="E140">
        <v>329132.30963268899</v>
      </c>
      <c r="G140" t="s">
        <v>217</v>
      </c>
      <c r="H140">
        <f t="shared" si="5"/>
        <v>980783.05317839002</v>
      </c>
      <c r="I140">
        <v>980783053.17839003</v>
      </c>
      <c r="J140" s="3" t="s">
        <v>197</v>
      </c>
      <c r="K140">
        <v>6448.2192118461098</v>
      </c>
      <c r="L140">
        <v>6448.2192118461098</v>
      </c>
    </row>
    <row r="141" spans="1:12">
      <c r="A141" t="s">
        <v>178</v>
      </c>
      <c r="B141">
        <v>1172237.0209486601</v>
      </c>
      <c r="C141">
        <v>1170564.6199272</v>
      </c>
      <c r="D141" s="3" t="s">
        <v>316</v>
      </c>
      <c r="E141">
        <v>6470.5415662862897</v>
      </c>
      <c r="G141" t="s">
        <v>175</v>
      </c>
      <c r="H141">
        <f t="shared" si="5"/>
        <v>135.45995622963699</v>
      </c>
      <c r="I141">
        <v>135459.956229637</v>
      </c>
      <c r="J141" s="3" t="s">
        <v>199</v>
      </c>
      <c r="K141">
        <v>442950.23520211701</v>
      </c>
      <c r="L141">
        <v>442950.23520211701</v>
      </c>
    </row>
    <row r="142" spans="1:12">
      <c r="A142" t="s">
        <v>179</v>
      </c>
      <c r="B142">
        <v>274.62736895051398</v>
      </c>
      <c r="C142">
        <v>184.59959950000001</v>
      </c>
      <c r="D142" s="6" t="s">
        <v>317</v>
      </c>
      <c r="E142">
        <v>156.853626590728</v>
      </c>
      <c r="G142" s="3" t="s">
        <v>224</v>
      </c>
      <c r="H142">
        <f t="shared" si="5"/>
        <v>192174.76701918797</v>
      </c>
      <c r="I142">
        <v>192174767.01918799</v>
      </c>
      <c r="J142" s="3" t="s">
        <v>203</v>
      </c>
      <c r="K142">
        <v>382651.21470514301</v>
      </c>
      <c r="L142">
        <v>382651.21470514301</v>
      </c>
    </row>
    <row r="143" spans="1:12">
      <c r="A143" t="s">
        <v>180</v>
      </c>
      <c r="B143">
        <v>8089.6991555740196</v>
      </c>
      <c r="C143">
        <v>10064.5154313</v>
      </c>
      <c r="G143" s="3" t="s">
        <v>225</v>
      </c>
      <c r="H143">
        <f t="shared" si="5"/>
        <v>1714350.5984819802</v>
      </c>
      <c r="I143">
        <v>1714350598.4819801</v>
      </c>
      <c r="J143" s="3" t="s">
        <v>207</v>
      </c>
      <c r="K143">
        <v>64636.331268693299</v>
      </c>
      <c r="L143">
        <v>64636.331268693299</v>
      </c>
    </row>
    <row r="144" spans="1:12">
      <c r="A144" t="s">
        <v>181</v>
      </c>
      <c r="B144">
        <v>14073.988125952401</v>
      </c>
      <c r="C144">
        <v>13104.8696748</v>
      </c>
      <c r="G144" s="3" t="s">
        <v>226</v>
      </c>
      <c r="H144">
        <f t="shared" si="5"/>
        <v>7557.4867466617097</v>
      </c>
      <c r="I144">
        <v>7557486.7466617096</v>
      </c>
      <c r="J144" s="3" t="s">
        <v>208</v>
      </c>
      <c r="K144">
        <v>198791.69411350801</v>
      </c>
      <c r="L144">
        <v>198791.69411350801</v>
      </c>
    </row>
    <row r="145" spans="1:12">
      <c r="A145" t="s">
        <v>182</v>
      </c>
      <c r="B145">
        <v>13188.500381903301</v>
      </c>
      <c r="C145">
        <v>10682.3949983</v>
      </c>
      <c r="G145" s="3" t="s">
        <v>279</v>
      </c>
      <c r="H145">
        <f t="shared" si="5"/>
        <v>813.67881758426893</v>
      </c>
      <c r="I145">
        <v>813678.81758426898</v>
      </c>
      <c r="J145" s="3" t="s">
        <v>213</v>
      </c>
      <c r="K145">
        <v>193.86231191928999</v>
      </c>
      <c r="L145">
        <v>193.86231191928999</v>
      </c>
    </row>
    <row r="146" spans="1:12">
      <c r="A146" t="s">
        <v>183</v>
      </c>
      <c r="B146">
        <v>67025.1083894123</v>
      </c>
      <c r="C146">
        <v>67822.772706899996</v>
      </c>
      <c r="G146" s="3" t="s">
        <v>238</v>
      </c>
      <c r="H146">
        <f t="shared" si="5"/>
        <v>2465.4879949985702</v>
      </c>
      <c r="I146">
        <v>2465487.9949985701</v>
      </c>
      <c r="J146" s="3" t="s">
        <v>209</v>
      </c>
      <c r="K146">
        <v>39473.796094992198</v>
      </c>
      <c r="L146">
        <v>39473.796094992198</v>
      </c>
    </row>
    <row r="147" spans="1:12">
      <c r="A147" t="s">
        <v>184</v>
      </c>
      <c r="B147">
        <v>11763.083312447599</v>
      </c>
      <c r="C147">
        <v>11749.6206196</v>
      </c>
      <c r="G147" s="3" t="s">
        <v>242</v>
      </c>
      <c r="H147">
        <f t="shared" si="5"/>
        <v>453.23668828402901</v>
      </c>
      <c r="I147">
        <v>453236.68828402902</v>
      </c>
      <c r="J147" s="3" t="s">
        <v>214</v>
      </c>
      <c r="K147">
        <v>13710.46075737</v>
      </c>
      <c r="L147">
        <v>13710.46075737</v>
      </c>
    </row>
    <row r="148" spans="1:12">
      <c r="A148" t="s">
        <v>185</v>
      </c>
      <c r="B148">
        <v>1492.95453358192</v>
      </c>
      <c r="C148">
        <v>931</v>
      </c>
      <c r="G148" s="3" t="s">
        <v>227</v>
      </c>
      <c r="H148">
        <f t="shared" si="5"/>
        <v>705642.87387516501</v>
      </c>
      <c r="I148">
        <v>705642873.87516499</v>
      </c>
      <c r="J148" s="3" t="s">
        <v>219</v>
      </c>
      <c r="K148">
        <v>24226.840486708399</v>
      </c>
      <c r="L148">
        <v>24226.840486708399</v>
      </c>
    </row>
    <row r="149" spans="1:12">
      <c r="A149" t="s">
        <v>186</v>
      </c>
      <c r="B149">
        <v>4860.7460027131101</v>
      </c>
      <c r="C149">
        <v>4054.7120823</v>
      </c>
      <c r="G149" s="3" t="s">
        <v>230</v>
      </c>
      <c r="H149">
        <f t="shared" si="5"/>
        <v>24902.788894173598</v>
      </c>
      <c r="I149">
        <v>24902788.8941736</v>
      </c>
      <c r="J149" s="3" t="s">
        <v>210</v>
      </c>
      <c r="K149">
        <v>158166.299055993</v>
      </c>
      <c r="L149">
        <v>158166.299055993</v>
      </c>
    </row>
    <row r="150" spans="1:12">
      <c r="A150" t="s">
        <v>187</v>
      </c>
      <c r="B150">
        <v>20274.606634292999</v>
      </c>
      <c r="C150">
        <v>15950.969018899999</v>
      </c>
      <c r="G150" s="3" t="s">
        <v>231</v>
      </c>
      <c r="H150">
        <f t="shared" si="5"/>
        <v>50394.305513968604</v>
      </c>
      <c r="I150">
        <v>50394305.513968602</v>
      </c>
      <c r="J150" s="3" t="s">
        <v>212</v>
      </c>
      <c r="K150">
        <v>228544.64744653899</v>
      </c>
      <c r="L150">
        <v>228544.64744653899</v>
      </c>
    </row>
    <row r="151" spans="1:12">
      <c r="A151" t="s">
        <v>188</v>
      </c>
      <c r="B151">
        <v>6181.6248672838801</v>
      </c>
      <c r="C151">
        <v>6166.8576285999998</v>
      </c>
      <c r="G151" s="3" t="s">
        <v>249</v>
      </c>
      <c r="H151">
        <f t="shared" si="5"/>
        <v>2047.15831943637</v>
      </c>
      <c r="I151">
        <v>2047158.3194363699</v>
      </c>
      <c r="J151" s="3" t="s">
        <v>215</v>
      </c>
      <c r="K151">
        <v>425125.72779358801</v>
      </c>
      <c r="L151">
        <v>425125.72779358801</v>
      </c>
    </row>
    <row r="152" spans="1:12">
      <c r="A152" t="s">
        <v>189</v>
      </c>
      <c r="B152">
        <v>160.46424469457401</v>
      </c>
      <c r="C152">
        <v>46.273336</v>
      </c>
      <c r="G152" s="3" t="s">
        <v>236</v>
      </c>
      <c r="H152">
        <f t="shared" si="5"/>
        <v>4197.1932219585096</v>
      </c>
      <c r="I152">
        <v>4197193.2219585096</v>
      </c>
      <c r="J152" s="3" t="s">
        <v>218</v>
      </c>
      <c r="K152">
        <v>175765.32440029</v>
      </c>
      <c r="L152">
        <v>175765.32440029</v>
      </c>
    </row>
    <row r="153" spans="1:12">
      <c r="A153" t="s">
        <v>190</v>
      </c>
      <c r="B153">
        <v>648.59878733587004</v>
      </c>
      <c r="C153">
        <v>9499.5877165999991</v>
      </c>
      <c r="G153" s="3" t="s">
        <v>232</v>
      </c>
      <c r="H153">
        <f t="shared" si="5"/>
        <v>360778.11306606501</v>
      </c>
      <c r="I153">
        <v>360778113.06606501</v>
      </c>
      <c r="J153" s="3" t="s">
        <v>329</v>
      </c>
      <c r="K153">
        <v>77676.317147505004</v>
      </c>
      <c r="L153">
        <v>77676.317147505004</v>
      </c>
    </row>
    <row r="154" spans="1:12">
      <c r="A154" t="s">
        <v>191</v>
      </c>
      <c r="B154">
        <v>14025.258071944299</v>
      </c>
      <c r="C154">
        <v>11692.2870668</v>
      </c>
      <c r="G154" t="s">
        <v>244</v>
      </c>
      <c r="H154">
        <f t="shared" si="5"/>
        <v>116233.882291772</v>
      </c>
      <c r="I154">
        <v>116233882.29177199</v>
      </c>
      <c r="J154" s="3" t="s">
        <v>222</v>
      </c>
      <c r="K154">
        <v>166032.23970127801</v>
      </c>
      <c r="L154">
        <v>166032.23970127801</v>
      </c>
    </row>
    <row r="155" spans="1:12">
      <c r="A155" t="s">
        <v>192</v>
      </c>
      <c r="B155">
        <v>7332.2883187481702</v>
      </c>
      <c r="C155">
        <v>6373.2126408000004</v>
      </c>
      <c r="G155" s="3" t="s">
        <v>245</v>
      </c>
      <c r="H155">
        <f t="shared" si="5"/>
        <v>48403.090309731102</v>
      </c>
      <c r="I155">
        <v>48403090.309731103</v>
      </c>
      <c r="J155" s="3" t="s">
        <v>217</v>
      </c>
      <c r="K155">
        <v>1089142.6165200199</v>
      </c>
      <c r="L155">
        <v>1089142.6165200199</v>
      </c>
    </row>
    <row r="156" spans="1:12">
      <c r="A156" t="s">
        <v>193</v>
      </c>
      <c r="B156">
        <v>187514.71588316801</v>
      </c>
      <c r="C156">
        <v>301354.75611259998</v>
      </c>
      <c r="G156" s="3" t="s">
        <v>239</v>
      </c>
      <c r="H156">
        <f t="shared" si="5"/>
        <v>1080.4500389252999</v>
      </c>
      <c r="I156">
        <v>1080450.0389252999</v>
      </c>
      <c r="J156" s="3" t="s">
        <v>175</v>
      </c>
      <c r="K156">
        <v>5963.4411904182298</v>
      </c>
      <c r="L156">
        <v>5963.4411904182298</v>
      </c>
    </row>
    <row r="157" spans="1:12">
      <c r="A157" t="s">
        <v>194</v>
      </c>
      <c r="B157">
        <v>647.48775293887297</v>
      </c>
      <c r="C157">
        <v>2700.2540297999999</v>
      </c>
      <c r="G157" s="3" t="s">
        <v>281</v>
      </c>
      <c r="H157">
        <f t="shared" si="5"/>
        <v>340311.72710006702</v>
      </c>
      <c r="I157">
        <v>340311727.10006702</v>
      </c>
      <c r="J157" s="3" t="s">
        <v>224</v>
      </c>
      <c r="K157">
        <v>155426.080323528</v>
      </c>
      <c r="L157">
        <v>155426.080323528</v>
      </c>
    </row>
    <row r="158" spans="1:12">
      <c r="A158" t="s">
        <v>195</v>
      </c>
      <c r="B158">
        <v>13239.5840662479</v>
      </c>
      <c r="C158">
        <v>11272.143550000001</v>
      </c>
      <c r="G158" s="3" t="s">
        <v>241</v>
      </c>
      <c r="H158">
        <f t="shared" si="5"/>
        <v>12635.011217843699</v>
      </c>
      <c r="I158">
        <v>12635011.2178437</v>
      </c>
      <c r="J158" s="3" t="s">
        <v>225</v>
      </c>
      <c r="K158">
        <v>1340339.55016131</v>
      </c>
      <c r="L158">
        <v>1340339.5501616299</v>
      </c>
    </row>
    <row r="159" spans="1:12">
      <c r="A159" t="s">
        <v>196</v>
      </c>
      <c r="B159">
        <v>14389.662829307401</v>
      </c>
      <c r="C159">
        <v>8302.7233133999998</v>
      </c>
      <c r="G159" s="3" t="s">
        <v>108</v>
      </c>
      <c r="H159">
        <f t="shared" si="5"/>
        <v>1380383.0681970799</v>
      </c>
      <c r="I159">
        <v>1380383068.1970799</v>
      </c>
      <c r="J159" s="3" t="s">
        <v>226</v>
      </c>
      <c r="K159">
        <v>6415.3705715757997</v>
      </c>
      <c r="L159">
        <v>6415.3705715757997</v>
      </c>
    </row>
    <row r="160" spans="1:12">
      <c r="A160" t="s">
        <v>197</v>
      </c>
      <c r="B160">
        <v>10868.8149502589</v>
      </c>
      <c r="C160">
        <v>9667.5894379000001</v>
      </c>
      <c r="G160" s="3" t="s">
        <v>167</v>
      </c>
      <c r="H160">
        <f t="shared" si="5"/>
        <v>74907.029745914901</v>
      </c>
      <c r="I160">
        <v>74907029.745914906</v>
      </c>
      <c r="J160" s="3" t="s">
        <v>159</v>
      </c>
      <c r="K160">
        <v>689.56860840623597</v>
      </c>
      <c r="L160">
        <v>689.56860840623597</v>
      </c>
    </row>
    <row r="161" spans="1:12">
      <c r="A161" t="s">
        <v>198</v>
      </c>
      <c r="B161">
        <v>64.862880067389696</v>
      </c>
      <c r="C161">
        <v>48.517035700000001</v>
      </c>
      <c r="G161" s="3" t="s">
        <v>228</v>
      </c>
      <c r="H161">
        <f t="shared" si="5"/>
        <v>53401.828236230402</v>
      </c>
      <c r="I161">
        <v>53401828.236230403</v>
      </c>
      <c r="J161" s="3" t="s">
        <v>166</v>
      </c>
      <c r="K161">
        <v>1083.8818603800801</v>
      </c>
      <c r="L161">
        <v>1083.8818603800801</v>
      </c>
    </row>
    <row r="162" spans="1:12">
      <c r="A162" t="s">
        <v>199</v>
      </c>
      <c r="B162">
        <v>502720.34491319401</v>
      </c>
      <c r="C162">
        <v>494583.18077699997</v>
      </c>
      <c r="G162" s="3" t="s">
        <v>243</v>
      </c>
      <c r="H162">
        <f t="shared" si="5"/>
        <v>4511.2472642471603</v>
      </c>
      <c r="I162">
        <v>4511247.2642471604</v>
      </c>
      <c r="J162" s="3" t="s">
        <v>279</v>
      </c>
      <c r="K162">
        <v>635.72085247182599</v>
      </c>
      <c r="L162">
        <v>635.72085247182599</v>
      </c>
    </row>
    <row r="163" spans="1:12">
      <c r="A163" t="s">
        <v>200</v>
      </c>
      <c r="B163">
        <v>12523.4475265033</v>
      </c>
      <c r="C163">
        <v>12756.706583499999</v>
      </c>
      <c r="G163" s="3" t="s">
        <v>247</v>
      </c>
      <c r="H163">
        <f t="shared" si="5"/>
        <v>4462.7615831380599</v>
      </c>
      <c r="I163">
        <v>4462761.5831380598</v>
      </c>
      <c r="J163" s="3" t="s">
        <v>238</v>
      </c>
      <c r="K163">
        <v>1413.8662455666799</v>
      </c>
      <c r="L163">
        <v>1413.8662455666799</v>
      </c>
    </row>
    <row r="164" spans="1:12">
      <c r="A164" t="s">
        <v>201</v>
      </c>
      <c r="B164">
        <v>108.48193284862</v>
      </c>
      <c r="C164">
        <v>20.609755799999999</v>
      </c>
      <c r="G164" s="3" t="s">
        <v>246</v>
      </c>
      <c r="H164">
        <f t="shared" si="5"/>
        <v>494487.40431729605</v>
      </c>
      <c r="I164">
        <v>494487404.31729603</v>
      </c>
      <c r="J164" s="3" t="s">
        <v>242</v>
      </c>
      <c r="K164">
        <v>266.34698106006101</v>
      </c>
      <c r="L164">
        <v>266.34698106488202</v>
      </c>
    </row>
    <row r="165" spans="1:12">
      <c r="A165" t="s">
        <v>202</v>
      </c>
      <c r="B165">
        <v>688190.37497218896</v>
      </c>
      <c r="C165">
        <v>765264.94978040003</v>
      </c>
      <c r="G165" s="3" t="s">
        <v>81</v>
      </c>
      <c r="H165">
        <f t="shared" si="5"/>
        <v>662424.04464645009</v>
      </c>
      <c r="I165">
        <v>662424044.64645004</v>
      </c>
      <c r="J165" s="3" t="s">
        <v>227</v>
      </c>
      <c r="K165">
        <v>590282.13774174196</v>
      </c>
      <c r="L165">
        <v>590282.13774174196</v>
      </c>
    </row>
    <row r="166" spans="1:12">
      <c r="A166" t="s">
        <v>203</v>
      </c>
      <c r="B166">
        <v>372108.67683180299</v>
      </c>
      <c r="C166">
        <v>385801.55006709998</v>
      </c>
      <c r="G166" t="s">
        <v>250</v>
      </c>
      <c r="H166">
        <f t="shared" si="5"/>
        <v>55614.8450343152</v>
      </c>
      <c r="I166">
        <v>55614845.034315199</v>
      </c>
      <c r="J166" s="3" t="s">
        <v>230</v>
      </c>
      <c r="K166">
        <v>12655.5269607431</v>
      </c>
      <c r="L166">
        <v>12655.5269607431</v>
      </c>
    </row>
    <row r="167" spans="1:12">
      <c r="A167" t="s">
        <v>204</v>
      </c>
      <c r="B167">
        <v>26335.8601783864</v>
      </c>
      <c r="C167">
        <v>21410.8409087</v>
      </c>
      <c r="G167" t="s">
        <v>110</v>
      </c>
      <c r="H167">
        <f t="shared" si="5"/>
        <v>220813.38897095001</v>
      </c>
      <c r="I167">
        <v>220813388.97095001</v>
      </c>
      <c r="J167" s="3" t="s">
        <v>231</v>
      </c>
      <c r="K167">
        <v>33542.1152700155</v>
      </c>
      <c r="L167">
        <v>33542.1152700155</v>
      </c>
    </row>
    <row r="168" spans="1:12">
      <c r="A168" t="s">
        <v>205</v>
      </c>
      <c r="B168">
        <v>142.77914937106701</v>
      </c>
      <c r="C168">
        <v>86.779266199999995</v>
      </c>
      <c r="G168" s="3" t="s">
        <v>255</v>
      </c>
      <c r="H168">
        <f t="shared" si="5"/>
        <v>7565.1988070744101</v>
      </c>
      <c r="I168">
        <v>7565198.8070744099</v>
      </c>
      <c r="J168" s="3" t="s">
        <v>249</v>
      </c>
      <c r="K168">
        <v>1196.7618198773</v>
      </c>
      <c r="L168">
        <v>1196.7618198773</v>
      </c>
    </row>
    <row r="169" spans="1:12">
      <c r="A169" t="s">
        <v>206</v>
      </c>
      <c r="B169">
        <v>182674.26450436501</v>
      </c>
      <c r="C169">
        <v>177467.5290715</v>
      </c>
      <c r="G169" s="3" t="s">
        <v>254</v>
      </c>
      <c r="H169">
        <f t="shared" si="5"/>
        <v>458217.28559350997</v>
      </c>
      <c r="I169">
        <v>458217285.59350997</v>
      </c>
      <c r="J169" s="3" t="s">
        <v>236</v>
      </c>
      <c r="K169">
        <v>2916.5732341365301</v>
      </c>
      <c r="L169">
        <v>2916.5732341365301</v>
      </c>
    </row>
    <row r="170" spans="1:12">
      <c r="A170" t="s">
        <v>207</v>
      </c>
      <c r="B170">
        <v>70161.993661772402</v>
      </c>
      <c r="C170">
        <v>68400.260078000007</v>
      </c>
      <c r="G170" t="s">
        <v>180</v>
      </c>
      <c r="H170">
        <f t="shared" si="5"/>
        <v>13272.963864858599</v>
      </c>
      <c r="I170">
        <v>13272963.864858599</v>
      </c>
      <c r="J170" s="3" t="s">
        <v>232</v>
      </c>
      <c r="K170">
        <v>238371.552336211</v>
      </c>
      <c r="L170">
        <v>238371.552336211</v>
      </c>
    </row>
    <row r="171" spans="1:12">
      <c r="A171" t="s">
        <v>208</v>
      </c>
      <c r="B171">
        <v>278739.48875931499</v>
      </c>
      <c r="C171">
        <v>270556.13170129998</v>
      </c>
      <c r="G171" s="3" t="s">
        <v>253</v>
      </c>
      <c r="H171">
        <f t="shared" si="5"/>
        <v>4554.68246894602</v>
      </c>
      <c r="I171">
        <v>4554682.4689460201</v>
      </c>
      <c r="J171" t="s">
        <v>248</v>
      </c>
      <c r="K171">
        <v>803.524911937767</v>
      </c>
      <c r="L171">
        <v>803.524911937767</v>
      </c>
    </row>
    <row r="172" spans="1:12">
      <c r="A172" t="s">
        <v>209</v>
      </c>
      <c r="B172">
        <v>54643.063060918597</v>
      </c>
      <c r="C172">
        <v>54091.700000299999</v>
      </c>
      <c r="G172" s="3" t="s">
        <v>260</v>
      </c>
      <c r="H172">
        <f t="shared" si="5"/>
        <v>20215.130403133797</v>
      </c>
      <c r="I172">
        <v>20215130.403133798</v>
      </c>
      <c r="J172" t="s">
        <v>244</v>
      </c>
      <c r="K172">
        <v>78172.785272060806</v>
      </c>
      <c r="L172">
        <v>78172.785272060806</v>
      </c>
    </row>
    <row r="173" spans="1:12">
      <c r="A173" t="s">
        <v>210</v>
      </c>
      <c r="B173">
        <v>194128.35621311999</v>
      </c>
      <c r="C173">
        <v>189805.30084139999</v>
      </c>
      <c r="G173" s="3" t="s">
        <v>261</v>
      </c>
      <c r="H173">
        <f t="shared" si="5"/>
        <v>58661.3998798221</v>
      </c>
      <c r="I173">
        <v>58661399.879822098</v>
      </c>
      <c r="J173" s="3" t="s">
        <v>245</v>
      </c>
      <c r="K173">
        <v>38326.156714967197</v>
      </c>
      <c r="L173">
        <v>38326.156714967197</v>
      </c>
    </row>
    <row r="174" spans="1:12">
      <c r="A174" t="s">
        <v>211</v>
      </c>
      <c r="B174">
        <v>6.3175911338367996</v>
      </c>
      <c r="C174">
        <v>5.9949738000000004</v>
      </c>
      <c r="G174" s="3" t="s">
        <v>262</v>
      </c>
      <c r="H174">
        <f t="shared" si="5"/>
        <v>789231.33538588998</v>
      </c>
      <c r="I174">
        <v>789231335.38589001</v>
      </c>
      <c r="J174" s="3" t="s">
        <v>235</v>
      </c>
      <c r="K174">
        <v>864.14098827543103</v>
      </c>
      <c r="L174">
        <v>864.14098827543103</v>
      </c>
    </row>
    <row r="175" spans="1:12">
      <c r="A175" t="s">
        <v>212</v>
      </c>
      <c r="B175">
        <v>306073.14823998499</v>
      </c>
      <c r="C175">
        <v>306445.87163140002</v>
      </c>
      <c r="G175" s="3" t="s">
        <v>257</v>
      </c>
      <c r="H175">
        <f t="shared" si="5"/>
        <v>32586.735014927799</v>
      </c>
      <c r="I175">
        <v>32586735.014927801</v>
      </c>
      <c r="J175" s="3" t="s">
        <v>239</v>
      </c>
      <c r="K175">
        <v>1043.3698190758701</v>
      </c>
      <c r="L175">
        <v>1043.3698190758701</v>
      </c>
    </row>
    <row r="176" spans="1:12">
      <c r="A176" t="s">
        <v>213</v>
      </c>
      <c r="B176">
        <v>463.85983355068498</v>
      </c>
      <c r="C176">
        <v>280.37610030000002</v>
      </c>
      <c r="G176" s="3" t="s">
        <v>323</v>
      </c>
      <c r="H176">
        <f t="shared" si="5"/>
        <v>29.167013090071499</v>
      </c>
      <c r="I176">
        <v>29167.013090071501</v>
      </c>
      <c r="J176" s="3" t="s">
        <v>281</v>
      </c>
      <c r="K176">
        <v>266696.800971788</v>
      </c>
      <c r="L176">
        <v>266696.800971788</v>
      </c>
    </row>
    <row r="177" spans="1:12">
      <c r="A177" t="s">
        <v>214</v>
      </c>
      <c r="B177">
        <v>15672.738278656199</v>
      </c>
      <c r="C177">
        <v>21723.531173300002</v>
      </c>
      <c r="G177" t="s">
        <v>265</v>
      </c>
      <c r="H177">
        <f t="shared" si="5"/>
        <v>25850.5124455767</v>
      </c>
      <c r="I177">
        <v>25850512.445576701</v>
      </c>
      <c r="J177" s="3" t="s">
        <v>241</v>
      </c>
      <c r="K177">
        <v>0</v>
      </c>
      <c r="L177">
        <v>0</v>
      </c>
    </row>
    <row r="178" spans="1:12">
      <c r="A178" t="s">
        <v>215</v>
      </c>
      <c r="B178">
        <v>489921.14842414402</v>
      </c>
      <c r="C178">
        <v>477581.37684029998</v>
      </c>
      <c r="G178" s="3" t="s">
        <v>266</v>
      </c>
      <c r="H178">
        <f t="shared" si="5"/>
        <v>169497.717296082</v>
      </c>
      <c r="I178">
        <v>169497717.29608199</v>
      </c>
      <c r="J178" s="3" t="s">
        <v>108</v>
      </c>
      <c r="K178">
        <v>1073183.7587294001</v>
      </c>
      <c r="L178">
        <v>1073183.7587294001</v>
      </c>
    </row>
    <row r="179" spans="1:12">
      <c r="A179" t="s">
        <v>216</v>
      </c>
      <c r="B179">
        <v>145843.38567276599</v>
      </c>
      <c r="C179">
        <v>103375.4999995</v>
      </c>
      <c r="G179" s="3" t="s">
        <v>48</v>
      </c>
      <c r="H179">
        <f t="shared" si="5"/>
        <v>430965.533118975</v>
      </c>
      <c r="I179">
        <v>430965533.11897498</v>
      </c>
      <c r="J179" s="3" t="s">
        <v>167</v>
      </c>
      <c r="K179">
        <v>59830.056512262498</v>
      </c>
      <c r="L179">
        <v>59830.056512262498</v>
      </c>
    </row>
    <row r="180" spans="1:12">
      <c r="A180" t="s">
        <v>217</v>
      </c>
      <c r="B180">
        <v>18386.493791491299</v>
      </c>
      <c r="C180">
        <v>14097.408321999999</v>
      </c>
      <c r="G180" s="3" t="s">
        <v>120</v>
      </c>
      <c r="H180">
        <f t="shared" si="5"/>
        <v>2653557.5680748899</v>
      </c>
      <c r="I180">
        <v>2653557568.0748901</v>
      </c>
      <c r="J180" s="3" t="s">
        <v>272</v>
      </c>
      <c r="K180">
        <v>562.60346689410505</v>
      </c>
      <c r="L180">
        <v>562.60346689410505</v>
      </c>
    </row>
    <row r="181" spans="1:12">
      <c r="A181" t="s">
        <v>218</v>
      </c>
      <c r="B181">
        <v>204084.83222669701</v>
      </c>
      <c r="C181">
        <v>199313.89432759999</v>
      </c>
      <c r="G181" t="s">
        <v>264</v>
      </c>
      <c r="H181">
        <f t="shared" si="5"/>
        <v>11840.3977196781</v>
      </c>
      <c r="I181">
        <v>11840397.7196781</v>
      </c>
      <c r="J181" s="3" t="s">
        <v>330</v>
      </c>
      <c r="K181">
        <v>9689.4728082017991</v>
      </c>
      <c r="L181">
        <v>9689.4728082017991</v>
      </c>
    </row>
    <row r="182" spans="1:12">
      <c r="A182" t="s">
        <v>219</v>
      </c>
      <c r="B182">
        <v>37499.190021848197</v>
      </c>
      <c r="C182">
        <v>36164.068797200001</v>
      </c>
      <c r="G182" s="3" t="s">
        <v>324</v>
      </c>
      <c r="H182">
        <f t="shared" si="5"/>
        <v>15114841.594973899</v>
      </c>
      <c r="I182">
        <v>15114841594.9739</v>
      </c>
      <c r="J182" s="3" t="s">
        <v>228</v>
      </c>
      <c r="K182">
        <v>0</v>
      </c>
      <c r="L182">
        <v>0</v>
      </c>
    </row>
    <row r="183" spans="1:12">
      <c r="A183" t="s">
        <v>220</v>
      </c>
      <c r="B183">
        <v>19253.546784459399</v>
      </c>
      <c r="C183">
        <v>12673</v>
      </c>
      <c r="G183" s="3" t="s">
        <v>268</v>
      </c>
      <c r="H183">
        <f t="shared" si="5"/>
        <v>53169.925091037403</v>
      </c>
      <c r="I183">
        <v>53169925.0910374</v>
      </c>
      <c r="J183" s="3" t="s">
        <v>243</v>
      </c>
      <c r="K183">
        <v>3960.2950880496301</v>
      </c>
      <c r="L183">
        <v>3960.2950880496301</v>
      </c>
    </row>
    <row r="184" spans="1:12">
      <c r="A184" t="s">
        <v>221</v>
      </c>
      <c r="B184">
        <v>7929.7501087103101</v>
      </c>
      <c r="C184">
        <v>3356.0142123000001</v>
      </c>
      <c r="G184" s="3" t="s">
        <v>270</v>
      </c>
      <c r="H184">
        <f t="shared" si="5"/>
        <v>52415.232904983903</v>
      </c>
      <c r="I184">
        <v>52415232.9049839</v>
      </c>
      <c r="J184" s="3" t="s">
        <v>247</v>
      </c>
      <c r="K184">
        <v>3458.6151910285398</v>
      </c>
      <c r="L184">
        <v>3458.6151910285398</v>
      </c>
    </row>
    <row r="185" spans="1:12">
      <c r="A185" t="s">
        <v>222</v>
      </c>
      <c r="B185">
        <v>143602.02843734901</v>
      </c>
      <c r="C185">
        <v>161739.83516449999</v>
      </c>
      <c r="G185" s="3" t="s">
        <v>277</v>
      </c>
      <c r="H185">
        <f t="shared" si="5"/>
        <v>904.63555797645211</v>
      </c>
      <c r="I185">
        <v>904635.55797645205</v>
      </c>
      <c r="J185" s="3" t="s">
        <v>246</v>
      </c>
      <c r="K185">
        <v>447475.29125214298</v>
      </c>
      <c r="L185">
        <v>447475.29125214298</v>
      </c>
    </row>
    <row r="186" spans="1:12">
      <c r="A186" t="s">
        <v>223</v>
      </c>
      <c r="B186">
        <v>647.48047041383597</v>
      </c>
      <c r="C186">
        <v>20031.921843299999</v>
      </c>
      <c r="G186" t="s">
        <v>273</v>
      </c>
      <c r="H186">
        <f t="shared" si="5"/>
        <v>353594.051876702</v>
      </c>
      <c r="I186">
        <v>353594051.87670201</v>
      </c>
      <c r="J186" s="3" t="s">
        <v>81</v>
      </c>
      <c r="K186">
        <v>532202.48662470095</v>
      </c>
      <c r="L186">
        <v>532202.48662470095</v>
      </c>
    </row>
    <row r="187" spans="1:12">
      <c r="A187" t="s">
        <v>224</v>
      </c>
      <c r="B187">
        <v>173235.61115347999</v>
      </c>
      <c r="C187">
        <v>177893.45183129999</v>
      </c>
      <c r="G187" t="s">
        <v>276</v>
      </c>
      <c r="H187">
        <f t="shared" si="5"/>
        <v>140913.67825685799</v>
      </c>
      <c r="I187">
        <v>140913678.25685799</v>
      </c>
      <c r="J187" t="s">
        <v>250</v>
      </c>
      <c r="K187">
        <v>25946.453764790698</v>
      </c>
      <c r="L187">
        <v>25946.453764790698</v>
      </c>
    </row>
    <row r="188" spans="1:12">
      <c r="A188" t="s">
        <v>225</v>
      </c>
      <c r="B188">
        <v>1250624.4274721299</v>
      </c>
      <c r="C188">
        <v>1363481.0634465001</v>
      </c>
      <c r="G188" s="3" t="s">
        <v>280</v>
      </c>
      <c r="H188">
        <f t="shared" si="5"/>
        <v>41845.433631036198</v>
      </c>
      <c r="I188">
        <v>41845433.6310362</v>
      </c>
      <c r="J188" t="s">
        <v>180</v>
      </c>
      <c r="K188">
        <v>8906.1803312347602</v>
      </c>
      <c r="L188">
        <v>8906.1803312347602</v>
      </c>
    </row>
    <row r="189" spans="1:12">
      <c r="A189" t="s">
        <v>226</v>
      </c>
      <c r="B189">
        <v>9415.9816252630098</v>
      </c>
      <c r="C189">
        <v>8582.5888821999997</v>
      </c>
      <c r="G189" s="3" t="s">
        <v>282</v>
      </c>
      <c r="H189">
        <f t="shared" si="5"/>
        <v>22181.077085751898</v>
      </c>
      <c r="I189">
        <v>22181077.085751899</v>
      </c>
      <c r="J189" s="3" t="s">
        <v>255</v>
      </c>
      <c r="K189">
        <v>7224.9859867559198</v>
      </c>
      <c r="L189">
        <v>7224.9859867559198</v>
      </c>
    </row>
    <row r="190" spans="1:12">
      <c r="A190" t="s">
        <v>227</v>
      </c>
      <c r="B190">
        <v>708030.50627865805</v>
      </c>
      <c r="C190">
        <v>654269.90288029995</v>
      </c>
      <c r="G190" s="3" t="s">
        <v>283</v>
      </c>
      <c r="H190">
        <f t="shared" si="5"/>
        <v>2245.08834000652</v>
      </c>
      <c r="I190">
        <v>2245088.34000652</v>
      </c>
      <c r="J190" s="3" t="s">
        <v>254</v>
      </c>
      <c r="K190">
        <v>315934.59095645102</v>
      </c>
      <c r="L190">
        <v>315934.59095645102</v>
      </c>
    </row>
    <row r="191" spans="1:12">
      <c r="A191" t="s">
        <v>228</v>
      </c>
      <c r="B191">
        <v>79556.178210312995</v>
      </c>
      <c r="C191">
        <v>74294.471279599995</v>
      </c>
      <c r="J191" t="s">
        <v>258</v>
      </c>
      <c r="K191">
        <v>3932.4987199253801</v>
      </c>
      <c r="L191">
        <v>3932.4987199253801</v>
      </c>
    </row>
    <row r="192" spans="1:12">
      <c r="A192" t="s">
        <v>229</v>
      </c>
      <c r="B192">
        <v>330.72239097028802</v>
      </c>
      <c r="C192">
        <v>36.963085499999998</v>
      </c>
      <c r="J192" s="3" t="s">
        <v>253</v>
      </c>
      <c r="K192">
        <v>3657.1626370622398</v>
      </c>
      <c r="L192">
        <v>3657.1626370622398</v>
      </c>
    </row>
    <row r="193" spans="1:12">
      <c r="A193" t="s">
        <v>230</v>
      </c>
      <c r="B193">
        <v>18929.8676038997</v>
      </c>
      <c r="C193">
        <v>17774.7666364</v>
      </c>
      <c r="J193" s="3" t="s">
        <v>259</v>
      </c>
      <c r="K193">
        <v>338.923399687467</v>
      </c>
      <c r="L193">
        <v>338.923399687467</v>
      </c>
    </row>
    <row r="194" spans="1:12">
      <c r="A194" t="s">
        <v>231</v>
      </c>
      <c r="B194">
        <v>112154.94021339501</v>
      </c>
      <c r="C194">
        <v>71733.9610961</v>
      </c>
      <c r="J194" s="3" t="s">
        <v>260</v>
      </c>
      <c r="K194">
        <v>20930.029610817099</v>
      </c>
      <c r="L194">
        <v>20930.029610817099</v>
      </c>
    </row>
    <row r="195" spans="1:12">
      <c r="A195" t="s">
        <v>232</v>
      </c>
      <c r="B195">
        <v>372465.75755238702</v>
      </c>
      <c r="C195">
        <v>308004.14605769998</v>
      </c>
      <c r="J195" s="3" t="s">
        <v>261</v>
      </c>
      <c r="K195">
        <v>36283.253577725904</v>
      </c>
      <c r="L195">
        <v>36283.253577725904</v>
      </c>
    </row>
    <row r="196" spans="1:12">
      <c r="A196" t="s">
        <v>233</v>
      </c>
      <c r="B196">
        <v>7.0790702873695999</v>
      </c>
      <c r="C196">
        <v>10.238531699999999</v>
      </c>
      <c r="J196" s="3" t="s">
        <v>262</v>
      </c>
      <c r="K196">
        <v>624066.87705130095</v>
      </c>
      <c r="L196">
        <v>624066.87705130095</v>
      </c>
    </row>
    <row r="197" spans="1:12">
      <c r="A197" t="s">
        <v>234</v>
      </c>
      <c r="B197">
        <v>650.51815330505599</v>
      </c>
      <c r="C197">
        <v>0</v>
      </c>
      <c r="J197" s="3" t="s">
        <v>257</v>
      </c>
      <c r="K197">
        <v>38746.1145255058</v>
      </c>
      <c r="L197">
        <v>38746.1145255058</v>
      </c>
    </row>
    <row r="198" spans="1:12">
      <c r="A198" t="s">
        <v>235</v>
      </c>
      <c r="B198">
        <v>955.58037887193495</v>
      </c>
      <c r="C198">
        <v>1154.6500692</v>
      </c>
      <c r="J198" t="s">
        <v>251</v>
      </c>
      <c r="K198">
        <v>604.75133987577499</v>
      </c>
      <c r="L198">
        <v>604.75133987577499</v>
      </c>
    </row>
    <row r="199" spans="1:12">
      <c r="A199" t="s">
        <v>236</v>
      </c>
      <c r="B199">
        <v>5423.6903837589898</v>
      </c>
      <c r="C199">
        <v>4218.7238748999998</v>
      </c>
      <c r="J199" s="3" t="s">
        <v>263</v>
      </c>
      <c r="K199">
        <v>29.256286688308599</v>
      </c>
      <c r="L199">
        <v>29.256286688308599</v>
      </c>
    </row>
    <row r="200" spans="1:12">
      <c r="A200" t="s">
        <v>237</v>
      </c>
      <c r="B200">
        <v>25270.813377096201</v>
      </c>
      <c r="C200">
        <v>23438.240000099999</v>
      </c>
      <c r="J200" t="s">
        <v>264</v>
      </c>
      <c r="K200">
        <v>36456.057498878901</v>
      </c>
      <c r="L200">
        <v>36456.057498878901</v>
      </c>
    </row>
    <row r="201" spans="1:12">
      <c r="A201" t="s">
        <v>238</v>
      </c>
      <c r="B201">
        <v>2677.3483807516</v>
      </c>
      <c r="C201">
        <v>1419.0613561</v>
      </c>
      <c r="J201" t="s">
        <v>265</v>
      </c>
      <c r="K201">
        <v>21896.3773343393</v>
      </c>
      <c r="L201">
        <v>21896.3773343393</v>
      </c>
    </row>
    <row r="202" spans="1:12">
      <c r="A202" t="s">
        <v>239</v>
      </c>
      <c r="B202">
        <v>13033.317659442801</v>
      </c>
      <c r="C202">
        <v>3524.7718958999999</v>
      </c>
      <c r="J202" s="3" t="s">
        <v>266</v>
      </c>
      <c r="K202">
        <v>90168.527689387905</v>
      </c>
      <c r="L202">
        <v>90168.527689387804</v>
      </c>
    </row>
    <row r="203" spans="1:12">
      <c r="A203" t="s">
        <v>240</v>
      </c>
      <c r="B203">
        <v>206.44914090159301</v>
      </c>
      <c r="C203">
        <v>141.65802360000001</v>
      </c>
      <c r="J203" s="3" t="s">
        <v>48</v>
      </c>
      <c r="K203">
        <v>315106.15865832602</v>
      </c>
      <c r="L203">
        <v>315106.15865832602</v>
      </c>
    </row>
    <row r="204" spans="1:12">
      <c r="A204" t="s">
        <v>241</v>
      </c>
      <c r="B204">
        <v>12400.800225654901</v>
      </c>
      <c r="C204">
        <v>9981.3838324000008</v>
      </c>
      <c r="J204" s="3" t="s">
        <v>120</v>
      </c>
      <c r="K204">
        <v>2300401.6594503098</v>
      </c>
      <c r="L204">
        <v>2300401.6594503098</v>
      </c>
    </row>
    <row r="205" spans="1:12">
      <c r="A205" t="s">
        <v>242</v>
      </c>
      <c r="B205">
        <v>473.06983850511102</v>
      </c>
      <c r="C205">
        <v>318.26647509999998</v>
      </c>
      <c r="J205" t="s">
        <v>269</v>
      </c>
      <c r="K205">
        <v>13375186.8382292</v>
      </c>
      <c r="L205">
        <v>13375186.8382292</v>
      </c>
    </row>
    <row r="206" spans="1:12">
      <c r="A206" t="s">
        <v>243</v>
      </c>
      <c r="B206">
        <v>5501.3558617010103</v>
      </c>
      <c r="C206">
        <v>4787.3679279999997</v>
      </c>
      <c r="J206" s="3" t="s">
        <v>268</v>
      </c>
      <c r="K206">
        <v>44266.5483716487</v>
      </c>
      <c r="L206">
        <v>44266.5483716487</v>
      </c>
    </row>
    <row r="207" spans="1:12">
      <c r="A207" t="s">
        <v>244</v>
      </c>
      <c r="B207">
        <v>95358.0689239559</v>
      </c>
      <c r="C207">
        <v>88457.167723899998</v>
      </c>
      <c r="J207" s="3" t="s">
        <v>270</v>
      </c>
      <c r="K207">
        <v>51668.120019846603</v>
      </c>
      <c r="L207">
        <v>51668.120019846603</v>
      </c>
    </row>
    <row r="208" spans="1:12">
      <c r="A208" t="s">
        <v>245</v>
      </c>
      <c r="B208">
        <v>42595.757160592002</v>
      </c>
      <c r="C208">
        <v>43090.173062299997</v>
      </c>
      <c r="J208" s="3" t="s">
        <v>277</v>
      </c>
      <c r="K208">
        <v>611.57710946383304</v>
      </c>
      <c r="L208">
        <v>611.57710946383304</v>
      </c>
    </row>
    <row r="209" spans="1:12">
      <c r="A209" t="s">
        <v>246</v>
      </c>
      <c r="B209">
        <v>486145.58859242802</v>
      </c>
      <c r="C209">
        <v>505103.7813499</v>
      </c>
      <c r="J209" t="s">
        <v>273</v>
      </c>
      <c r="K209">
        <v>365013.02721816598</v>
      </c>
      <c r="L209">
        <v>365013.02721816598</v>
      </c>
    </row>
    <row r="210" spans="1:12">
      <c r="A210" t="s">
        <v>247</v>
      </c>
      <c r="B210">
        <v>3564.7171296808601</v>
      </c>
      <c r="C210">
        <v>4073.3909902</v>
      </c>
      <c r="J210" t="s">
        <v>276</v>
      </c>
      <c r="K210">
        <v>150772.447255051</v>
      </c>
      <c r="L210">
        <v>150772.447255051</v>
      </c>
    </row>
    <row r="211" spans="1:12">
      <c r="A211" t="s">
        <v>248</v>
      </c>
      <c r="B211">
        <v>5694.4757336028697</v>
      </c>
      <c r="C211">
        <v>1611.2523275999999</v>
      </c>
      <c r="J211" s="3" t="s">
        <v>280</v>
      </c>
      <c r="K211">
        <v>20264.2307870154</v>
      </c>
      <c r="L211">
        <v>20264.2307870154</v>
      </c>
    </row>
    <row r="212" spans="1:12">
      <c r="A212" t="s">
        <v>249</v>
      </c>
      <c r="B212">
        <v>1684.58886927102</v>
      </c>
      <c r="C212">
        <v>1377.4950521000001</v>
      </c>
      <c r="J212" s="3" t="s">
        <v>282</v>
      </c>
      <c r="K212">
        <v>21209.877611514399</v>
      </c>
      <c r="L212">
        <v>21209.877611514399</v>
      </c>
    </row>
    <row r="213" spans="1:12">
      <c r="A213" t="s">
        <v>250</v>
      </c>
      <c r="B213">
        <v>22444.116643773799</v>
      </c>
      <c r="C213">
        <v>10392.1157121</v>
      </c>
      <c r="J213" s="3" t="s">
        <v>331</v>
      </c>
      <c r="K213">
        <v>978.46272169728604</v>
      </c>
      <c r="L213">
        <v>978.46272169728604</v>
      </c>
    </row>
    <row r="214" spans="1:12">
      <c r="A214" t="s">
        <v>251</v>
      </c>
      <c r="B214">
        <v>1256.5476084577699</v>
      </c>
      <c r="C214">
        <v>893.50165010000001</v>
      </c>
      <c r="J214" s="3" t="s">
        <v>283</v>
      </c>
      <c r="K214">
        <v>11339.2796582107</v>
      </c>
      <c r="L214">
        <v>11339.2796582107</v>
      </c>
    </row>
    <row r="215" spans="1:12">
      <c r="A215" t="s">
        <v>252</v>
      </c>
      <c r="B215">
        <v>12778.5809787003</v>
      </c>
      <c r="C215">
        <v>10950.392219400001</v>
      </c>
      <c r="J215" t="s">
        <v>110</v>
      </c>
      <c r="K215">
        <v>401950.78983842302</v>
      </c>
      <c r="L215">
        <v>401950.78983842302</v>
      </c>
    </row>
    <row r="216" spans="1:12">
      <c r="A216" t="s">
        <v>253</v>
      </c>
      <c r="B216">
        <v>3216.8564997951298</v>
      </c>
      <c r="C216">
        <v>4180.8661770999997</v>
      </c>
    </row>
    <row r="217" spans="1:12">
      <c r="A217" t="s">
        <v>254</v>
      </c>
      <c r="B217">
        <v>427160.41923843801</v>
      </c>
      <c r="C217">
        <v>401295.94104140002</v>
      </c>
    </row>
    <row r="218" spans="1:12">
      <c r="A218" t="s">
        <v>255</v>
      </c>
      <c r="B218">
        <v>9532.2772060392199</v>
      </c>
      <c r="C218">
        <v>7854.6023918000001</v>
      </c>
    </row>
    <row r="219" spans="1:12">
      <c r="A219" t="s">
        <v>256</v>
      </c>
      <c r="B219">
        <v>25.784635667563599</v>
      </c>
      <c r="C219">
        <v>19.293373200000001</v>
      </c>
    </row>
    <row r="220" spans="1:12">
      <c r="A220" t="s">
        <v>257</v>
      </c>
      <c r="B220">
        <v>40713.191812006502</v>
      </c>
      <c r="C220">
        <v>35799.714285599999</v>
      </c>
    </row>
    <row r="221" spans="1:12">
      <c r="A221" t="s">
        <v>258</v>
      </c>
      <c r="B221">
        <v>5555.9872260660004</v>
      </c>
      <c r="C221">
        <v>1390.4293141999999</v>
      </c>
    </row>
    <row r="222" spans="1:12">
      <c r="A222" t="s">
        <v>259</v>
      </c>
      <c r="B222">
        <v>624.98763325160496</v>
      </c>
      <c r="C222">
        <v>435.43821739999998</v>
      </c>
    </row>
    <row r="223" spans="1:12">
      <c r="A223" t="s">
        <v>260</v>
      </c>
      <c r="B223">
        <v>21347.802340019</v>
      </c>
      <c r="C223">
        <v>25062.893969199999</v>
      </c>
    </row>
    <row r="224" spans="1:12">
      <c r="A224" t="s">
        <v>261</v>
      </c>
      <c r="B224">
        <v>48968.202586629799</v>
      </c>
      <c r="C224">
        <v>43173.480832100002</v>
      </c>
    </row>
    <row r="225" spans="1:3">
      <c r="A225" t="s">
        <v>262</v>
      </c>
      <c r="B225">
        <v>876800.69433472201</v>
      </c>
      <c r="C225">
        <v>859796.87268330005</v>
      </c>
    </row>
    <row r="226" spans="1:3">
      <c r="A226" t="s">
        <v>263</v>
      </c>
      <c r="B226">
        <v>111.45452436039299</v>
      </c>
      <c r="C226">
        <v>35.492073900000001</v>
      </c>
    </row>
    <row r="227" spans="1:3">
      <c r="A227" t="s">
        <v>264</v>
      </c>
      <c r="B227">
        <v>51551.583382451601</v>
      </c>
      <c r="C227">
        <v>47378.599025399999</v>
      </c>
    </row>
    <row r="228" spans="1:3">
      <c r="A228" t="s">
        <v>265</v>
      </c>
      <c r="B228">
        <v>34621.323626478501</v>
      </c>
      <c r="C228">
        <v>32124.7307707</v>
      </c>
    </row>
    <row r="229" spans="1:3">
      <c r="A229" t="s">
        <v>266</v>
      </c>
      <c r="B229">
        <v>76158.060587607295</v>
      </c>
      <c r="C229">
        <v>91030.959454800002</v>
      </c>
    </row>
    <row r="230" spans="1:3">
      <c r="A230" t="s">
        <v>267</v>
      </c>
      <c r="B230">
        <v>128.70293881211501</v>
      </c>
      <c r="C230">
        <v>98.459276399999993</v>
      </c>
    </row>
    <row r="231" spans="1:3">
      <c r="A231" t="s">
        <v>268</v>
      </c>
      <c r="B231">
        <v>50939.279030301899</v>
      </c>
      <c r="C231">
        <v>53274.3042221</v>
      </c>
    </row>
    <row r="232" spans="1:3">
      <c r="A232" s="16" t="s">
        <v>269</v>
      </c>
      <c r="B232" s="16">
        <v>18542021.400933299</v>
      </c>
      <c r="C232" s="16">
        <v>18219297.5839996</v>
      </c>
    </row>
    <row r="233" spans="1:3">
      <c r="A233" t="s">
        <v>270</v>
      </c>
      <c r="B233">
        <v>86660.622499250603</v>
      </c>
      <c r="C233">
        <v>81847.410182099993</v>
      </c>
    </row>
    <row r="234" spans="1:3">
      <c r="A234" t="s">
        <v>271</v>
      </c>
      <c r="B234">
        <v>289.04573215284</v>
      </c>
      <c r="C234">
        <v>216.12535750000001</v>
      </c>
    </row>
    <row r="235" spans="1:3">
      <c r="A235" t="s">
        <v>272</v>
      </c>
      <c r="B235">
        <v>966.92232699823296</v>
      </c>
      <c r="C235">
        <v>755.40000010000006</v>
      </c>
    </row>
    <row r="236" spans="1:3">
      <c r="A236" t="s">
        <v>273</v>
      </c>
      <c r="B236">
        <v>197991.677727901</v>
      </c>
      <c r="C236">
        <v>362552.76436199999</v>
      </c>
    </row>
    <row r="237" spans="1:3">
      <c r="A237" t="s">
        <v>274</v>
      </c>
      <c r="B237">
        <v>13284.123707449</v>
      </c>
      <c r="C237">
        <v>1050.9664083</v>
      </c>
    </row>
    <row r="238" spans="1:3">
      <c r="A238" t="s">
        <v>275</v>
      </c>
      <c r="B238">
        <v>3211.7900714829502</v>
      </c>
      <c r="C238">
        <v>3748.0000003999999</v>
      </c>
    </row>
    <row r="239" spans="1:3">
      <c r="A239" t="s">
        <v>276</v>
      </c>
      <c r="B239">
        <v>219977.14552569701</v>
      </c>
      <c r="C239">
        <v>193241.1087097</v>
      </c>
    </row>
    <row r="240" spans="1:3">
      <c r="A240" t="s">
        <v>277</v>
      </c>
      <c r="B240">
        <v>602.39202286473301</v>
      </c>
      <c r="C240">
        <v>759.68995110000003</v>
      </c>
    </row>
    <row r="241" spans="1:3">
      <c r="A241" t="s">
        <v>278</v>
      </c>
      <c r="B241">
        <v>133.268876609833</v>
      </c>
      <c r="C241">
        <v>90.609642699999995</v>
      </c>
    </row>
    <row r="242" spans="1:3">
      <c r="A242" t="s">
        <v>279</v>
      </c>
      <c r="B242">
        <v>935.22629127180096</v>
      </c>
      <c r="C242">
        <v>788.30733020000002</v>
      </c>
    </row>
    <row r="243" spans="1:3">
      <c r="A243" t="s">
        <v>280</v>
      </c>
      <c r="B243">
        <v>41497.797267593101</v>
      </c>
      <c r="C243">
        <v>36976.204505900001</v>
      </c>
    </row>
    <row r="244" spans="1:3">
      <c r="A244" t="s">
        <v>281</v>
      </c>
      <c r="B244">
        <v>292221.90555584198</v>
      </c>
      <c r="C244">
        <v>317620.5227951</v>
      </c>
    </row>
    <row r="245" spans="1:3">
      <c r="A245" t="s">
        <v>282</v>
      </c>
      <c r="B245">
        <v>22849.515572355998</v>
      </c>
      <c r="C245">
        <v>21243.347376999998</v>
      </c>
    </row>
    <row r="246" spans="1:3">
      <c r="A246" t="s">
        <v>283</v>
      </c>
      <c r="B246">
        <v>24174.934730899</v>
      </c>
      <c r="C246">
        <v>19963.120599599999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0E2-2BAE-8C41-817D-A32F7A754A09}">
  <dimension ref="A1:P246"/>
  <sheetViews>
    <sheetView workbookViewId="0">
      <selection activeCell="B2" sqref="B2:B246"/>
    </sheetView>
  </sheetViews>
  <sheetFormatPr baseColWidth="10" defaultRowHeight="16"/>
  <sheetData>
    <row r="1" spans="1:16">
      <c r="A1" s="5" t="s">
        <v>21</v>
      </c>
      <c r="D1" s="5" t="s">
        <v>318</v>
      </c>
      <c r="G1" s="5" t="s">
        <v>325</v>
      </c>
      <c r="J1" s="5" t="s">
        <v>332</v>
      </c>
      <c r="M1" s="5" t="s">
        <v>20</v>
      </c>
    </row>
    <row r="2" spans="1:16">
      <c r="A2" t="s">
        <v>810</v>
      </c>
      <c r="B2">
        <v>2919.5530732000002</v>
      </c>
      <c r="C2" t="str">
        <f t="shared" ref="C2:C65" si="0">IF((COUNTIF(O:O,A2)=1),"1"," ")</f>
        <v xml:space="preserve"> </v>
      </c>
      <c r="D2" s="3" t="s">
        <v>55</v>
      </c>
      <c r="E2">
        <v>1381927.5022135901</v>
      </c>
      <c r="G2" s="3" t="s">
        <v>40</v>
      </c>
      <c r="H2">
        <f t="shared" ref="H2:H33" si="1">I2/1000</f>
        <v>17709.933976681001</v>
      </c>
      <c r="I2">
        <v>17709933.976681001</v>
      </c>
      <c r="J2" s="7" t="s">
        <v>326</v>
      </c>
      <c r="K2">
        <v>16264.1361146484</v>
      </c>
      <c r="M2" t="s">
        <v>55</v>
      </c>
      <c r="N2">
        <v>1146142.5819999999</v>
      </c>
      <c r="O2" t="s">
        <v>55</v>
      </c>
      <c r="P2">
        <f>N2</f>
        <v>1146142.5819999999</v>
      </c>
    </row>
    <row r="3" spans="1:16">
      <c r="A3" t="s">
        <v>40</v>
      </c>
      <c r="B3">
        <v>19907.111419100002</v>
      </c>
      <c r="C3" t="str">
        <f t="shared" si="0"/>
        <v xml:space="preserve"> </v>
      </c>
      <c r="D3" s="3" t="s">
        <v>206</v>
      </c>
      <c r="E3">
        <v>187685.43728210701</v>
      </c>
      <c r="G3" s="3" t="s">
        <v>43</v>
      </c>
      <c r="H3">
        <f t="shared" si="1"/>
        <v>11407.644601029999</v>
      </c>
      <c r="I3">
        <v>11407644.60103</v>
      </c>
      <c r="J3" s="3" t="s">
        <v>327</v>
      </c>
      <c r="K3">
        <v>10449.442488189699</v>
      </c>
      <c r="M3" t="s">
        <v>56</v>
      </c>
      <c r="N3">
        <v>340808.24690000003</v>
      </c>
      <c r="O3" t="s">
        <v>56</v>
      </c>
      <c r="P3">
        <f t="shared" ref="P3:P23" si="2">N3</f>
        <v>340808.24690000003</v>
      </c>
    </row>
    <row r="4" spans="1:16">
      <c r="A4" t="s">
        <v>41</v>
      </c>
      <c r="B4">
        <v>116193.649124</v>
      </c>
      <c r="C4" t="str">
        <f t="shared" si="0"/>
        <v xml:space="preserve"> </v>
      </c>
      <c r="D4" s="3" t="s">
        <v>284</v>
      </c>
      <c r="E4">
        <v>45742.1975128739</v>
      </c>
      <c r="G4" s="3" t="s">
        <v>103</v>
      </c>
      <c r="H4">
        <f t="shared" si="1"/>
        <v>230734.01786416798</v>
      </c>
      <c r="I4">
        <v>230734017.86416799</v>
      </c>
      <c r="J4" s="3" t="s">
        <v>103</v>
      </c>
      <c r="K4">
        <v>168121.35359643001</v>
      </c>
      <c r="M4" t="s">
        <v>59</v>
      </c>
      <c r="N4">
        <v>407456.60570000001</v>
      </c>
      <c r="O4" t="s">
        <v>59</v>
      </c>
      <c r="P4">
        <f t="shared" si="2"/>
        <v>407456.60570000001</v>
      </c>
    </row>
    <row r="5" spans="1:16">
      <c r="A5" t="s">
        <v>42</v>
      </c>
      <c r="B5">
        <v>1001.2971189</v>
      </c>
      <c r="C5" t="str">
        <f t="shared" si="0"/>
        <v xml:space="preserve"> </v>
      </c>
      <c r="D5" t="s">
        <v>83</v>
      </c>
      <c r="E5">
        <v>9768832.9794306103</v>
      </c>
      <c r="G5" s="3" t="s">
        <v>44</v>
      </c>
      <c r="H5">
        <f t="shared" si="1"/>
        <v>3053.9000073890002</v>
      </c>
      <c r="I5">
        <v>3053900.0073890002</v>
      </c>
      <c r="J5" s="3" t="s">
        <v>44</v>
      </c>
      <c r="K5">
        <v>2487.8909198429901</v>
      </c>
      <c r="M5" t="s">
        <v>79</v>
      </c>
      <c r="N5">
        <v>1455566.463</v>
      </c>
      <c r="O5" t="s">
        <v>79</v>
      </c>
      <c r="P5">
        <f t="shared" si="2"/>
        <v>1455566.463</v>
      </c>
    </row>
    <row r="6" spans="1:16">
      <c r="A6" t="s">
        <v>43</v>
      </c>
      <c r="B6">
        <v>11386.846319099999</v>
      </c>
      <c r="C6" t="str">
        <f t="shared" si="0"/>
        <v xml:space="preserve"> </v>
      </c>
      <c r="D6" t="s">
        <v>136</v>
      </c>
      <c r="E6">
        <v>282288.01705249498</v>
      </c>
      <c r="G6" s="3" t="s">
        <v>319</v>
      </c>
      <c r="H6">
        <f t="shared" si="1"/>
        <v>123399.19837705999</v>
      </c>
      <c r="I6">
        <v>123399198.37706</v>
      </c>
      <c r="J6" s="3" t="s">
        <v>319</v>
      </c>
      <c r="K6">
        <v>114667.525576941</v>
      </c>
      <c r="M6" t="s">
        <v>82</v>
      </c>
      <c r="N6">
        <v>222797.09539999999</v>
      </c>
      <c r="O6" t="s">
        <v>82</v>
      </c>
      <c r="P6">
        <f t="shared" si="2"/>
        <v>222797.09539999999</v>
      </c>
    </row>
    <row r="7" spans="1:16">
      <c r="A7" t="s">
        <v>44</v>
      </c>
      <c r="B7">
        <v>2789.8701879999999</v>
      </c>
      <c r="C7" t="str">
        <f t="shared" si="0"/>
        <v xml:space="preserve"> </v>
      </c>
      <c r="D7" s="3" t="s">
        <v>153</v>
      </c>
      <c r="E7">
        <v>4558175.8339113304</v>
      </c>
      <c r="G7" t="s">
        <v>54</v>
      </c>
      <c r="H7">
        <f t="shared" si="1"/>
        <v>1101.8776434080999</v>
      </c>
      <c r="I7">
        <v>1101877.6434080999</v>
      </c>
      <c r="J7" s="3" t="s">
        <v>42</v>
      </c>
      <c r="K7">
        <v>235.896678617878</v>
      </c>
      <c r="M7" t="s">
        <v>97</v>
      </c>
      <c r="N7">
        <v>168121.51019999999</v>
      </c>
      <c r="O7" t="s">
        <v>97</v>
      </c>
      <c r="P7">
        <f t="shared" si="2"/>
        <v>168121.51019999999</v>
      </c>
    </row>
    <row r="8" spans="1:16">
      <c r="A8" t="s">
        <v>45</v>
      </c>
      <c r="B8">
        <v>1189.2260375999999</v>
      </c>
      <c r="C8" t="str">
        <f t="shared" si="0"/>
        <v xml:space="preserve"> </v>
      </c>
      <c r="D8" s="3" t="s">
        <v>285</v>
      </c>
      <c r="E8">
        <v>1311404.6130482401</v>
      </c>
      <c r="G8" s="3" t="s">
        <v>49</v>
      </c>
      <c r="H8">
        <f t="shared" si="1"/>
        <v>468442.77242419502</v>
      </c>
      <c r="I8">
        <v>468442772.42419499</v>
      </c>
      <c r="J8" s="3" t="s">
        <v>54</v>
      </c>
      <c r="K8">
        <v>967.74019913348002</v>
      </c>
      <c r="M8" t="s">
        <v>101</v>
      </c>
      <c r="N8">
        <v>261480.58290000001</v>
      </c>
      <c r="O8" t="s">
        <v>101</v>
      </c>
      <c r="P8">
        <f t="shared" si="2"/>
        <v>261480.58290000001</v>
      </c>
    </row>
    <row r="9" spans="1:16">
      <c r="A9" t="s">
        <v>46</v>
      </c>
      <c r="B9">
        <v>332.9537785</v>
      </c>
      <c r="C9" t="str">
        <f t="shared" si="0"/>
        <v xml:space="preserve"> </v>
      </c>
      <c r="D9" s="3" t="s">
        <v>184</v>
      </c>
      <c r="E9">
        <v>11748.4660639748</v>
      </c>
      <c r="G9" s="3" t="s">
        <v>50</v>
      </c>
      <c r="H9">
        <f t="shared" si="1"/>
        <v>9733.2173740229991</v>
      </c>
      <c r="I9">
        <v>9733217.3740229998</v>
      </c>
      <c r="J9" s="3" t="s">
        <v>49</v>
      </c>
      <c r="K9">
        <v>417479.03612878901</v>
      </c>
      <c r="M9" t="s">
        <v>109</v>
      </c>
      <c r="N9">
        <v>19531.078099999999</v>
      </c>
      <c r="O9" t="s">
        <v>109</v>
      </c>
      <c r="P9">
        <f t="shared" si="2"/>
        <v>19531.078099999999</v>
      </c>
    </row>
    <row r="10" spans="1:16">
      <c r="A10" t="s">
        <v>47</v>
      </c>
      <c r="B10">
        <v>3151.9107829</v>
      </c>
      <c r="C10" t="str">
        <f t="shared" si="0"/>
        <v xml:space="preserve"> </v>
      </c>
      <c r="D10" t="s">
        <v>110</v>
      </c>
      <c r="E10">
        <v>541046.52515042003</v>
      </c>
      <c r="G10" s="3" t="s">
        <v>39</v>
      </c>
      <c r="H10">
        <f t="shared" si="1"/>
        <v>2425.3730888788</v>
      </c>
      <c r="I10">
        <v>2425373.0888788002</v>
      </c>
      <c r="J10" s="3" t="s">
        <v>50</v>
      </c>
      <c r="K10">
        <v>8513.1834612463099</v>
      </c>
      <c r="M10" t="s">
        <v>113</v>
      </c>
      <c r="N10">
        <v>200539.23680000001</v>
      </c>
      <c r="O10" t="s">
        <v>113</v>
      </c>
      <c r="P10">
        <f t="shared" si="2"/>
        <v>200539.23680000001</v>
      </c>
    </row>
    <row r="11" spans="1:16">
      <c r="A11" t="s">
        <v>48</v>
      </c>
      <c r="B11">
        <v>358135.05786240002</v>
      </c>
      <c r="C11" t="str">
        <f t="shared" si="0"/>
        <v xml:space="preserve"> </v>
      </c>
      <c r="D11" s="3" t="s">
        <v>286</v>
      </c>
      <c r="E11">
        <v>72415.410980744506</v>
      </c>
      <c r="G11" s="3" t="s">
        <v>55</v>
      </c>
      <c r="H11">
        <f t="shared" si="1"/>
        <v>1252125.9936345201</v>
      </c>
      <c r="I11">
        <v>1252125993.6345201</v>
      </c>
      <c r="J11" t="s">
        <v>39</v>
      </c>
      <c r="K11">
        <v>2021.7842114085199</v>
      </c>
      <c r="M11" t="s">
        <v>116</v>
      </c>
      <c r="N11">
        <v>2182051.179</v>
      </c>
      <c r="O11" t="s">
        <v>116</v>
      </c>
      <c r="P11">
        <f t="shared" si="2"/>
        <v>2182051.179</v>
      </c>
    </row>
    <row r="12" spans="1:16">
      <c r="A12" t="s">
        <v>49</v>
      </c>
      <c r="B12">
        <v>594749.28541300003</v>
      </c>
      <c r="C12" t="str">
        <f t="shared" si="0"/>
        <v>1</v>
      </c>
      <c r="D12" s="3" t="s">
        <v>287</v>
      </c>
      <c r="E12">
        <v>17273.960544789399</v>
      </c>
      <c r="G12" s="3" t="s">
        <v>56</v>
      </c>
      <c r="H12">
        <f t="shared" si="1"/>
        <v>418144.85709241999</v>
      </c>
      <c r="I12">
        <v>418144857.09241998</v>
      </c>
      <c r="J12" s="3" t="s">
        <v>55</v>
      </c>
      <c r="K12">
        <v>1135051.2534196801</v>
      </c>
      <c r="M12" t="s">
        <v>98</v>
      </c>
      <c r="N12">
        <v>3039093.6230000001</v>
      </c>
      <c r="O12" t="s">
        <v>98</v>
      </c>
      <c r="P12">
        <f t="shared" si="2"/>
        <v>3039093.6230000001</v>
      </c>
    </row>
    <row r="13" spans="1:16">
      <c r="A13" t="s">
        <v>50</v>
      </c>
      <c r="B13">
        <v>10553.3376733</v>
      </c>
      <c r="C13" t="str">
        <f t="shared" si="0"/>
        <v xml:space="preserve"> </v>
      </c>
      <c r="D13" s="3" t="s">
        <v>157</v>
      </c>
      <c r="E13">
        <v>16654.4298029171</v>
      </c>
      <c r="G13" s="3" t="s">
        <v>57</v>
      </c>
      <c r="H13">
        <f t="shared" si="1"/>
        <v>55608.909857619998</v>
      </c>
      <c r="I13">
        <v>55608909.857620001</v>
      </c>
      <c r="J13" s="3" t="s">
        <v>56</v>
      </c>
      <c r="K13">
        <v>331738.56104014098</v>
      </c>
      <c r="M13" t="s">
        <v>129</v>
      </c>
      <c r="N13">
        <v>172689.5925</v>
      </c>
      <c r="O13" t="s">
        <v>129</v>
      </c>
      <c r="P13">
        <f t="shared" si="2"/>
        <v>172689.5925</v>
      </c>
    </row>
    <row r="14" spans="1:16">
      <c r="A14" t="s">
        <v>51</v>
      </c>
      <c r="B14">
        <v>661.00000030000001</v>
      </c>
      <c r="C14" t="str">
        <f t="shared" si="0"/>
        <v xml:space="preserve"> </v>
      </c>
      <c r="D14" s="3" t="s">
        <v>142</v>
      </c>
      <c r="E14">
        <v>876496.38260149304</v>
      </c>
      <c r="G14" t="s">
        <v>65</v>
      </c>
      <c r="H14">
        <f t="shared" si="1"/>
        <v>8057.7848595353998</v>
      </c>
      <c r="I14">
        <v>8057784.8595353998</v>
      </c>
      <c r="J14" s="3" t="s">
        <v>57</v>
      </c>
      <c r="K14">
        <v>57701.1887702811</v>
      </c>
      <c r="M14" t="s">
        <v>141</v>
      </c>
      <c r="N14">
        <v>103186.6611</v>
      </c>
      <c r="O14" t="s">
        <v>141</v>
      </c>
      <c r="P14">
        <f t="shared" si="2"/>
        <v>103186.6611</v>
      </c>
    </row>
    <row r="15" spans="1:16">
      <c r="A15" t="s">
        <v>52</v>
      </c>
      <c r="B15">
        <v>82.000382099999996</v>
      </c>
      <c r="C15" t="str">
        <f t="shared" si="0"/>
        <v xml:space="preserve"> </v>
      </c>
      <c r="D15" t="s">
        <v>162</v>
      </c>
      <c r="E15">
        <v>11398.1272931187</v>
      </c>
      <c r="G15" s="3" t="s">
        <v>64</v>
      </c>
      <c r="H15">
        <f t="shared" si="1"/>
        <v>27209.6904165665</v>
      </c>
      <c r="I15">
        <v>27209690.416566499</v>
      </c>
      <c r="J15" t="s">
        <v>65</v>
      </c>
      <c r="K15">
        <v>6490.7015468345899</v>
      </c>
      <c r="M15" t="s">
        <v>148</v>
      </c>
      <c r="N15">
        <v>14726.345799999999</v>
      </c>
      <c r="O15" t="s">
        <v>148</v>
      </c>
      <c r="P15">
        <f t="shared" si="2"/>
        <v>14726.345799999999</v>
      </c>
    </row>
    <row r="16" spans="1:16">
      <c r="A16" t="s">
        <v>53</v>
      </c>
      <c r="B16">
        <v>97.415846299999998</v>
      </c>
      <c r="C16" t="str">
        <f t="shared" si="0"/>
        <v xml:space="preserve"> </v>
      </c>
      <c r="D16" s="3" t="s">
        <v>193</v>
      </c>
      <c r="E16">
        <v>336217.37241310201</v>
      </c>
      <c r="G16" s="3" t="s">
        <v>62</v>
      </c>
      <c r="H16">
        <f t="shared" si="1"/>
        <v>150112.59466639199</v>
      </c>
      <c r="I16">
        <v>150112594.666392</v>
      </c>
      <c r="J16" s="3" t="s">
        <v>64</v>
      </c>
      <c r="K16">
        <v>26502.866993814001</v>
      </c>
      <c r="M16" t="s">
        <v>145</v>
      </c>
      <c r="N16">
        <v>272367.45860000001</v>
      </c>
      <c r="O16" t="s">
        <v>145</v>
      </c>
      <c r="P16">
        <f t="shared" si="2"/>
        <v>272367.45860000001</v>
      </c>
    </row>
    <row r="17" spans="1:16">
      <c r="A17" t="s">
        <v>54</v>
      </c>
      <c r="B17">
        <v>1336.6925931000001</v>
      </c>
      <c r="C17" t="str">
        <f t="shared" si="0"/>
        <v xml:space="preserve"> </v>
      </c>
      <c r="D17" s="3" t="s">
        <v>212</v>
      </c>
      <c r="E17">
        <v>273515.432433134</v>
      </c>
      <c r="G17" s="3" t="s">
        <v>73</v>
      </c>
      <c r="H17">
        <f t="shared" si="1"/>
        <v>3807.9443304243</v>
      </c>
      <c r="I17">
        <v>3807944.3304242999</v>
      </c>
      <c r="J17" s="3" t="s">
        <v>62</v>
      </c>
      <c r="K17">
        <v>139766.82886206999</v>
      </c>
      <c r="M17" t="s">
        <v>658</v>
      </c>
      <c r="N17">
        <v>267857.87209999998</v>
      </c>
      <c r="O17" t="s">
        <v>808</v>
      </c>
      <c r="P17">
        <f t="shared" si="2"/>
        <v>267857.87209999998</v>
      </c>
    </row>
    <row r="18" spans="1:16">
      <c r="A18" t="s">
        <v>55</v>
      </c>
      <c r="B18">
        <v>1351693.9845245001</v>
      </c>
      <c r="C18" t="str">
        <f t="shared" si="0"/>
        <v>1</v>
      </c>
      <c r="D18" s="3" t="s">
        <v>232</v>
      </c>
      <c r="E18">
        <v>273280.96267785801</v>
      </c>
      <c r="G18" s="3" t="s">
        <v>68</v>
      </c>
      <c r="H18">
        <f t="shared" si="1"/>
        <v>19251.179730519998</v>
      </c>
      <c r="I18">
        <v>19251179.730519999</v>
      </c>
      <c r="J18" s="3" t="s">
        <v>73</v>
      </c>
      <c r="K18">
        <v>3319.2773646047299</v>
      </c>
      <c r="M18" t="s">
        <v>150</v>
      </c>
      <c r="N18">
        <v>1647215.148</v>
      </c>
      <c r="O18" t="s">
        <v>150</v>
      </c>
      <c r="P18">
        <f t="shared" si="2"/>
        <v>1647215.148</v>
      </c>
    </row>
    <row r="19" spans="1:16">
      <c r="A19" t="s">
        <v>56</v>
      </c>
      <c r="B19">
        <v>381817.56589329999</v>
      </c>
      <c r="C19" t="str">
        <f t="shared" si="0"/>
        <v>1</v>
      </c>
      <c r="D19" s="3" t="s">
        <v>254</v>
      </c>
      <c r="E19">
        <v>397197.27869297197</v>
      </c>
      <c r="G19" s="3" t="s">
        <v>59</v>
      </c>
      <c r="H19">
        <f t="shared" si="1"/>
        <v>577536.933283202</v>
      </c>
      <c r="I19">
        <v>577536933.28320205</v>
      </c>
      <c r="J19" s="3" t="s">
        <v>68</v>
      </c>
      <c r="K19">
        <v>55540.775036984902</v>
      </c>
      <c r="M19" t="s">
        <v>153</v>
      </c>
      <c r="N19">
        <v>4343471.5449999999</v>
      </c>
      <c r="O19" t="s">
        <v>153</v>
      </c>
      <c r="P19">
        <f t="shared" si="2"/>
        <v>4343471.5449999999</v>
      </c>
    </row>
    <row r="20" spans="1:16">
      <c r="A20" t="s">
        <v>57</v>
      </c>
      <c r="B20">
        <v>53074.370486</v>
      </c>
      <c r="C20" t="str">
        <f t="shared" si="0"/>
        <v xml:space="preserve"> </v>
      </c>
      <c r="D20" t="s">
        <v>276</v>
      </c>
      <c r="E20">
        <v>174914.46803421099</v>
      </c>
      <c r="G20" s="3" t="s">
        <v>69</v>
      </c>
      <c r="H20">
        <f t="shared" si="1"/>
        <v>1486.2998767945999</v>
      </c>
      <c r="I20">
        <v>1486299.8767945999</v>
      </c>
      <c r="J20" s="3" t="s">
        <v>59</v>
      </c>
      <c r="K20">
        <v>405595.85237115802</v>
      </c>
      <c r="M20" t="s">
        <v>160</v>
      </c>
      <c r="N20">
        <v>1258575.132</v>
      </c>
      <c r="O20" t="s">
        <v>160</v>
      </c>
      <c r="P20">
        <f t="shared" si="2"/>
        <v>1258575.132</v>
      </c>
    </row>
    <row r="21" spans="1:16">
      <c r="A21" t="s">
        <v>58</v>
      </c>
      <c r="B21">
        <v>3104.3948578</v>
      </c>
      <c r="C21" t="str">
        <f t="shared" si="0"/>
        <v xml:space="preserve"> </v>
      </c>
      <c r="D21" s="3" t="s">
        <v>288</v>
      </c>
      <c r="E21">
        <v>67652.173933954196</v>
      </c>
      <c r="G21" s="3" t="s">
        <v>320</v>
      </c>
      <c r="H21">
        <f t="shared" si="1"/>
        <v>7281.2326107039999</v>
      </c>
      <c r="I21">
        <v>7281232.6107040001</v>
      </c>
      <c r="J21" s="3" t="s">
        <v>69</v>
      </c>
      <c r="K21">
        <v>1308.6644647600299</v>
      </c>
      <c r="M21" t="s">
        <v>171</v>
      </c>
      <c r="N21">
        <v>23691.4476</v>
      </c>
      <c r="O21" t="s">
        <v>171</v>
      </c>
      <c r="P21">
        <f t="shared" si="2"/>
        <v>23691.4476</v>
      </c>
    </row>
    <row r="22" spans="1:16">
      <c r="A22" t="s">
        <v>59</v>
      </c>
      <c r="B22">
        <v>462149.679344</v>
      </c>
      <c r="C22" t="str">
        <f t="shared" si="0"/>
        <v>1</v>
      </c>
      <c r="D22" s="3" t="s">
        <v>62</v>
      </c>
      <c r="E22">
        <v>170150.03214288401</v>
      </c>
      <c r="G22" s="3" t="s">
        <v>70</v>
      </c>
      <c r="H22">
        <f t="shared" si="1"/>
        <v>5776.4983365046</v>
      </c>
      <c r="I22">
        <v>5776498.3365046</v>
      </c>
      <c r="J22" s="3" t="s">
        <v>320</v>
      </c>
      <c r="K22">
        <v>7646.3221078611796</v>
      </c>
      <c r="M22" t="s">
        <v>169</v>
      </c>
      <c r="N22">
        <v>37385.696199999998</v>
      </c>
      <c r="O22" t="s">
        <v>169</v>
      </c>
      <c r="P22">
        <f t="shared" si="2"/>
        <v>37385.696199999998</v>
      </c>
    </row>
    <row r="23" spans="1:16">
      <c r="A23" t="s">
        <v>60</v>
      </c>
      <c r="B23">
        <v>11388.1609586</v>
      </c>
      <c r="C23" t="str">
        <f t="shared" si="0"/>
        <v>1</v>
      </c>
      <c r="D23" s="3" t="s">
        <v>143</v>
      </c>
      <c r="E23">
        <v>1961494.9167631201</v>
      </c>
      <c r="G23" s="3" t="s">
        <v>75</v>
      </c>
      <c r="H23">
        <f t="shared" si="1"/>
        <v>1737.872449363</v>
      </c>
      <c r="I23">
        <v>1737872.449363</v>
      </c>
      <c r="J23" s="3" t="s">
        <v>70</v>
      </c>
      <c r="K23">
        <v>4251.3145572965304</v>
      </c>
      <c r="M23" t="s">
        <v>170</v>
      </c>
      <c r="N23">
        <v>52338.685700000002</v>
      </c>
      <c r="O23" t="s">
        <v>170</v>
      </c>
      <c r="P23">
        <f t="shared" si="2"/>
        <v>52338.685700000002</v>
      </c>
    </row>
    <row r="24" spans="1:16">
      <c r="A24" t="s">
        <v>61</v>
      </c>
      <c r="B24">
        <v>11832.1592759</v>
      </c>
      <c r="C24" t="str">
        <f t="shared" si="0"/>
        <v xml:space="preserve"> </v>
      </c>
      <c r="D24" s="3" t="s">
        <v>204</v>
      </c>
      <c r="E24">
        <v>17510.4448558808</v>
      </c>
      <c r="G24" t="s">
        <v>71</v>
      </c>
      <c r="H24">
        <f t="shared" si="1"/>
        <v>26153.184516387999</v>
      </c>
      <c r="I24">
        <v>26153184.516387999</v>
      </c>
      <c r="J24" s="3" t="s">
        <v>75</v>
      </c>
      <c r="K24">
        <v>1605.8785394737199</v>
      </c>
      <c r="M24" t="s">
        <v>178</v>
      </c>
      <c r="N24">
        <v>0</v>
      </c>
      <c r="O24" t="s">
        <v>202</v>
      </c>
      <c r="P24">
        <f>N25</f>
        <v>688547.47349999996</v>
      </c>
    </row>
    <row r="25" spans="1:16">
      <c r="A25" t="s">
        <v>62</v>
      </c>
      <c r="B25">
        <v>195078.6786973</v>
      </c>
      <c r="C25" t="str">
        <f t="shared" si="0"/>
        <v xml:space="preserve"> </v>
      </c>
      <c r="D25" s="3" t="s">
        <v>208</v>
      </c>
      <c r="E25">
        <v>239408.86121090801</v>
      </c>
      <c r="G25" s="3" t="s">
        <v>66</v>
      </c>
      <c r="H25">
        <f t="shared" si="1"/>
        <v>17370.806210025003</v>
      </c>
      <c r="I25">
        <v>17370806.210025001</v>
      </c>
      <c r="J25" t="s">
        <v>71</v>
      </c>
      <c r="K25">
        <v>26246.8975712475</v>
      </c>
      <c r="M25" t="s">
        <v>202</v>
      </c>
      <c r="N25">
        <v>688547.47349999996</v>
      </c>
      <c r="O25" t="s">
        <v>206</v>
      </c>
      <c r="P25">
        <f t="shared" ref="P25:P41" si="3">N26</f>
        <v>162580.9376</v>
      </c>
    </row>
    <row r="26" spans="1:16">
      <c r="A26" t="s">
        <v>63</v>
      </c>
      <c r="B26">
        <v>50630.703921799999</v>
      </c>
      <c r="C26" t="str">
        <f t="shared" si="0"/>
        <v>1</v>
      </c>
      <c r="D26" s="3" t="s">
        <v>167</v>
      </c>
      <c r="E26">
        <v>72937.270108497207</v>
      </c>
      <c r="G26" s="3" t="s">
        <v>76</v>
      </c>
      <c r="H26">
        <f t="shared" si="1"/>
        <v>14067.255663322399</v>
      </c>
      <c r="I26">
        <v>14067255.6633224</v>
      </c>
      <c r="J26" s="3" t="s">
        <v>66</v>
      </c>
      <c r="K26">
        <v>14427.9509945551</v>
      </c>
      <c r="M26" t="s">
        <v>206</v>
      </c>
      <c r="N26">
        <v>162580.9376</v>
      </c>
      <c r="O26" t="s">
        <v>203</v>
      </c>
      <c r="P26">
        <f t="shared" si="3"/>
        <v>344177.65840000001</v>
      </c>
    </row>
    <row r="27" spans="1:16">
      <c r="A27" t="s">
        <v>64</v>
      </c>
      <c r="B27">
        <v>31125.851063800001</v>
      </c>
      <c r="C27" t="str">
        <f t="shared" si="0"/>
        <v xml:space="preserve"> </v>
      </c>
      <c r="D27" s="3" t="s">
        <v>289</v>
      </c>
      <c r="E27">
        <v>23089.375365301999</v>
      </c>
      <c r="G27" s="3" t="s">
        <v>72</v>
      </c>
      <c r="H27">
        <f t="shared" si="1"/>
        <v>1860449.22138833</v>
      </c>
      <c r="I27">
        <v>1860449221.38833</v>
      </c>
      <c r="J27" s="3" t="s">
        <v>76</v>
      </c>
      <c r="K27">
        <v>11962.003849694</v>
      </c>
      <c r="M27" t="s">
        <v>203</v>
      </c>
      <c r="N27">
        <v>344177.65840000001</v>
      </c>
      <c r="O27" t="s">
        <v>215</v>
      </c>
      <c r="P27">
        <f t="shared" si="3"/>
        <v>423495.42379999999</v>
      </c>
    </row>
    <row r="28" spans="1:16">
      <c r="A28" t="s">
        <v>65</v>
      </c>
      <c r="B28">
        <v>11752.299999499999</v>
      </c>
      <c r="C28" t="str">
        <f t="shared" si="0"/>
        <v xml:space="preserve"> </v>
      </c>
      <c r="D28" s="3" t="s">
        <v>79</v>
      </c>
      <c r="E28">
        <v>1695279.53062823</v>
      </c>
      <c r="G28" s="3" t="s">
        <v>274</v>
      </c>
      <c r="H28">
        <f t="shared" si="1"/>
        <v>877.77787396690007</v>
      </c>
      <c r="I28">
        <v>877777.87396690005</v>
      </c>
      <c r="J28" s="3" t="s">
        <v>72</v>
      </c>
      <c r="K28">
        <v>1698345.7522895001</v>
      </c>
      <c r="M28" t="s">
        <v>215</v>
      </c>
      <c r="N28">
        <v>423495.42379999999</v>
      </c>
      <c r="O28" t="s">
        <v>218</v>
      </c>
      <c r="P28">
        <f t="shared" si="3"/>
        <v>173944.818</v>
      </c>
    </row>
    <row r="29" spans="1:16">
      <c r="A29" t="s">
        <v>66</v>
      </c>
      <c r="B29">
        <v>16211.541252999999</v>
      </c>
      <c r="C29" t="str">
        <f t="shared" si="0"/>
        <v xml:space="preserve"> </v>
      </c>
      <c r="D29" s="3" t="s">
        <v>290</v>
      </c>
      <c r="E29">
        <v>17076463.353539601</v>
      </c>
      <c r="G29" s="3" t="s">
        <v>60</v>
      </c>
      <c r="H29">
        <f t="shared" si="1"/>
        <v>16810.446072258001</v>
      </c>
      <c r="I29">
        <v>16810446.072257999</v>
      </c>
      <c r="J29" s="3" t="s">
        <v>274</v>
      </c>
      <c r="K29">
        <v>684.92482128548397</v>
      </c>
      <c r="M29" t="s">
        <v>218</v>
      </c>
      <c r="N29">
        <v>173944.818</v>
      </c>
      <c r="O29" t="s">
        <v>244</v>
      </c>
      <c r="P29">
        <f t="shared" si="3"/>
        <v>78970.420100000003</v>
      </c>
    </row>
    <row r="30" spans="1:16">
      <c r="A30" t="s">
        <v>67</v>
      </c>
      <c r="B30">
        <v>360.20224830000001</v>
      </c>
      <c r="C30" t="str">
        <f t="shared" si="0"/>
        <v xml:space="preserve"> </v>
      </c>
      <c r="D30" s="3" t="s">
        <v>178</v>
      </c>
      <c r="E30">
        <v>1242241.1736456</v>
      </c>
      <c r="G30" s="3" t="s">
        <v>63</v>
      </c>
      <c r="H30">
        <f t="shared" si="1"/>
        <v>50296.888359324999</v>
      </c>
      <c r="I30">
        <v>50296888.359324999</v>
      </c>
      <c r="J30" s="3" t="s">
        <v>60</v>
      </c>
      <c r="K30">
        <v>12955.424478393699</v>
      </c>
      <c r="M30" t="s">
        <v>244</v>
      </c>
      <c r="N30">
        <v>78970.420100000003</v>
      </c>
      <c r="O30" t="s">
        <v>245</v>
      </c>
      <c r="P30">
        <f t="shared" si="3"/>
        <v>37240.666700000002</v>
      </c>
    </row>
    <row r="31" spans="1:16">
      <c r="A31" t="s">
        <v>68</v>
      </c>
      <c r="B31">
        <v>56454.734396400003</v>
      </c>
      <c r="C31" t="str">
        <f t="shared" si="0"/>
        <v xml:space="preserve"> </v>
      </c>
      <c r="D31" s="3" t="s">
        <v>291</v>
      </c>
      <c r="E31">
        <v>7370.6683870653096</v>
      </c>
      <c r="G31" s="3" t="s">
        <v>61</v>
      </c>
      <c r="H31">
        <f t="shared" si="1"/>
        <v>9054.7835092249989</v>
      </c>
      <c r="I31">
        <v>9054783.5092249997</v>
      </c>
      <c r="J31" s="3" t="s">
        <v>63</v>
      </c>
      <c r="K31">
        <v>43960.277738054399</v>
      </c>
      <c r="M31" t="s">
        <v>245</v>
      </c>
      <c r="N31">
        <v>37240.666700000002</v>
      </c>
      <c r="O31" t="s">
        <v>108</v>
      </c>
      <c r="P31">
        <f t="shared" si="3"/>
        <v>1086745.7009999999</v>
      </c>
    </row>
    <row r="32" spans="1:16">
      <c r="A32" t="s">
        <v>69</v>
      </c>
      <c r="B32">
        <v>1723.8</v>
      </c>
      <c r="C32" t="str">
        <f t="shared" si="0"/>
        <v xml:space="preserve"> </v>
      </c>
      <c r="D32" s="3" t="s">
        <v>49</v>
      </c>
      <c r="E32">
        <v>526879.99714620097</v>
      </c>
      <c r="G32" s="3" t="s">
        <v>58</v>
      </c>
      <c r="H32">
        <f t="shared" si="1"/>
        <v>2530.5901553133999</v>
      </c>
      <c r="I32">
        <v>2530590.1553134001</v>
      </c>
      <c r="J32" s="3" t="s">
        <v>61</v>
      </c>
      <c r="K32">
        <v>10069.0696534774</v>
      </c>
      <c r="M32" t="s">
        <v>108</v>
      </c>
      <c r="N32">
        <v>1086745.7009999999</v>
      </c>
      <c r="O32" t="s">
        <v>246</v>
      </c>
      <c r="P32">
        <f t="shared" si="3"/>
        <v>440999.07439999998</v>
      </c>
    </row>
    <row r="33" spans="1:16">
      <c r="A33" t="s">
        <v>70</v>
      </c>
      <c r="B33">
        <v>13419.0008973</v>
      </c>
      <c r="C33" t="str">
        <f t="shared" si="0"/>
        <v xml:space="preserve"> </v>
      </c>
      <c r="D33" t="s">
        <v>71</v>
      </c>
      <c r="E33">
        <v>31645.593272946098</v>
      </c>
      <c r="G33" s="3" t="s">
        <v>157</v>
      </c>
      <c r="H33">
        <f t="shared" si="1"/>
        <v>13761.313212266001</v>
      </c>
      <c r="I33">
        <v>13761313.212266</v>
      </c>
      <c r="J33" s="3" t="s">
        <v>58</v>
      </c>
      <c r="K33">
        <v>2088.0291058505099</v>
      </c>
      <c r="M33" t="s">
        <v>246</v>
      </c>
      <c r="N33">
        <v>440999.07439999998</v>
      </c>
      <c r="O33" t="s">
        <v>81</v>
      </c>
      <c r="P33">
        <f t="shared" si="3"/>
        <v>657511.70680000004</v>
      </c>
    </row>
    <row r="34" spans="1:16">
      <c r="A34" t="s">
        <v>71</v>
      </c>
      <c r="B34">
        <v>33000.198262999998</v>
      </c>
      <c r="C34" t="str">
        <f t="shared" si="0"/>
        <v xml:space="preserve"> </v>
      </c>
      <c r="D34" s="3" t="s">
        <v>72</v>
      </c>
      <c r="E34">
        <v>2242305.7356304498</v>
      </c>
      <c r="G34" s="3" t="s">
        <v>85</v>
      </c>
      <c r="H34">
        <f t="shared" ref="H34:H65" si="4">I34/1000</f>
        <v>28365.687692632</v>
      </c>
      <c r="I34">
        <v>28365687.692632001</v>
      </c>
      <c r="J34" t="s">
        <v>91</v>
      </c>
      <c r="K34">
        <v>1432.9756039824099</v>
      </c>
      <c r="M34" t="s">
        <v>81</v>
      </c>
      <c r="N34">
        <v>657511.70680000004</v>
      </c>
      <c r="O34" t="s">
        <v>262</v>
      </c>
      <c r="P34">
        <f t="shared" si="3"/>
        <v>757617.76749999996</v>
      </c>
    </row>
    <row r="35" spans="1:16">
      <c r="A35" t="s">
        <v>72</v>
      </c>
      <c r="B35">
        <v>1802214.3737418</v>
      </c>
      <c r="C35" t="str">
        <f t="shared" si="0"/>
        <v>1</v>
      </c>
      <c r="D35" s="3" t="s">
        <v>82</v>
      </c>
      <c r="E35">
        <v>237735.92362548501</v>
      </c>
      <c r="G35" s="3" t="s">
        <v>79</v>
      </c>
      <c r="H35">
        <f t="shared" si="4"/>
        <v>1912908.9797841101</v>
      </c>
      <c r="I35">
        <v>1912908979.7841101</v>
      </c>
      <c r="J35" s="3" t="s">
        <v>157</v>
      </c>
      <c r="K35">
        <v>13616.1681366549</v>
      </c>
      <c r="M35" t="s">
        <v>262</v>
      </c>
      <c r="N35">
        <v>757617.76749999996</v>
      </c>
      <c r="O35" t="s">
        <v>120</v>
      </c>
      <c r="P35">
        <f t="shared" si="3"/>
        <v>2585059.4870000002</v>
      </c>
    </row>
    <row r="36" spans="1:16">
      <c r="A36" t="s">
        <v>73</v>
      </c>
      <c r="B36">
        <v>4715.0000000999999</v>
      </c>
      <c r="C36" t="str">
        <f t="shared" si="0"/>
        <v xml:space="preserve"> </v>
      </c>
      <c r="D36" s="3" t="s">
        <v>89</v>
      </c>
      <c r="E36">
        <v>357207.998688236</v>
      </c>
      <c r="G36" s="3" t="s">
        <v>91</v>
      </c>
      <c r="H36">
        <f t="shared" si="4"/>
        <v>1719.8710060799999</v>
      </c>
      <c r="I36">
        <v>1719871.00608</v>
      </c>
      <c r="J36" s="3" t="s">
        <v>85</v>
      </c>
      <c r="K36">
        <v>25755.711993292</v>
      </c>
      <c r="M36" t="s">
        <v>120</v>
      </c>
      <c r="N36">
        <v>2585059.4870000002</v>
      </c>
      <c r="O36" t="s">
        <v>269</v>
      </c>
      <c r="P36">
        <f t="shared" si="3"/>
        <v>17550249.739999998</v>
      </c>
    </row>
    <row r="37" spans="1:16">
      <c r="A37" t="s">
        <v>74</v>
      </c>
      <c r="B37">
        <v>12930.3949376</v>
      </c>
      <c r="C37" t="str">
        <f t="shared" si="0"/>
        <v xml:space="preserve"> </v>
      </c>
      <c r="D37" s="3" t="s">
        <v>104</v>
      </c>
      <c r="E37">
        <v>99727.773687143505</v>
      </c>
      <c r="G37" s="3" t="s">
        <v>95</v>
      </c>
      <c r="H37">
        <f t="shared" si="4"/>
        <v>3336.4287108550002</v>
      </c>
      <c r="I37">
        <v>3336428.7108550002</v>
      </c>
      <c r="J37" s="3" t="s">
        <v>79</v>
      </c>
      <c r="K37">
        <v>1359702.6290812399</v>
      </c>
      <c r="M37" t="s">
        <v>269</v>
      </c>
      <c r="N37">
        <v>17550249.739999998</v>
      </c>
      <c r="O37" t="s">
        <v>49</v>
      </c>
      <c r="P37">
        <f t="shared" si="3"/>
        <v>531685.68909999996</v>
      </c>
    </row>
    <row r="38" spans="1:16">
      <c r="A38" t="s">
        <v>75</v>
      </c>
      <c r="B38">
        <v>2003.5982134999999</v>
      </c>
      <c r="C38" t="str">
        <f t="shared" si="0"/>
        <v xml:space="preserve"> </v>
      </c>
      <c r="D38" s="3" t="s">
        <v>219</v>
      </c>
      <c r="E38">
        <v>29788.308225541801</v>
      </c>
      <c r="G38" s="3" t="s">
        <v>78</v>
      </c>
      <c r="H38">
        <f t="shared" si="4"/>
        <v>1412.6119740452</v>
      </c>
      <c r="I38">
        <v>1412611.9740452</v>
      </c>
      <c r="J38" s="3" t="s">
        <v>95</v>
      </c>
      <c r="K38">
        <v>2641.2344173206302</v>
      </c>
      <c r="M38" t="s">
        <v>49</v>
      </c>
      <c r="N38">
        <v>531685.68909999996</v>
      </c>
      <c r="O38" t="s">
        <v>72</v>
      </c>
      <c r="P38">
        <f t="shared" si="3"/>
        <v>1549669.1240000001</v>
      </c>
    </row>
    <row r="39" spans="1:16">
      <c r="A39" t="s">
        <v>76</v>
      </c>
      <c r="B39">
        <v>14420.604205400001</v>
      </c>
      <c r="C39" t="str">
        <f t="shared" si="0"/>
        <v xml:space="preserve"> </v>
      </c>
      <c r="D39" s="3" t="s">
        <v>210</v>
      </c>
      <c r="E39">
        <v>203149.757708989</v>
      </c>
      <c r="G39" s="3" t="s">
        <v>252</v>
      </c>
      <c r="H39">
        <f t="shared" si="4"/>
        <v>7331.523756009</v>
      </c>
      <c r="I39">
        <v>7331523.7560090004</v>
      </c>
      <c r="J39" s="3" t="s">
        <v>78</v>
      </c>
      <c r="K39">
        <v>1455.20654345917</v>
      </c>
      <c r="M39" t="s">
        <v>72</v>
      </c>
      <c r="N39">
        <v>1549669.1240000001</v>
      </c>
      <c r="O39" t="s">
        <v>60</v>
      </c>
      <c r="P39">
        <f t="shared" si="3"/>
        <v>13174.7321281641</v>
      </c>
    </row>
    <row r="40" spans="1:16">
      <c r="A40" t="s">
        <v>77</v>
      </c>
      <c r="B40">
        <v>5.2684287999999997</v>
      </c>
      <c r="C40" t="str">
        <f t="shared" si="0"/>
        <v xml:space="preserve"> </v>
      </c>
      <c r="D40" s="3" t="s">
        <v>268</v>
      </c>
      <c r="E40">
        <v>53057.243765574698</v>
      </c>
      <c r="G40" s="3" t="s">
        <v>82</v>
      </c>
      <c r="H40">
        <f t="shared" si="4"/>
        <v>238268.04869608901</v>
      </c>
      <c r="I40">
        <v>238268048.696089</v>
      </c>
      <c r="J40" s="3" t="s">
        <v>252</v>
      </c>
      <c r="K40">
        <v>9880.2336393810692</v>
      </c>
      <c r="M40" t="s">
        <v>60</v>
      </c>
      <c r="N40">
        <v>13174.7321281641</v>
      </c>
      <c r="O40" t="s">
        <v>63</v>
      </c>
      <c r="P40">
        <f t="shared" si="3"/>
        <v>43383.800199999998</v>
      </c>
    </row>
    <row r="41" spans="1:16">
      <c r="A41" t="s">
        <v>78</v>
      </c>
      <c r="B41">
        <v>1695.8257080999999</v>
      </c>
      <c r="C41" t="str">
        <f t="shared" si="0"/>
        <v xml:space="preserve"> </v>
      </c>
      <c r="D41" t="s">
        <v>273</v>
      </c>
      <c r="E41">
        <v>493206.39951418003</v>
      </c>
      <c r="G41" t="s">
        <v>83</v>
      </c>
      <c r="H41">
        <f t="shared" si="4"/>
        <v>8816171.6224543899</v>
      </c>
      <c r="I41">
        <v>8816171622.4543896</v>
      </c>
      <c r="J41" s="3" t="s">
        <v>82</v>
      </c>
      <c r="K41">
        <v>199926.49717583999</v>
      </c>
      <c r="M41" t="s">
        <v>63</v>
      </c>
      <c r="N41">
        <v>43383.800199999998</v>
      </c>
      <c r="O41" t="s">
        <v>157</v>
      </c>
      <c r="P41">
        <f t="shared" si="3"/>
        <v>16983.672291999999</v>
      </c>
    </row>
    <row r="42" spans="1:16">
      <c r="A42" t="s">
        <v>79</v>
      </c>
      <c r="B42">
        <v>1556129.5244181999</v>
      </c>
      <c r="C42" t="str">
        <f t="shared" si="0"/>
        <v>1</v>
      </c>
      <c r="D42" s="3" t="s">
        <v>292</v>
      </c>
      <c r="E42">
        <v>12878.7964021479</v>
      </c>
      <c r="G42" s="3" t="s">
        <v>89</v>
      </c>
      <c r="H42">
        <f t="shared" si="4"/>
        <v>299633.85568755004</v>
      </c>
      <c r="I42">
        <v>299633855.68755001</v>
      </c>
      <c r="J42" t="s">
        <v>83</v>
      </c>
      <c r="K42">
        <v>8393150.4115027208</v>
      </c>
      <c r="M42" t="s">
        <v>157</v>
      </c>
      <c r="N42">
        <v>16983.672291999999</v>
      </c>
      <c r="O42" t="s">
        <v>89</v>
      </c>
      <c r="P42">
        <f>N44</f>
        <v>266264.67</v>
      </c>
    </row>
    <row r="43" spans="1:16">
      <c r="A43" t="s">
        <v>80</v>
      </c>
      <c r="B43">
        <v>37.475838299999999</v>
      </c>
      <c r="C43" t="str">
        <f t="shared" si="0"/>
        <v xml:space="preserve"> </v>
      </c>
      <c r="D43" s="3" t="s">
        <v>92</v>
      </c>
      <c r="E43">
        <v>47737.964829550401</v>
      </c>
      <c r="G43" t="s">
        <v>87</v>
      </c>
      <c r="H43">
        <f t="shared" si="4"/>
        <v>12642.656203051001</v>
      </c>
      <c r="I43">
        <v>12642656.203051001</v>
      </c>
      <c r="J43" t="s">
        <v>136</v>
      </c>
      <c r="K43">
        <v>226003.38013379101</v>
      </c>
      <c r="M43" t="s">
        <v>652</v>
      </c>
      <c r="N43">
        <v>0</v>
      </c>
      <c r="O43" t="s">
        <v>92</v>
      </c>
      <c r="P43">
        <f t="shared" ref="P43:P62" si="5">N45</f>
        <v>50268.36</v>
      </c>
    </row>
    <row r="44" spans="1:16">
      <c r="A44" t="s">
        <v>81</v>
      </c>
      <c r="B44">
        <v>679832.29169380001</v>
      </c>
      <c r="C44" t="str">
        <f t="shared" si="0"/>
        <v>1</v>
      </c>
      <c r="D44" s="3" t="s">
        <v>132</v>
      </c>
      <c r="E44">
        <v>57670.695118262804</v>
      </c>
      <c r="G44" s="3" t="s">
        <v>92</v>
      </c>
      <c r="H44">
        <f t="shared" si="4"/>
        <v>48392.694858884999</v>
      </c>
      <c r="I44">
        <v>48392694.858884998</v>
      </c>
      <c r="J44" s="3" t="s">
        <v>172</v>
      </c>
      <c r="K44">
        <v>33554.353776599703</v>
      </c>
      <c r="M44" t="s">
        <v>89</v>
      </c>
      <c r="N44">
        <v>266264.67</v>
      </c>
      <c r="O44" t="s">
        <v>139</v>
      </c>
      <c r="P44">
        <f t="shared" si="5"/>
        <v>41104.228799999997</v>
      </c>
    </row>
    <row r="45" spans="1:16">
      <c r="A45" t="s">
        <v>82</v>
      </c>
      <c r="B45">
        <v>243919.08530919999</v>
      </c>
      <c r="C45" t="str">
        <f t="shared" si="0"/>
        <v>1</v>
      </c>
      <c r="D45" s="3" t="s">
        <v>138</v>
      </c>
      <c r="E45">
        <v>19036.5535095618</v>
      </c>
      <c r="G45" s="3" t="s">
        <v>139</v>
      </c>
      <c r="H45">
        <f t="shared" si="4"/>
        <v>52078.950170431599</v>
      </c>
      <c r="I45">
        <v>52078950.170431599</v>
      </c>
      <c r="J45" s="3" t="s">
        <v>89</v>
      </c>
      <c r="K45">
        <v>295548.73036727402</v>
      </c>
      <c r="M45" t="s">
        <v>92</v>
      </c>
      <c r="N45">
        <v>50268.36</v>
      </c>
      <c r="O45" t="s">
        <v>96</v>
      </c>
      <c r="P45">
        <f t="shared" si="5"/>
        <v>17289.0906</v>
      </c>
    </row>
    <row r="46" spans="1:16">
      <c r="A46" t="s">
        <v>83</v>
      </c>
      <c r="B46">
        <v>11061552.7900446</v>
      </c>
      <c r="C46" t="str">
        <f t="shared" si="0"/>
        <v>1</v>
      </c>
      <c r="D46" s="3" t="s">
        <v>200</v>
      </c>
      <c r="E46">
        <v>11336.3154089131</v>
      </c>
      <c r="G46" s="3" t="s">
        <v>93</v>
      </c>
      <c r="H46">
        <f t="shared" si="4"/>
        <v>66706.053298493309</v>
      </c>
      <c r="I46">
        <v>66706053.298493303</v>
      </c>
      <c r="J46" s="3" t="s">
        <v>90</v>
      </c>
      <c r="K46">
        <v>0</v>
      </c>
      <c r="M46" t="s">
        <v>139</v>
      </c>
      <c r="N46">
        <v>41104.228799999997</v>
      </c>
      <c r="O46" t="s">
        <v>143</v>
      </c>
      <c r="P46">
        <f t="shared" si="5"/>
        <v>1914110</v>
      </c>
    </row>
    <row r="47" spans="1:16">
      <c r="A47" t="s">
        <v>84</v>
      </c>
      <c r="B47">
        <v>45814.637971700002</v>
      </c>
      <c r="C47" t="str">
        <f t="shared" si="0"/>
        <v xml:space="preserve"> </v>
      </c>
      <c r="D47" s="3" t="s">
        <v>209</v>
      </c>
      <c r="E47">
        <v>46271.150264963697</v>
      </c>
      <c r="G47" s="3" t="s">
        <v>96</v>
      </c>
      <c r="H47">
        <f t="shared" si="4"/>
        <v>21718.348418029</v>
      </c>
      <c r="I47">
        <v>21718348.418028999</v>
      </c>
      <c r="J47" t="s">
        <v>87</v>
      </c>
      <c r="K47">
        <v>10953.329867083101</v>
      </c>
      <c r="M47" t="s">
        <v>659</v>
      </c>
      <c r="N47">
        <v>17289.0906</v>
      </c>
      <c r="O47" t="s">
        <v>142</v>
      </c>
      <c r="P47">
        <f t="shared" si="5"/>
        <v>833733.76810000103</v>
      </c>
    </row>
    <row r="48" spans="1:16">
      <c r="A48" t="s">
        <v>85</v>
      </c>
      <c r="B48">
        <v>30928.6538134</v>
      </c>
      <c r="C48" t="str">
        <f t="shared" si="0"/>
        <v xml:space="preserve"> </v>
      </c>
      <c r="D48" s="3" t="s">
        <v>237</v>
      </c>
      <c r="E48">
        <v>24099.1983624407</v>
      </c>
      <c r="G48" s="3" t="s">
        <v>97</v>
      </c>
      <c r="H48">
        <f t="shared" si="4"/>
        <v>223191.68075552999</v>
      </c>
      <c r="I48">
        <v>223191680.75553</v>
      </c>
      <c r="J48" s="3" t="s">
        <v>88</v>
      </c>
      <c r="K48">
        <v>235.994795189348</v>
      </c>
      <c r="M48" t="s">
        <v>143</v>
      </c>
      <c r="N48">
        <v>1914110</v>
      </c>
      <c r="O48" t="s">
        <v>136</v>
      </c>
      <c r="P48">
        <f t="shared" si="5"/>
        <v>299988.96000000002</v>
      </c>
    </row>
    <row r="49" spans="1:16">
      <c r="A49" t="s">
        <v>86</v>
      </c>
      <c r="B49">
        <v>37917.704899700002</v>
      </c>
      <c r="C49" t="str">
        <f t="shared" si="0"/>
        <v xml:space="preserve"> </v>
      </c>
      <c r="D49" s="3" t="s">
        <v>293</v>
      </c>
      <c r="E49">
        <v>1382.3030816350199</v>
      </c>
      <c r="G49" t="s">
        <v>84</v>
      </c>
      <c r="H49">
        <f t="shared" si="4"/>
        <v>27009.449705760999</v>
      </c>
      <c r="I49">
        <v>27009449.705761001</v>
      </c>
      <c r="J49" s="3" t="s">
        <v>92</v>
      </c>
      <c r="K49">
        <v>38993.596981682203</v>
      </c>
      <c r="M49" t="s">
        <v>142</v>
      </c>
      <c r="N49">
        <v>833733.76810000103</v>
      </c>
      <c r="O49" t="s">
        <v>154</v>
      </c>
      <c r="P49">
        <f t="shared" si="5"/>
        <v>174916.3296</v>
      </c>
    </row>
    <row r="50" spans="1:16">
      <c r="A50" t="s">
        <v>87</v>
      </c>
      <c r="B50">
        <v>8556.5948709999993</v>
      </c>
      <c r="C50" t="str">
        <f t="shared" si="0"/>
        <v xml:space="preserve"> </v>
      </c>
      <c r="D50" s="3" t="s">
        <v>102</v>
      </c>
      <c r="E50">
        <v>60088.936664267298</v>
      </c>
      <c r="G50" s="3" t="s">
        <v>285</v>
      </c>
      <c r="H50">
        <f t="shared" si="4"/>
        <v>10215.416786544001</v>
      </c>
      <c r="I50">
        <v>10215416.786544001</v>
      </c>
      <c r="J50" s="3" t="s">
        <v>139</v>
      </c>
      <c r="K50">
        <v>43715.831725808799</v>
      </c>
      <c r="M50" t="s">
        <v>653</v>
      </c>
      <c r="N50">
        <v>299988.96000000002</v>
      </c>
      <c r="O50" t="s">
        <v>193</v>
      </c>
      <c r="P50">
        <f t="shared" si="5"/>
        <v>292523.62050000002</v>
      </c>
    </row>
    <row r="51" spans="1:16">
      <c r="A51" t="s">
        <v>88</v>
      </c>
      <c r="B51">
        <v>537.59539410000002</v>
      </c>
      <c r="C51" t="str">
        <f t="shared" si="0"/>
        <v xml:space="preserve"> </v>
      </c>
      <c r="D51" s="3" t="s">
        <v>151</v>
      </c>
      <c r="E51">
        <v>12193.0327695257</v>
      </c>
      <c r="G51" t="s">
        <v>86</v>
      </c>
      <c r="H51">
        <f t="shared" si="4"/>
        <v>32729.310589740999</v>
      </c>
      <c r="I51">
        <v>32729310.589740999</v>
      </c>
      <c r="J51" s="3" t="s">
        <v>93</v>
      </c>
      <c r="K51">
        <v>62827.8024435919</v>
      </c>
      <c r="M51" t="s">
        <v>154</v>
      </c>
      <c r="N51">
        <v>174916.3296</v>
      </c>
      <c r="O51" t="s">
        <v>182</v>
      </c>
      <c r="P51">
        <f t="shared" si="5"/>
        <v>9334.0136000000002</v>
      </c>
    </row>
    <row r="52" spans="1:16">
      <c r="A52" t="s">
        <v>89</v>
      </c>
      <c r="B52">
        <v>293481.75307899999</v>
      </c>
      <c r="C52" t="str">
        <f t="shared" si="0"/>
        <v>1</v>
      </c>
      <c r="D52" s="3" t="s">
        <v>294</v>
      </c>
      <c r="E52">
        <v>103151.358535807</v>
      </c>
      <c r="G52" s="3" t="s">
        <v>101</v>
      </c>
      <c r="H52">
        <f t="shared" si="4"/>
        <v>322036.02357999998</v>
      </c>
      <c r="I52">
        <v>322036023.57999998</v>
      </c>
      <c r="J52" t="s">
        <v>47</v>
      </c>
      <c r="K52">
        <v>2397.9660638557202</v>
      </c>
      <c r="M52" t="s">
        <v>193</v>
      </c>
      <c r="N52">
        <v>292523.62050000002</v>
      </c>
      <c r="O52" t="s">
        <v>173</v>
      </c>
      <c r="P52">
        <f t="shared" si="5"/>
        <v>91399.772733999998</v>
      </c>
    </row>
    <row r="53" spans="1:16">
      <c r="A53" t="s">
        <v>90</v>
      </c>
      <c r="B53">
        <v>966.02954190000003</v>
      </c>
      <c r="C53" t="str">
        <f t="shared" si="0"/>
        <v xml:space="preserve"> </v>
      </c>
      <c r="D53" s="3" t="s">
        <v>260</v>
      </c>
      <c r="E53">
        <v>28554.216478404</v>
      </c>
      <c r="G53" s="3" t="s">
        <v>99</v>
      </c>
      <c r="H53">
        <f t="shared" si="4"/>
        <v>1355.302795567</v>
      </c>
      <c r="I53">
        <v>1355302.7955670001</v>
      </c>
      <c r="J53" s="3" t="s">
        <v>96</v>
      </c>
      <c r="K53">
        <v>17646.419564757001</v>
      </c>
      <c r="M53" t="s">
        <v>182</v>
      </c>
      <c r="N53">
        <v>9334.0136000000002</v>
      </c>
      <c r="O53" t="s">
        <v>210</v>
      </c>
      <c r="P53">
        <f t="shared" si="5"/>
        <v>173359.99167554401</v>
      </c>
    </row>
    <row r="54" spans="1:16">
      <c r="A54" t="s">
        <v>91</v>
      </c>
      <c r="B54">
        <v>1596.800287</v>
      </c>
      <c r="C54" t="str">
        <f t="shared" si="0"/>
        <v xml:space="preserve"> </v>
      </c>
      <c r="D54" s="3" t="s">
        <v>295</v>
      </c>
      <c r="E54">
        <v>110607.472085261</v>
      </c>
      <c r="G54" s="3" t="s">
        <v>102</v>
      </c>
      <c r="H54">
        <f t="shared" si="4"/>
        <v>59046.912127775999</v>
      </c>
      <c r="I54">
        <v>59046912.127775997</v>
      </c>
      <c r="J54" s="3" t="s">
        <v>97</v>
      </c>
      <c r="K54">
        <v>161025.08694704599</v>
      </c>
      <c r="M54" t="s">
        <v>173</v>
      </c>
      <c r="N54">
        <v>91399.772733999998</v>
      </c>
      <c r="O54" t="s">
        <v>212</v>
      </c>
      <c r="P54">
        <f t="shared" si="5"/>
        <v>286120.53999999998</v>
      </c>
    </row>
    <row r="55" spans="1:16">
      <c r="A55" t="s">
        <v>92</v>
      </c>
      <c r="B55">
        <v>54775.994478799999</v>
      </c>
      <c r="C55" t="str">
        <f t="shared" si="0"/>
        <v>1</v>
      </c>
      <c r="D55" s="3" t="s">
        <v>56</v>
      </c>
      <c r="E55">
        <v>399704.708908525</v>
      </c>
      <c r="G55" s="3" t="s">
        <v>104</v>
      </c>
      <c r="H55">
        <f t="shared" si="4"/>
        <v>83971.109910203988</v>
      </c>
      <c r="I55">
        <v>83971109.910203993</v>
      </c>
      <c r="J55" t="s">
        <v>84</v>
      </c>
      <c r="K55">
        <v>28236.978671760298</v>
      </c>
      <c r="M55" t="s">
        <v>210</v>
      </c>
      <c r="N55">
        <v>173359.99167554401</v>
      </c>
      <c r="O55" t="s">
        <v>224</v>
      </c>
      <c r="P55">
        <f t="shared" si="5"/>
        <v>156398.83499999999</v>
      </c>
    </row>
    <row r="56" spans="1:16">
      <c r="A56" t="s">
        <v>93</v>
      </c>
      <c r="B56">
        <v>87133.000000100001</v>
      </c>
      <c r="C56" t="str">
        <f t="shared" si="0"/>
        <v xml:space="preserve"> </v>
      </c>
      <c r="D56" s="3" t="s">
        <v>59</v>
      </c>
      <c r="E56">
        <v>468991.773846475</v>
      </c>
      <c r="G56" s="3" t="s">
        <v>105</v>
      </c>
      <c r="H56">
        <f t="shared" si="4"/>
        <v>292985.94800980302</v>
      </c>
      <c r="I56">
        <v>292985948.009803</v>
      </c>
      <c r="J56" s="3" t="s">
        <v>285</v>
      </c>
      <c r="K56">
        <v>13203.8094180064</v>
      </c>
      <c r="M56" t="s">
        <v>212</v>
      </c>
      <c r="N56">
        <v>286120.53999999998</v>
      </c>
      <c r="O56" t="s">
        <v>225</v>
      </c>
      <c r="P56">
        <f t="shared" si="5"/>
        <v>1226894.8770000001</v>
      </c>
    </row>
    <row r="57" spans="1:16">
      <c r="A57" t="s">
        <v>94</v>
      </c>
      <c r="B57">
        <v>132.69358310000001</v>
      </c>
      <c r="C57" t="str">
        <f t="shared" si="0"/>
        <v xml:space="preserve"> </v>
      </c>
      <c r="D57" s="3" t="s">
        <v>63</v>
      </c>
      <c r="E57">
        <v>52684.082913504899</v>
      </c>
      <c r="G57" s="3" t="s">
        <v>237</v>
      </c>
      <c r="H57">
        <f t="shared" si="4"/>
        <v>24441.453929806001</v>
      </c>
      <c r="I57">
        <v>24441453.929806001</v>
      </c>
      <c r="J57" t="s">
        <v>86</v>
      </c>
      <c r="K57">
        <v>29366.900175440798</v>
      </c>
      <c r="M57" t="s">
        <v>224</v>
      </c>
      <c r="N57">
        <v>156398.83499999999</v>
      </c>
      <c r="O57" t="s">
        <v>227</v>
      </c>
      <c r="P57">
        <f t="shared" si="5"/>
        <v>644182.3432</v>
      </c>
    </row>
    <row r="58" spans="1:16">
      <c r="A58" t="s">
        <v>95</v>
      </c>
      <c r="B58">
        <v>4708.3367332999997</v>
      </c>
      <c r="C58" t="str">
        <f t="shared" si="0"/>
        <v xml:space="preserve"> </v>
      </c>
      <c r="D58" s="3" t="s">
        <v>139</v>
      </c>
      <c r="E58">
        <v>51206.007579231999</v>
      </c>
      <c r="G58" s="3" t="s">
        <v>106</v>
      </c>
      <c r="H58">
        <f t="shared" si="4"/>
        <v>3082.2013050994997</v>
      </c>
      <c r="I58">
        <v>3082201.3050994999</v>
      </c>
      <c r="J58" s="3" t="s">
        <v>101</v>
      </c>
      <c r="K58">
        <v>263556.23485449702</v>
      </c>
      <c r="M58" t="s">
        <v>225</v>
      </c>
      <c r="N58">
        <v>1226894.8770000001</v>
      </c>
      <c r="O58" t="s">
        <v>232</v>
      </c>
      <c r="P58">
        <f t="shared" si="5"/>
        <v>275238.24</v>
      </c>
    </row>
    <row r="59" spans="1:16">
      <c r="A59" t="s">
        <v>96</v>
      </c>
      <c r="B59">
        <v>19779.150116699999</v>
      </c>
      <c r="C59" t="str">
        <f t="shared" si="0"/>
        <v>1</v>
      </c>
      <c r="D59" s="3" t="s">
        <v>96</v>
      </c>
      <c r="E59">
        <v>19619.186350589702</v>
      </c>
      <c r="G59" s="3" t="s">
        <v>109</v>
      </c>
      <c r="H59">
        <f t="shared" si="4"/>
        <v>21843.265081670001</v>
      </c>
      <c r="I59">
        <v>21843265.081670001</v>
      </c>
      <c r="J59" s="3" t="s">
        <v>99</v>
      </c>
      <c r="K59">
        <v>1284.49769766245</v>
      </c>
      <c r="M59" t="s">
        <v>227</v>
      </c>
      <c r="N59">
        <v>644182.3432</v>
      </c>
      <c r="O59" t="s">
        <v>281</v>
      </c>
      <c r="P59">
        <f t="shared" si="5"/>
        <v>284170.64889999997</v>
      </c>
    </row>
    <row r="60" spans="1:16">
      <c r="A60" t="s">
        <v>97</v>
      </c>
      <c r="B60">
        <v>186829.9405459</v>
      </c>
      <c r="C60" t="str">
        <f t="shared" si="0"/>
        <v>1</v>
      </c>
      <c r="D60" s="3" t="s">
        <v>97</v>
      </c>
      <c r="E60">
        <v>193515.80693957899</v>
      </c>
      <c r="G60" s="3" t="s">
        <v>111</v>
      </c>
      <c r="H60">
        <f t="shared" si="4"/>
        <v>18505.195311561201</v>
      </c>
      <c r="I60">
        <v>18505195.311561201</v>
      </c>
      <c r="J60" s="3" t="s">
        <v>100</v>
      </c>
      <c r="K60">
        <v>386.74289588843197</v>
      </c>
      <c r="M60" t="s">
        <v>232</v>
      </c>
      <c r="N60">
        <v>275238.24</v>
      </c>
      <c r="O60" t="s">
        <v>110</v>
      </c>
      <c r="P60">
        <f>N62</f>
        <v>508526.7941</v>
      </c>
    </row>
    <row r="61" spans="1:16">
      <c r="A61" t="s">
        <v>98</v>
      </c>
      <c r="B61">
        <v>3360549.9738882999</v>
      </c>
      <c r="C61" t="str">
        <f t="shared" si="0"/>
        <v>1</v>
      </c>
      <c r="D61" s="3" t="s">
        <v>101</v>
      </c>
      <c r="E61">
        <v>297195.56445529999</v>
      </c>
      <c r="G61" s="3" t="s">
        <v>114</v>
      </c>
      <c r="H61">
        <f t="shared" si="4"/>
        <v>3695.4698221860003</v>
      </c>
      <c r="I61">
        <v>3695469.8221860002</v>
      </c>
      <c r="J61" s="3" t="s">
        <v>102</v>
      </c>
      <c r="K61">
        <v>51952.495136739199</v>
      </c>
      <c r="M61" t="s">
        <v>281</v>
      </c>
      <c r="N61">
        <v>284170.64889999997</v>
      </c>
      <c r="O61" t="s">
        <v>254</v>
      </c>
      <c r="P61">
        <f t="shared" si="5"/>
        <v>378161.91830000002</v>
      </c>
    </row>
    <row r="62" spans="1:16">
      <c r="A62" t="s">
        <v>99</v>
      </c>
      <c r="B62">
        <v>2430.2879668</v>
      </c>
      <c r="C62" t="str">
        <f t="shared" si="0"/>
        <v xml:space="preserve"> </v>
      </c>
      <c r="D62" s="3" t="s">
        <v>109</v>
      </c>
      <c r="E62">
        <v>23391.4433644979</v>
      </c>
      <c r="G62" s="3" t="s">
        <v>113</v>
      </c>
      <c r="H62">
        <f t="shared" si="4"/>
        <v>261067.39932749301</v>
      </c>
      <c r="I62">
        <v>261067399.32749301</v>
      </c>
      <c r="J62" s="3" t="s">
        <v>104</v>
      </c>
      <c r="K62">
        <v>76612.918183783098</v>
      </c>
      <c r="M62" t="s">
        <v>110</v>
      </c>
      <c r="N62">
        <v>508526.7941</v>
      </c>
      <c r="O62" t="s">
        <v>261</v>
      </c>
      <c r="P62">
        <f t="shared" si="5"/>
        <v>40536.799847000002</v>
      </c>
    </row>
    <row r="63" spans="1:16">
      <c r="A63" t="s">
        <v>100</v>
      </c>
      <c r="B63">
        <v>540.73703669999998</v>
      </c>
      <c r="C63" t="str">
        <f t="shared" si="0"/>
        <v xml:space="preserve"> </v>
      </c>
      <c r="D63" s="3" t="s">
        <v>296</v>
      </c>
      <c r="E63">
        <v>246085.32854465401</v>
      </c>
      <c r="G63" s="3" t="s">
        <v>116</v>
      </c>
      <c r="H63">
        <f t="shared" si="4"/>
        <v>2594254.59773179</v>
      </c>
      <c r="I63">
        <v>2594254597.7317901</v>
      </c>
      <c r="J63" s="3" t="s">
        <v>105</v>
      </c>
      <c r="K63">
        <v>223212.17459946501</v>
      </c>
      <c r="M63" t="s">
        <v>254</v>
      </c>
      <c r="N63">
        <v>378161.91830000002</v>
      </c>
      <c r="O63" t="s">
        <v>276</v>
      </c>
      <c r="P63">
        <f>N65</f>
        <v>175691.7899</v>
      </c>
    </row>
    <row r="64" spans="1:16">
      <c r="A64" t="s">
        <v>101</v>
      </c>
      <c r="B64">
        <v>302673.06876619998</v>
      </c>
      <c r="C64" t="str">
        <f t="shared" si="0"/>
        <v>1</v>
      </c>
      <c r="D64" s="3" t="s">
        <v>297</v>
      </c>
      <c r="E64">
        <v>2616393.0093522202</v>
      </c>
      <c r="G64" s="3" t="s">
        <v>221</v>
      </c>
      <c r="H64">
        <f t="shared" si="4"/>
        <v>6487.2759330954004</v>
      </c>
      <c r="I64">
        <v>6487275.9330954002</v>
      </c>
      <c r="J64" s="3" t="s">
        <v>237</v>
      </c>
      <c r="K64">
        <v>19558.1117877918</v>
      </c>
      <c r="M64" t="s">
        <v>261</v>
      </c>
      <c r="N64">
        <v>40536.799847000002</v>
      </c>
      <c r="O64" t="s">
        <v>809</v>
      </c>
      <c r="P64">
        <f>N67+N68</f>
        <v>1102856.4900004738</v>
      </c>
    </row>
    <row r="65" spans="1:16">
      <c r="A65" t="s">
        <v>102</v>
      </c>
      <c r="B65">
        <v>71164.825257000004</v>
      </c>
      <c r="C65" t="str">
        <f t="shared" si="0"/>
        <v xml:space="preserve"> </v>
      </c>
      <c r="D65" s="3" t="s">
        <v>98</v>
      </c>
      <c r="E65">
        <v>3539618.7911670101</v>
      </c>
      <c r="G65" s="3" t="s">
        <v>119</v>
      </c>
      <c r="H65">
        <f t="shared" si="4"/>
        <v>20093.166506823</v>
      </c>
      <c r="I65">
        <v>20093166.506823</v>
      </c>
      <c r="J65" s="3" t="s">
        <v>128</v>
      </c>
      <c r="K65">
        <v>11150.681817959799</v>
      </c>
      <c r="M65" t="s">
        <v>276</v>
      </c>
      <c r="N65">
        <v>175691.7899</v>
      </c>
      <c r="O65" t="s">
        <v>83</v>
      </c>
      <c r="P65">
        <f>N69+N70</f>
        <v>9443202.3859999962</v>
      </c>
    </row>
    <row r="66" spans="1:16">
      <c r="A66" t="s">
        <v>103</v>
      </c>
      <c r="B66">
        <v>165979.41830230001</v>
      </c>
      <c r="C66" t="str">
        <f t="shared" ref="C66:C129" si="6">IF((COUNTIF(O:O,A66)=1),"1"," ")</f>
        <v xml:space="preserve"> </v>
      </c>
      <c r="D66" s="3" t="s">
        <v>129</v>
      </c>
      <c r="E66">
        <v>204348.491188407</v>
      </c>
      <c r="G66" t="s">
        <v>126</v>
      </c>
      <c r="H66">
        <f t="shared" ref="H66:H97" si="7">I66/1000</f>
        <v>1027.7847772580001</v>
      </c>
      <c r="I66">
        <v>1027784.777258</v>
      </c>
      <c r="J66" s="3" t="s">
        <v>106</v>
      </c>
      <c r="K66">
        <v>3067.9530927937099</v>
      </c>
      <c r="M66" t="s">
        <v>333</v>
      </c>
      <c r="N66">
        <v>5558946.8130769804</v>
      </c>
    </row>
    <row r="67" spans="1:16">
      <c r="A67" t="s">
        <v>104</v>
      </c>
      <c r="B67">
        <v>99290.380999999994</v>
      </c>
      <c r="C67" t="str">
        <f t="shared" si="6"/>
        <v xml:space="preserve"> </v>
      </c>
      <c r="D67" s="3" t="s">
        <v>141</v>
      </c>
      <c r="E67">
        <v>126218.095224652</v>
      </c>
      <c r="G67" s="3" t="s">
        <v>121</v>
      </c>
      <c r="H67">
        <f t="shared" si="7"/>
        <v>13512.6732678075</v>
      </c>
      <c r="I67">
        <v>13512673.2678075</v>
      </c>
      <c r="J67" s="3" t="s">
        <v>109</v>
      </c>
      <c r="K67">
        <v>20149.052869166801</v>
      </c>
      <c r="M67" t="s">
        <v>654</v>
      </c>
      <c r="N67">
        <v>1058681.4606132801</v>
      </c>
    </row>
    <row r="68" spans="1:16">
      <c r="A68" t="s">
        <v>105</v>
      </c>
      <c r="B68">
        <v>332698.04103129997</v>
      </c>
      <c r="C68" t="str">
        <f t="shared" si="6"/>
        <v xml:space="preserve"> </v>
      </c>
      <c r="D68" s="3" t="s">
        <v>145</v>
      </c>
      <c r="E68">
        <v>235427.781182326</v>
      </c>
      <c r="G68" s="3" t="s">
        <v>98</v>
      </c>
      <c r="H68">
        <f t="shared" si="7"/>
        <v>3680610.84503716</v>
      </c>
      <c r="I68">
        <v>3680610845.0371599</v>
      </c>
      <c r="J68" s="3" t="s">
        <v>111</v>
      </c>
      <c r="K68">
        <v>44865.4137369788</v>
      </c>
      <c r="M68" t="s">
        <v>655</v>
      </c>
      <c r="N68">
        <v>44175.029387193797</v>
      </c>
    </row>
    <row r="69" spans="1:16">
      <c r="A69" t="s">
        <v>106</v>
      </c>
      <c r="B69">
        <v>2087.4064057000001</v>
      </c>
      <c r="C69" t="str">
        <f t="shared" si="6"/>
        <v xml:space="preserve"> </v>
      </c>
      <c r="D69" s="3" t="s">
        <v>150</v>
      </c>
      <c r="E69">
        <v>1994743.2413920001</v>
      </c>
      <c r="G69" s="3" t="s">
        <v>122</v>
      </c>
      <c r="H69">
        <f t="shared" si="7"/>
        <v>43348.835900637998</v>
      </c>
      <c r="I69">
        <v>43348835.900637999</v>
      </c>
      <c r="J69" s="3" t="s">
        <v>114</v>
      </c>
      <c r="K69">
        <v>3587.5420877705801</v>
      </c>
      <c r="M69" t="s">
        <v>656</v>
      </c>
      <c r="N69">
        <v>9294757.2406401206</v>
      </c>
    </row>
    <row r="70" spans="1:16">
      <c r="A70" t="s">
        <v>107</v>
      </c>
      <c r="B70">
        <v>6.5797340999999996</v>
      </c>
      <c r="C70" t="str">
        <f t="shared" si="6"/>
        <v xml:space="preserve"> </v>
      </c>
      <c r="D70" s="3" t="s">
        <v>171</v>
      </c>
      <c r="E70">
        <v>27385.5630482331</v>
      </c>
      <c r="G70" s="3" t="s">
        <v>129</v>
      </c>
      <c r="H70">
        <f t="shared" si="7"/>
        <v>227432.14677482599</v>
      </c>
      <c r="I70">
        <v>227432146.77482599</v>
      </c>
      <c r="J70" s="3" t="s">
        <v>113</v>
      </c>
      <c r="K70">
        <v>205788.35449156101</v>
      </c>
      <c r="M70" t="s">
        <v>657</v>
      </c>
      <c r="N70">
        <v>148445.14535987499</v>
      </c>
    </row>
    <row r="71" spans="1:16">
      <c r="A71" t="s">
        <v>108</v>
      </c>
      <c r="B71">
        <v>1195119.2699712999</v>
      </c>
      <c r="C71" t="str">
        <f t="shared" si="6"/>
        <v>1</v>
      </c>
      <c r="D71" s="3" t="s">
        <v>169</v>
      </c>
      <c r="E71">
        <v>45424.365646660401</v>
      </c>
      <c r="G71" t="s">
        <v>131</v>
      </c>
      <c r="H71">
        <f t="shared" si="7"/>
        <v>2608.6714554958503</v>
      </c>
      <c r="I71">
        <v>2608671.4554958502</v>
      </c>
      <c r="J71" s="3" t="s">
        <v>45</v>
      </c>
      <c r="K71">
        <v>0</v>
      </c>
    </row>
    <row r="72" spans="1:16">
      <c r="A72" t="s">
        <v>109</v>
      </c>
      <c r="B72">
        <v>23048.864242899999</v>
      </c>
      <c r="C72" t="str">
        <f t="shared" si="6"/>
        <v>1</v>
      </c>
      <c r="D72" s="3" t="s">
        <v>170</v>
      </c>
      <c r="E72">
        <v>60186.271427577602</v>
      </c>
      <c r="G72" s="3" t="s">
        <v>132</v>
      </c>
      <c r="H72">
        <f t="shared" si="7"/>
        <v>55837.184290853002</v>
      </c>
      <c r="I72">
        <v>55837184.290853001</v>
      </c>
      <c r="J72" s="3" t="s">
        <v>116</v>
      </c>
      <c r="K72">
        <v>2153827.5895479401</v>
      </c>
    </row>
    <row r="73" spans="1:16">
      <c r="A73" t="s">
        <v>110</v>
      </c>
      <c r="B73">
        <v>557432.31431010005</v>
      </c>
      <c r="C73" t="str">
        <f t="shared" si="6"/>
        <v>1</v>
      </c>
      <c r="D73" s="3" t="s">
        <v>182</v>
      </c>
      <c r="E73">
        <v>9061.7760581053208</v>
      </c>
      <c r="G73" s="3" t="s">
        <v>124</v>
      </c>
      <c r="H73">
        <f t="shared" si="7"/>
        <v>6378.1648403311992</v>
      </c>
      <c r="I73">
        <v>6378164.8403311996</v>
      </c>
      <c r="J73" s="3" t="s">
        <v>221</v>
      </c>
      <c r="K73">
        <v>4268.1079513489203</v>
      </c>
    </row>
    <row r="74" spans="1:16">
      <c r="A74" t="s">
        <v>111</v>
      </c>
      <c r="B74">
        <v>64589.334978500003</v>
      </c>
      <c r="C74" t="str">
        <f t="shared" si="6"/>
        <v xml:space="preserve"> </v>
      </c>
      <c r="D74" s="3" t="s">
        <v>202</v>
      </c>
      <c r="E74">
        <v>810204.89770383702</v>
      </c>
      <c r="G74" t="s">
        <v>135</v>
      </c>
      <c r="H74">
        <f t="shared" si="7"/>
        <v>147965.592405234</v>
      </c>
      <c r="I74">
        <v>147965592.40523401</v>
      </c>
      <c r="J74" s="3" t="s">
        <v>119</v>
      </c>
      <c r="K74">
        <v>13746.8255017838</v>
      </c>
    </row>
    <row r="75" spans="1:16">
      <c r="A75" t="s">
        <v>112</v>
      </c>
      <c r="B75">
        <v>6268.3915211000003</v>
      </c>
      <c r="C75" t="str">
        <f t="shared" si="6"/>
        <v xml:space="preserve"> </v>
      </c>
      <c r="D75" s="3" t="s">
        <v>215</v>
      </c>
      <c r="E75">
        <v>496148.52492316801</v>
      </c>
      <c r="G75" s="3" t="s">
        <v>140</v>
      </c>
      <c r="H75">
        <f t="shared" si="7"/>
        <v>8665.2750575640002</v>
      </c>
      <c r="I75">
        <v>8665275.0575639997</v>
      </c>
      <c r="J75" t="s">
        <v>126</v>
      </c>
      <c r="K75">
        <v>674.15140225506195</v>
      </c>
    </row>
    <row r="76" spans="1:16">
      <c r="A76" t="s">
        <v>113</v>
      </c>
      <c r="B76">
        <v>234440.08099809999</v>
      </c>
      <c r="C76" t="str">
        <f t="shared" si="6"/>
        <v>1</v>
      </c>
      <c r="D76" s="3" t="s">
        <v>218</v>
      </c>
      <c r="E76">
        <v>210531.999134969</v>
      </c>
      <c r="G76" s="3" t="s">
        <v>138</v>
      </c>
      <c r="H76">
        <f t="shared" si="7"/>
        <v>19286.592160429002</v>
      </c>
      <c r="I76">
        <v>19286592.160429001</v>
      </c>
      <c r="J76" s="3" t="s">
        <v>121</v>
      </c>
      <c r="K76">
        <v>12892.709961246001</v>
      </c>
    </row>
    <row r="77" spans="1:16">
      <c r="A77" t="s">
        <v>114</v>
      </c>
      <c r="B77">
        <v>4682.5468632000002</v>
      </c>
      <c r="C77" t="str">
        <f t="shared" si="6"/>
        <v xml:space="preserve"> </v>
      </c>
      <c r="D77" s="3" t="s">
        <v>224</v>
      </c>
      <c r="E77">
        <v>191816.22370010501</v>
      </c>
      <c r="G77" t="s">
        <v>136</v>
      </c>
      <c r="H77">
        <f t="shared" si="7"/>
        <v>216933.357940338</v>
      </c>
      <c r="I77">
        <v>216933357.94033799</v>
      </c>
      <c r="J77" s="3" t="s">
        <v>98</v>
      </c>
      <c r="K77">
        <v>2953994.3205236401</v>
      </c>
    </row>
    <row r="78" spans="1:16">
      <c r="A78" t="s">
        <v>115</v>
      </c>
      <c r="B78">
        <v>1161.2242466</v>
      </c>
      <c r="C78" t="str">
        <f t="shared" si="6"/>
        <v xml:space="preserve"> </v>
      </c>
      <c r="D78" s="3" t="s">
        <v>244</v>
      </c>
      <c r="E78">
        <v>97232.819629752994</v>
      </c>
      <c r="G78" s="3" t="s">
        <v>141</v>
      </c>
      <c r="H78">
        <f t="shared" si="7"/>
        <v>127719.670293412</v>
      </c>
      <c r="I78">
        <v>127719670.293412</v>
      </c>
      <c r="J78" s="3" t="s">
        <v>122</v>
      </c>
      <c r="K78">
        <v>29201.992653697202</v>
      </c>
    </row>
    <row r="79" spans="1:16">
      <c r="A79" t="s">
        <v>116</v>
      </c>
      <c r="B79">
        <v>2438207.8962518</v>
      </c>
      <c r="C79" t="str">
        <f t="shared" si="6"/>
        <v>1</v>
      </c>
      <c r="D79" s="3" t="s">
        <v>245</v>
      </c>
      <c r="E79">
        <v>45597.431427037802</v>
      </c>
      <c r="G79" s="3" t="s">
        <v>148</v>
      </c>
      <c r="H79">
        <f t="shared" si="7"/>
        <v>13925.5744167271</v>
      </c>
      <c r="I79">
        <v>13925574.4167271</v>
      </c>
      <c r="J79" s="3" t="s">
        <v>129</v>
      </c>
      <c r="K79">
        <v>176913.73645846199</v>
      </c>
    </row>
    <row r="80" spans="1:16">
      <c r="A80" t="s">
        <v>117</v>
      </c>
      <c r="B80">
        <v>2518.0962857</v>
      </c>
      <c r="C80" t="str">
        <f t="shared" si="6"/>
        <v xml:space="preserve"> </v>
      </c>
      <c r="D80" s="3" t="s">
        <v>108</v>
      </c>
      <c r="E80">
        <v>1305508.10855434</v>
      </c>
      <c r="G80" s="3" t="s">
        <v>143</v>
      </c>
      <c r="H80">
        <f t="shared" si="7"/>
        <v>1737947.7285522202</v>
      </c>
      <c r="I80">
        <v>1737947728.5522201</v>
      </c>
      <c r="J80" t="s">
        <v>131</v>
      </c>
      <c r="K80">
        <v>1852.9337279634899</v>
      </c>
    </row>
    <row r="81" spans="1:11">
      <c r="A81" t="s">
        <v>118</v>
      </c>
      <c r="B81">
        <v>316.48989990000001</v>
      </c>
      <c r="C81" t="str">
        <f t="shared" si="6"/>
        <v xml:space="preserve"> </v>
      </c>
      <c r="D81" s="3" t="s">
        <v>246</v>
      </c>
      <c r="E81">
        <v>519985.716261219</v>
      </c>
      <c r="G81" s="3" t="s">
        <v>142</v>
      </c>
      <c r="H81">
        <f t="shared" si="7"/>
        <v>928338.48067129008</v>
      </c>
      <c r="I81">
        <v>928338480.67129004</v>
      </c>
      <c r="J81" s="3" t="s">
        <v>130</v>
      </c>
      <c r="K81">
        <v>701.72757961974401</v>
      </c>
    </row>
    <row r="82" spans="1:11">
      <c r="A82" t="s">
        <v>119</v>
      </c>
      <c r="B82">
        <v>14383.1077143</v>
      </c>
      <c r="C82" t="str">
        <f t="shared" si="6"/>
        <v xml:space="preserve"> </v>
      </c>
      <c r="D82" s="3" t="s">
        <v>298</v>
      </c>
      <c r="E82">
        <v>2795832.7836094601</v>
      </c>
      <c r="G82" t="s">
        <v>146</v>
      </c>
      <c r="H82">
        <f t="shared" si="7"/>
        <v>406359.84358032397</v>
      </c>
      <c r="I82">
        <v>406359843.58032399</v>
      </c>
      <c r="J82" s="3" t="s">
        <v>132</v>
      </c>
      <c r="K82">
        <v>46436.722845426302</v>
      </c>
    </row>
    <row r="83" spans="1:11">
      <c r="A83" t="s">
        <v>120</v>
      </c>
      <c r="B83">
        <v>2928591.0020022001</v>
      </c>
      <c r="C83" t="str">
        <f t="shared" si="6"/>
        <v>1</v>
      </c>
      <c r="D83" s="3" t="s">
        <v>81</v>
      </c>
      <c r="E83">
        <v>693500.80910537799</v>
      </c>
      <c r="G83" s="3" t="s">
        <v>147</v>
      </c>
      <c r="H83">
        <f t="shared" si="7"/>
        <v>242902.285786703</v>
      </c>
      <c r="I83">
        <v>242902285.78670299</v>
      </c>
      <c r="J83" s="3" t="s">
        <v>124</v>
      </c>
      <c r="K83">
        <v>5000.6564915745903</v>
      </c>
    </row>
    <row r="84" spans="1:11">
      <c r="A84" t="s">
        <v>121</v>
      </c>
      <c r="B84">
        <v>14953.9505577</v>
      </c>
      <c r="C84" t="str">
        <f t="shared" si="6"/>
        <v xml:space="preserve"> </v>
      </c>
      <c r="D84" s="3" t="s">
        <v>299</v>
      </c>
      <c r="E84">
        <v>473998.75007924699</v>
      </c>
      <c r="G84" s="3" t="s">
        <v>145</v>
      </c>
      <c r="H84">
        <f t="shared" si="7"/>
        <v>213359.495276589</v>
      </c>
      <c r="I84">
        <v>213359495.27658901</v>
      </c>
      <c r="J84" s="3" t="s">
        <v>127</v>
      </c>
      <c r="K84">
        <v>962.04760028349699</v>
      </c>
    </row>
    <row r="85" spans="1:11">
      <c r="A85" t="s">
        <v>122</v>
      </c>
      <c r="B85">
        <v>48564.863888699998</v>
      </c>
      <c r="C85" t="str">
        <f t="shared" si="6"/>
        <v xml:space="preserve"> </v>
      </c>
      <c r="D85" s="3" t="s">
        <v>300</v>
      </c>
      <c r="E85">
        <v>21748.569465402099</v>
      </c>
      <c r="G85" s="3" t="s">
        <v>149</v>
      </c>
      <c r="H85">
        <f t="shared" si="7"/>
        <v>262265.80782382999</v>
      </c>
      <c r="I85">
        <v>262265807.82383001</v>
      </c>
      <c r="J85" t="s">
        <v>135</v>
      </c>
      <c r="K85">
        <v>2413.05806999366</v>
      </c>
    </row>
    <row r="86" spans="1:11">
      <c r="A86" t="s">
        <v>123</v>
      </c>
      <c r="B86">
        <v>26201.620630500001</v>
      </c>
      <c r="C86" t="str">
        <f t="shared" si="6"/>
        <v xml:space="preserve"> </v>
      </c>
      <c r="D86" s="3" t="s">
        <v>43</v>
      </c>
      <c r="E86">
        <v>11862.693696766</v>
      </c>
      <c r="G86" s="3" t="s">
        <v>150</v>
      </c>
      <c r="H86">
        <f t="shared" si="7"/>
        <v>2080487.06941216</v>
      </c>
      <c r="I86">
        <v>2080487069.4121599</v>
      </c>
      <c r="J86" s="3" t="s">
        <v>140</v>
      </c>
      <c r="K86">
        <v>0</v>
      </c>
    </row>
    <row r="87" spans="1:11">
      <c r="A87" t="s">
        <v>124</v>
      </c>
      <c r="B87">
        <v>8794.2024433000006</v>
      </c>
      <c r="C87" t="str">
        <f t="shared" si="6"/>
        <v xml:space="preserve"> </v>
      </c>
      <c r="D87" s="3" t="s">
        <v>68</v>
      </c>
      <c r="E87">
        <v>71197.179900236602</v>
      </c>
      <c r="G87" s="3" t="s">
        <v>151</v>
      </c>
      <c r="H87">
        <f t="shared" si="7"/>
        <v>14063.566212366701</v>
      </c>
      <c r="I87">
        <v>14063566.2123667</v>
      </c>
      <c r="J87" s="3" t="s">
        <v>138</v>
      </c>
      <c r="K87">
        <v>15336.666083320701</v>
      </c>
    </row>
    <row r="88" spans="1:11">
      <c r="A88" t="s">
        <v>125</v>
      </c>
      <c r="B88">
        <v>1189.1452088999999</v>
      </c>
      <c r="C88" t="str">
        <f t="shared" si="6"/>
        <v xml:space="preserve"> </v>
      </c>
      <c r="D88" s="3" t="s">
        <v>301</v>
      </c>
      <c r="E88">
        <v>1899826.97857732</v>
      </c>
      <c r="G88" s="3" t="s">
        <v>153</v>
      </c>
      <c r="H88">
        <f t="shared" si="7"/>
        <v>5091343.1678912295</v>
      </c>
      <c r="I88">
        <v>5091343167.8912296</v>
      </c>
      <c r="J88" s="3" t="s">
        <v>141</v>
      </c>
      <c r="K88">
        <v>107198.10202766</v>
      </c>
    </row>
    <row r="89" spans="1:11">
      <c r="A89" t="s">
        <v>126</v>
      </c>
      <c r="B89">
        <v>1354.7886585000001</v>
      </c>
      <c r="C89" t="str">
        <f t="shared" si="6"/>
        <v xml:space="preserve"> </v>
      </c>
      <c r="D89" s="3" t="s">
        <v>266</v>
      </c>
      <c r="E89">
        <v>123977.093523084</v>
      </c>
      <c r="G89" s="3" t="s">
        <v>152</v>
      </c>
      <c r="H89">
        <f t="shared" si="7"/>
        <v>34026.847102089196</v>
      </c>
      <c r="I89">
        <v>34026847.102089196</v>
      </c>
      <c r="J89" s="3" t="s">
        <v>148</v>
      </c>
      <c r="K89">
        <v>13442.3810131549</v>
      </c>
    </row>
    <row r="90" spans="1:11">
      <c r="A90" t="s">
        <v>127</v>
      </c>
      <c r="B90">
        <v>1047.8081751</v>
      </c>
      <c r="C90" t="str">
        <f t="shared" si="6"/>
        <v xml:space="preserve"> </v>
      </c>
      <c r="D90" s="3" t="s">
        <v>302</v>
      </c>
      <c r="E90">
        <v>6969.0471022730899</v>
      </c>
      <c r="G90" s="3" t="s">
        <v>154</v>
      </c>
      <c r="H90">
        <f t="shared" si="7"/>
        <v>186888.81677381101</v>
      </c>
      <c r="I90">
        <v>186888816.77381101</v>
      </c>
      <c r="J90" s="3" t="s">
        <v>143</v>
      </c>
      <c r="K90">
        <v>1660287.5223421301</v>
      </c>
    </row>
    <row r="91" spans="1:11">
      <c r="A91" t="s">
        <v>128</v>
      </c>
      <c r="B91">
        <v>13185.496836599999</v>
      </c>
      <c r="C91" t="str">
        <f t="shared" si="6"/>
        <v xml:space="preserve"> </v>
      </c>
      <c r="D91" s="3" t="s">
        <v>303</v>
      </c>
      <c r="E91">
        <v>101223.085577704</v>
      </c>
      <c r="G91" s="3" t="s">
        <v>155</v>
      </c>
      <c r="H91">
        <f t="shared" si="7"/>
        <v>47827.927049965903</v>
      </c>
      <c r="I91">
        <v>47827927.049965903</v>
      </c>
      <c r="J91" s="3" t="s">
        <v>142</v>
      </c>
      <c r="K91">
        <v>700891.77446954302</v>
      </c>
    </row>
    <row r="92" spans="1:11">
      <c r="A92" t="s">
        <v>129</v>
      </c>
      <c r="B92">
        <v>196591.35376140001</v>
      </c>
      <c r="C92" t="str">
        <f t="shared" si="6"/>
        <v>1</v>
      </c>
      <c r="D92" s="3" t="s">
        <v>154</v>
      </c>
      <c r="E92">
        <v>222464.85353123699</v>
      </c>
      <c r="G92" s="3" t="s">
        <v>161</v>
      </c>
      <c r="H92">
        <f t="shared" si="7"/>
        <v>137507.04802617599</v>
      </c>
      <c r="I92">
        <v>137507048.02617601</v>
      </c>
      <c r="J92" t="s">
        <v>146</v>
      </c>
      <c r="K92">
        <v>322934.769813978</v>
      </c>
    </row>
    <row r="93" spans="1:11">
      <c r="A93" t="s">
        <v>130</v>
      </c>
      <c r="B93">
        <v>997.00792590000003</v>
      </c>
      <c r="C93" t="str">
        <f t="shared" si="6"/>
        <v xml:space="preserve"> </v>
      </c>
      <c r="D93" s="3" t="s">
        <v>304</v>
      </c>
      <c r="E93">
        <v>6595.9212471036899</v>
      </c>
      <c r="G93" s="3" t="s">
        <v>156</v>
      </c>
      <c r="H93">
        <f t="shared" si="7"/>
        <v>6599.2279754416304</v>
      </c>
      <c r="I93">
        <v>6599227.97544163</v>
      </c>
      <c r="J93" s="3" t="s">
        <v>147</v>
      </c>
      <c r="K93">
        <v>175198.470842348</v>
      </c>
    </row>
    <row r="94" spans="1:11">
      <c r="A94" t="s">
        <v>131</v>
      </c>
      <c r="B94">
        <v>2499.1156231</v>
      </c>
      <c r="C94" t="str">
        <f t="shared" si="6"/>
        <v xml:space="preserve"> </v>
      </c>
      <c r="D94" s="3" t="s">
        <v>255</v>
      </c>
      <c r="E94">
        <v>8690.3992807373797</v>
      </c>
      <c r="G94" t="s">
        <v>162</v>
      </c>
      <c r="H94">
        <f t="shared" si="7"/>
        <v>9248.4541364530014</v>
      </c>
      <c r="I94">
        <v>9248454.1364530008</v>
      </c>
      <c r="J94" s="3" t="s">
        <v>145</v>
      </c>
      <c r="K94">
        <v>203541.33126663999</v>
      </c>
    </row>
    <row r="95" spans="1:11">
      <c r="A95" t="s">
        <v>132</v>
      </c>
      <c r="B95">
        <v>62186.186575899999</v>
      </c>
      <c r="C95" t="str">
        <f t="shared" si="6"/>
        <v xml:space="preserve"> </v>
      </c>
      <c r="D95" s="3" t="s">
        <v>305</v>
      </c>
      <c r="E95">
        <v>100712.466547709</v>
      </c>
      <c r="G95" s="3" t="s">
        <v>171</v>
      </c>
      <c r="H95">
        <f t="shared" si="7"/>
        <v>27318.485679767</v>
      </c>
      <c r="I95">
        <v>27318485.679767001</v>
      </c>
      <c r="J95" s="3" t="s">
        <v>149</v>
      </c>
      <c r="K95">
        <v>238004.64534058899</v>
      </c>
    </row>
    <row r="96" spans="1:11">
      <c r="A96" t="s">
        <v>133</v>
      </c>
      <c r="B96">
        <v>5709.9999997000004</v>
      </c>
      <c r="C96" t="str">
        <f t="shared" si="6"/>
        <v xml:space="preserve"> </v>
      </c>
      <c r="D96" s="3" t="s">
        <v>50</v>
      </c>
      <c r="E96">
        <v>11080.0739940613</v>
      </c>
      <c r="G96" s="3" t="s">
        <v>163</v>
      </c>
      <c r="H96">
        <f t="shared" si="7"/>
        <v>41431.766994824</v>
      </c>
      <c r="I96">
        <v>41431766.994824</v>
      </c>
      <c r="J96" s="3" t="s">
        <v>150</v>
      </c>
      <c r="K96">
        <v>1623962.47755995</v>
      </c>
    </row>
    <row r="97" spans="1:11">
      <c r="A97" t="s">
        <v>134</v>
      </c>
      <c r="B97">
        <v>1189.1452082999999</v>
      </c>
      <c r="C97" t="str">
        <f t="shared" si="6"/>
        <v xml:space="preserve"> </v>
      </c>
      <c r="D97" s="3" t="s">
        <v>57</v>
      </c>
      <c r="E97">
        <v>75264.691020480896</v>
      </c>
      <c r="G97" s="3" t="s">
        <v>168</v>
      </c>
      <c r="H97">
        <f t="shared" si="7"/>
        <v>2271.2682278990001</v>
      </c>
      <c r="I97">
        <v>2271268.227899</v>
      </c>
      <c r="J97" s="3" t="s">
        <v>151</v>
      </c>
      <c r="K97">
        <v>10686.479483266099</v>
      </c>
    </row>
    <row r="98" spans="1:11">
      <c r="A98" t="s">
        <v>135</v>
      </c>
      <c r="B98">
        <v>3197.2203387999998</v>
      </c>
      <c r="C98" t="str">
        <f t="shared" si="6"/>
        <v xml:space="preserve"> </v>
      </c>
      <c r="D98" s="3" t="s">
        <v>121</v>
      </c>
      <c r="E98">
        <v>15612.2213176143</v>
      </c>
      <c r="G98" s="3" t="s">
        <v>164</v>
      </c>
      <c r="H98">
        <f t="shared" ref="H98:H129" si="8">I98/1000</f>
        <v>1724.6483808359999</v>
      </c>
      <c r="I98">
        <v>1724648.380836</v>
      </c>
      <c r="J98" s="3" t="s">
        <v>153</v>
      </c>
      <c r="K98">
        <v>3480759.2744134702</v>
      </c>
    </row>
    <row r="99" spans="1:11">
      <c r="A99" t="s">
        <v>136</v>
      </c>
      <c r="B99">
        <v>309383.62702930003</v>
      </c>
      <c r="C99" t="str">
        <f t="shared" si="6"/>
        <v>1</v>
      </c>
      <c r="D99" s="3" t="s">
        <v>64</v>
      </c>
      <c r="E99">
        <v>34147.379489958301</v>
      </c>
      <c r="G99" s="3" t="s">
        <v>165</v>
      </c>
      <c r="H99">
        <f t="shared" si="8"/>
        <v>45912.717592091001</v>
      </c>
      <c r="I99">
        <v>45912717.592091002</v>
      </c>
      <c r="J99" s="3" t="s">
        <v>152</v>
      </c>
      <c r="K99">
        <v>27873.127696159401</v>
      </c>
    </row>
    <row r="100" spans="1:11">
      <c r="A100" t="s">
        <v>137</v>
      </c>
      <c r="B100">
        <v>2145.9232262</v>
      </c>
      <c r="C100" t="str">
        <f t="shared" si="6"/>
        <v xml:space="preserve"> </v>
      </c>
      <c r="D100" t="s">
        <v>146</v>
      </c>
      <c r="E100">
        <v>405098.03247023502</v>
      </c>
      <c r="G100" s="3" t="s">
        <v>112</v>
      </c>
      <c r="H100">
        <f t="shared" si="8"/>
        <v>5925.9985746168995</v>
      </c>
      <c r="I100">
        <v>5925998.5746168997</v>
      </c>
      <c r="J100" s="3" t="s">
        <v>154</v>
      </c>
      <c r="K100">
        <v>165871.321366566</v>
      </c>
    </row>
    <row r="101" spans="1:11">
      <c r="A101" t="s">
        <v>138</v>
      </c>
      <c r="B101">
        <v>20979.767785399999</v>
      </c>
      <c r="C101" t="str">
        <f t="shared" si="6"/>
        <v xml:space="preserve"> </v>
      </c>
      <c r="D101" s="3" t="s">
        <v>149</v>
      </c>
      <c r="E101">
        <v>265511.99756875902</v>
      </c>
      <c r="G101" s="3" t="s">
        <v>169</v>
      </c>
      <c r="H101">
        <f t="shared" si="8"/>
        <v>38342.675898529</v>
      </c>
      <c r="I101">
        <v>38342675.898529001</v>
      </c>
      <c r="J101" s="3" t="s">
        <v>155</v>
      </c>
      <c r="K101">
        <v>48838.349825323203</v>
      </c>
    </row>
    <row r="102" spans="1:11">
      <c r="A102" t="s">
        <v>139</v>
      </c>
      <c r="B102">
        <v>49530.641703900001</v>
      </c>
      <c r="C102" t="str">
        <f t="shared" si="6"/>
        <v>1</v>
      </c>
      <c r="D102" s="3" t="s">
        <v>152</v>
      </c>
      <c r="E102">
        <v>33948.564134563603</v>
      </c>
      <c r="G102" s="3" t="s">
        <v>170</v>
      </c>
      <c r="H102">
        <f t="shared" si="8"/>
        <v>42712.182203318996</v>
      </c>
      <c r="I102">
        <v>42712182.203318998</v>
      </c>
      <c r="J102" s="3" t="s">
        <v>158</v>
      </c>
      <c r="K102">
        <v>142.56111845820001</v>
      </c>
    </row>
    <row r="103" spans="1:11">
      <c r="A103" t="s">
        <v>140</v>
      </c>
      <c r="B103">
        <v>8724.6561268000005</v>
      </c>
      <c r="C103" t="str">
        <f t="shared" si="6"/>
        <v xml:space="preserve"> </v>
      </c>
      <c r="D103" s="3" t="s">
        <v>161</v>
      </c>
      <c r="E103">
        <v>167656.162791676</v>
      </c>
      <c r="G103" s="3" t="s">
        <v>321</v>
      </c>
      <c r="H103">
        <f t="shared" si="8"/>
        <v>21747.7535787659</v>
      </c>
      <c r="I103">
        <v>21747753.578765899</v>
      </c>
      <c r="J103" s="3" t="s">
        <v>328</v>
      </c>
      <c r="K103">
        <v>5791.5767376228896</v>
      </c>
    </row>
    <row r="104" spans="1:11">
      <c r="A104" t="s">
        <v>141</v>
      </c>
      <c r="B104">
        <v>124529.74143720001</v>
      </c>
      <c r="C104" t="str">
        <f t="shared" si="6"/>
        <v>1</v>
      </c>
      <c r="D104" s="3" t="s">
        <v>207</v>
      </c>
      <c r="E104">
        <v>83165.1382162464</v>
      </c>
      <c r="G104" t="s">
        <v>176</v>
      </c>
      <c r="H104">
        <f t="shared" si="8"/>
        <v>10235.6836403582</v>
      </c>
      <c r="I104">
        <v>10235683.6403582</v>
      </c>
      <c r="J104" s="3" t="s">
        <v>161</v>
      </c>
      <c r="K104">
        <v>125323.027208404</v>
      </c>
    </row>
    <row r="105" spans="1:11">
      <c r="A105" t="s">
        <v>142</v>
      </c>
      <c r="B105">
        <v>860854.23506510002</v>
      </c>
      <c r="C105" t="str">
        <f t="shared" si="6"/>
        <v>1</v>
      </c>
      <c r="D105" s="3" t="s">
        <v>222</v>
      </c>
      <c r="E105">
        <v>213514.06394299</v>
      </c>
      <c r="G105" s="3" t="s">
        <v>192</v>
      </c>
      <c r="H105">
        <f t="shared" si="8"/>
        <v>5560.6508169240005</v>
      </c>
      <c r="I105">
        <v>5560650.8169240002</v>
      </c>
      <c r="J105" s="3" t="s">
        <v>156</v>
      </c>
      <c r="K105">
        <v>5815.0549691858796</v>
      </c>
    </row>
    <row r="106" spans="1:11">
      <c r="A106" t="s">
        <v>143</v>
      </c>
      <c r="B106">
        <v>2103587.8170419</v>
      </c>
      <c r="C106" t="str">
        <f t="shared" si="6"/>
        <v>1</v>
      </c>
      <c r="D106" s="3" t="s">
        <v>227</v>
      </c>
      <c r="E106">
        <v>764153.94912591204</v>
      </c>
      <c r="G106" s="3" t="s">
        <v>193</v>
      </c>
      <c r="H106">
        <f t="shared" si="8"/>
        <v>372647.65608384198</v>
      </c>
      <c r="I106">
        <v>372647656.08384198</v>
      </c>
      <c r="J106" t="s">
        <v>162</v>
      </c>
      <c r="K106">
        <v>9542.9544990174509</v>
      </c>
    </row>
    <row r="107" spans="1:11">
      <c r="A107" t="s">
        <v>144</v>
      </c>
      <c r="B107">
        <v>170372.97502139999</v>
      </c>
      <c r="C107" t="str">
        <f t="shared" si="6"/>
        <v xml:space="preserve"> </v>
      </c>
      <c r="D107" s="3" t="s">
        <v>262</v>
      </c>
      <c r="E107">
        <v>751156.736232089</v>
      </c>
      <c r="G107" s="3" t="s">
        <v>177</v>
      </c>
      <c r="H107">
        <f t="shared" si="8"/>
        <v>2484.0401254540002</v>
      </c>
      <c r="I107">
        <v>2484040.1254540002</v>
      </c>
      <c r="J107" s="3" t="s">
        <v>171</v>
      </c>
      <c r="K107">
        <v>24193.831694001699</v>
      </c>
    </row>
    <row r="108" spans="1:11">
      <c r="A108" t="s">
        <v>145</v>
      </c>
      <c r="B108">
        <v>291499.81210320001</v>
      </c>
      <c r="C108" t="str">
        <f t="shared" si="6"/>
        <v>1</v>
      </c>
      <c r="D108" s="3" t="s">
        <v>306</v>
      </c>
      <c r="E108">
        <v>400166.50169630098</v>
      </c>
      <c r="G108" t="s">
        <v>181</v>
      </c>
      <c r="H108">
        <f t="shared" si="8"/>
        <v>9867.9440263329998</v>
      </c>
      <c r="I108">
        <v>9867944.0263330005</v>
      </c>
      <c r="J108" s="3" t="s">
        <v>163</v>
      </c>
      <c r="K108">
        <v>38047.447203047603</v>
      </c>
    </row>
    <row r="109" spans="1:11">
      <c r="A109" t="s">
        <v>146</v>
      </c>
      <c r="B109">
        <v>384951.47969740001</v>
      </c>
      <c r="C109" t="str">
        <f t="shared" si="6"/>
        <v xml:space="preserve"> </v>
      </c>
      <c r="D109" s="3" t="s">
        <v>307</v>
      </c>
      <c r="E109">
        <v>346750.83812081499</v>
      </c>
      <c r="G109" s="3" t="s">
        <v>182</v>
      </c>
      <c r="H109">
        <f t="shared" si="8"/>
        <v>8700.2519014270001</v>
      </c>
      <c r="I109">
        <v>8700251.9014270008</v>
      </c>
      <c r="J109" s="3" t="s">
        <v>168</v>
      </c>
      <c r="K109">
        <v>1618.1411476071601</v>
      </c>
    </row>
    <row r="110" spans="1:11">
      <c r="A110" t="s">
        <v>147</v>
      </c>
      <c r="B110">
        <v>177498.57731289999</v>
      </c>
      <c r="C110" t="str">
        <f t="shared" si="6"/>
        <v xml:space="preserve"> </v>
      </c>
      <c r="D110" s="3" t="s">
        <v>308</v>
      </c>
      <c r="E110">
        <v>296776.62074421399</v>
      </c>
      <c r="G110" s="3" t="s">
        <v>188</v>
      </c>
      <c r="H110">
        <f t="shared" si="8"/>
        <v>5538.6389623020004</v>
      </c>
      <c r="I110">
        <v>5538638.9623020003</v>
      </c>
      <c r="J110" s="3" t="s">
        <v>164</v>
      </c>
      <c r="K110">
        <v>1610.95667861013</v>
      </c>
    </row>
    <row r="111" spans="1:11">
      <c r="A111" t="s">
        <v>148</v>
      </c>
      <c r="B111">
        <v>17389.101641599998</v>
      </c>
      <c r="C111" t="str">
        <f t="shared" si="6"/>
        <v>1</v>
      </c>
      <c r="D111" s="3" t="s">
        <v>173</v>
      </c>
      <c r="E111">
        <v>110112.517204547</v>
      </c>
      <c r="G111" s="3" t="s">
        <v>191</v>
      </c>
      <c r="H111">
        <f t="shared" si="8"/>
        <v>10269.646933578</v>
      </c>
      <c r="I111">
        <v>10269646.933577999</v>
      </c>
      <c r="J111" s="3" t="s">
        <v>165</v>
      </c>
      <c r="K111">
        <v>29360.877552099701</v>
      </c>
    </row>
    <row r="112" spans="1:11">
      <c r="A112" t="s">
        <v>149</v>
      </c>
      <c r="B112">
        <v>299813.12121309998</v>
      </c>
      <c r="C112" t="str">
        <f t="shared" si="6"/>
        <v>1</v>
      </c>
      <c r="D112" s="3" t="s">
        <v>261</v>
      </c>
      <c r="E112">
        <v>44077.923707235699</v>
      </c>
      <c r="G112" s="3" t="s">
        <v>178</v>
      </c>
      <c r="H112">
        <f t="shared" si="8"/>
        <v>1276970.07572354</v>
      </c>
      <c r="I112">
        <v>1276970075.7235401</v>
      </c>
      <c r="J112" s="3" t="s">
        <v>112</v>
      </c>
      <c r="K112">
        <v>0</v>
      </c>
    </row>
    <row r="113" spans="1:11">
      <c r="A113" t="s">
        <v>150</v>
      </c>
      <c r="B113">
        <v>1835899.2373200001</v>
      </c>
      <c r="C113" t="str">
        <f t="shared" si="6"/>
        <v>1</v>
      </c>
      <c r="D113" s="3" t="s">
        <v>309</v>
      </c>
      <c r="E113">
        <v>240340.59422087701</v>
      </c>
      <c r="G113" s="3" t="s">
        <v>174</v>
      </c>
      <c r="H113">
        <f t="shared" si="8"/>
        <v>6898.2151954380006</v>
      </c>
      <c r="I113">
        <v>6898215.1954380004</v>
      </c>
      <c r="J113" s="3" t="s">
        <v>169</v>
      </c>
      <c r="K113">
        <v>37006.919844576703</v>
      </c>
    </row>
    <row r="114" spans="1:11">
      <c r="A114" t="s">
        <v>151</v>
      </c>
      <c r="B114">
        <v>14187.6963111</v>
      </c>
      <c r="C114" t="str">
        <f t="shared" si="6"/>
        <v xml:space="preserve"> </v>
      </c>
      <c r="D114" s="3" t="s">
        <v>310</v>
      </c>
      <c r="E114">
        <v>7115.8337054419399</v>
      </c>
      <c r="G114" s="3" t="s">
        <v>184</v>
      </c>
      <c r="H114">
        <f t="shared" si="8"/>
        <v>8739.901569362999</v>
      </c>
      <c r="I114">
        <v>8739901.5693629999</v>
      </c>
      <c r="J114" s="3" t="s">
        <v>170</v>
      </c>
      <c r="K114">
        <v>51040.206977844602</v>
      </c>
    </row>
    <row r="115" spans="1:11">
      <c r="A115" t="s">
        <v>152</v>
      </c>
      <c r="B115">
        <v>38043.450703800001</v>
      </c>
      <c r="C115" t="str">
        <f t="shared" si="6"/>
        <v xml:space="preserve"> </v>
      </c>
      <c r="D115" s="3" t="s">
        <v>61</v>
      </c>
      <c r="E115">
        <v>11543.0819823209</v>
      </c>
      <c r="G115" s="3" t="s">
        <v>186</v>
      </c>
      <c r="H115">
        <f t="shared" si="8"/>
        <v>3902.7055391069998</v>
      </c>
      <c r="I115">
        <v>3902705.539107</v>
      </c>
      <c r="J115" t="s">
        <v>176</v>
      </c>
      <c r="K115">
        <v>8347.1123837301602</v>
      </c>
    </row>
    <row r="116" spans="1:11">
      <c r="A116" t="s">
        <v>153</v>
      </c>
      <c r="B116">
        <v>4389475.6225885004</v>
      </c>
      <c r="C116" t="str">
        <f t="shared" si="6"/>
        <v>1</v>
      </c>
      <c r="D116" s="3" t="s">
        <v>85</v>
      </c>
      <c r="E116">
        <v>29562.014299939099</v>
      </c>
      <c r="G116" s="3" t="s">
        <v>173</v>
      </c>
      <c r="H116">
        <f t="shared" si="8"/>
        <v>109043.032124301</v>
      </c>
      <c r="I116">
        <v>109043032.124301</v>
      </c>
      <c r="J116" s="3" t="s">
        <v>192</v>
      </c>
      <c r="K116">
        <v>4469.7369441383098</v>
      </c>
    </row>
    <row r="117" spans="1:11">
      <c r="A117" t="s">
        <v>154</v>
      </c>
      <c r="B117">
        <v>184388.4321489</v>
      </c>
      <c r="C117" t="str">
        <f t="shared" si="6"/>
        <v>1</v>
      </c>
      <c r="D117" t="s">
        <v>84</v>
      </c>
      <c r="E117">
        <v>32666.6106815354</v>
      </c>
      <c r="G117" s="3" t="s">
        <v>187</v>
      </c>
      <c r="H117">
        <f t="shared" si="8"/>
        <v>15021.937016653501</v>
      </c>
      <c r="I117">
        <v>15021937.0166535</v>
      </c>
      <c r="J117" s="3" t="s">
        <v>193</v>
      </c>
      <c r="K117">
        <v>260436.85077373599</v>
      </c>
    </row>
    <row r="118" spans="1:11">
      <c r="A118" t="s">
        <v>155</v>
      </c>
      <c r="B118">
        <v>64007.750169799998</v>
      </c>
      <c r="C118" t="str">
        <f t="shared" si="6"/>
        <v xml:space="preserve"> </v>
      </c>
      <c r="D118" s="3" t="s">
        <v>122</v>
      </c>
      <c r="E118">
        <v>35267.763879247403</v>
      </c>
      <c r="G118" s="3" t="s">
        <v>183</v>
      </c>
      <c r="H118">
        <f t="shared" si="8"/>
        <v>53664.742657505994</v>
      </c>
      <c r="I118">
        <v>53664742.657505997</v>
      </c>
      <c r="J118" s="3" t="s">
        <v>177</v>
      </c>
      <c r="K118">
        <v>2345.5453064439298</v>
      </c>
    </row>
    <row r="119" spans="1:11">
      <c r="A119" t="s">
        <v>156</v>
      </c>
      <c r="B119">
        <v>6678.1783409999998</v>
      </c>
      <c r="C119" t="str">
        <f t="shared" si="6"/>
        <v xml:space="preserve"> </v>
      </c>
      <c r="D119" s="3" t="s">
        <v>124</v>
      </c>
      <c r="E119">
        <v>5290.20258376743</v>
      </c>
      <c r="G119" s="3" t="s">
        <v>195</v>
      </c>
      <c r="H119">
        <f t="shared" si="8"/>
        <v>11617.996567965001</v>
      </c>
      <c r="I119">
        <v>11617996.567965001</v>
      </c>
      <c r="J119" t="s">
        <v>181</v>
      </c>
      <c r="K119">
        <v>9648.9989944174395</v>
      </c>
    </row>
    <row r="120" spans="1:11">
      <c r="A120" t="s">
        <v>157</v>
      </c>
      <c r="B120">
        <v>18049.954289099998</v>
      </c>
      <c r="C120" t="str">
        <f t="shared" si="6"/>
        <v>1</v>
      </c>
      <c r="D120" s="3" t="s">
        <v>199</v>
      </c>
      <c r="E120">
        <v>563035.59880882502</v>
      </c>
      <c r="G120" s="3" t="s">
        <v>204</v>
      </c>
      <c r="H120">
        <f t="shared" si="8"/>
        <v>19415.748771368999</v>
      </c>
      <c r="I120">
        <v>19415748.771368999</v>
      </c>
      <c r="J120" s="3" t="s">
        <v>182</v>
      </c>
      <c r="K120">
        <v>8433.1544337175801</v>
      </c>
    </row>
    <row r="121" spans="1:11">
      <c r="A121" t="s">
        <v>158</v>
      </c>
      <c r="B121">
        <v>171.11787200000001</v>
      </c>
      <c r="C121" t="str">
        <f t="shared" si="6"/>
        <v xml:space="preserve"> </v>
      </c>
      <c r="D121" s="3" t="s">
        <v>230</v>
      </c>
      <c r="E121">
        <v>14109.938419313199</v>
      </c>
      <c r="G121" s="3" t="s">
        <v>202</v>
      </c>
      <c r="H121">
        <f t="shared" si="8"/>
        <v>830897.10917078902</v>
      </c>
      <c r="I121">
        <v>830897109.170789</v>
      </c>
      <c r="J121" s="3" t="s">
        <v>179</v>
      </c>
      <c r="K121">
        <v>160.95642033229601</v>
      </c>
    </row>
    <row r="122" spans="1:11">
      <c r="A122" t="s">
        <v>159</v>
      </c>
      <c r="B122">
        <v>923.15555549999999</v>
      </c>
      <c r="C122" t="str">
        <f t="shared" si="6"/>
        <v xml:space="preserve"> </v>
      </c>
      <c r="D122" s="3" t="s">
        <v>253</v>
      </c>
      <c r="E122">
        <v>3464.4242658622902</v>
      </c>
      <c r="G122" s="3" t="s">
        <v>45</v>
      </c>
      <c r="H122">
        <f t="shared" si="8"/>
        <v>3665.2128819811301</v>
      </c>
      <c r="I122">
        <v>3665212.8819811302</v>
      </c>
      <c r="J122" s="3" t="s">
        <v>188</v>
      </c>
      <c r="K122">
        <v>3938.8119617723801</v>
      </c>
    </row>
    <row r="123" spans="1:11">
      <c r="A123" t="s">
        <v>160</v>
      </c>
      <c r="B123">
        <v>1465773.2455472001</v>
      </c>
      <c r="C123" t="str">
        <f t="shared" si="6"/>
        <v>1</v>
      </c>
      <c r="D123" s="3" t="s">
        <v>311</v>
      </c>
      <c r="E123">
        <v>32542.942818513999</v>
      </c>
      <c r="G123" s="3" t="s">
        <v>196</v>
      </c>
      <c r="H123">
        <f t="shared" si="8"/>
        <v>10757.892696837</v>
      </c>
      <c r="I123">
        <v>10757892.696837001</v>
      </c>
      <c r="J123" s="3" t="s">
        <v>191</v>
      </c>
      <c r="K123">
        <v>9899.1865536290006</v>
      </c>
    </row>
    <row r="124" spans="1:11">
      <c r="A124" t="s">
        <v>161</v>
      </c>
      <c r="B124">
        <v>114567.2981057</v>
      </c>
      <c r="C124" t="str">
        <f t="shared" si="6"/>
        <v xml:space="preserve"> </v>
      </c>
      <c r="D124" s="3" t="s">
        <v>312</v>
      </c>
      <c r="E124">
        <v>59247.425993698002</v>
      </c>
      <c r="G124" s="3" t="s">
        <v>206</v>
      </c>
      <c r="H124">
        <f t="shared" si="8"/>
        <v>186093.809236125</v>
      </c>
      <c r="I124">
        <v>186093809.23612499</v>
      </c>
      <c r="J124" s="3" t="s">
        <v>178</v>
      </c>
      <c r="K124">
        <v>999375.59260553995</v>
      </c>
    </row>
    <row r="125" spans="1:11">
      <c r="A125" t="s">
        <v>162</v>
      </c>
      <c r="B125">
        <v>14390.442306999999</v>
      </c>
      <c r="C125" t="str">
        <f t="shared" si="6"/>
        <v xml:space="preserve"> </v>
      </c>
      <c r="D125" s="3" t="s">
        <v>313</v>
      </c>
      <c r="E125">
        <v>153443.856459156</v>
      </c>
      <c r="G125" s="3" t="s">
        <v>200</v>
      </c>
      <c r="H125">
        <f t="shared" si="8"/>
        <v>10723.8199614609</v>
      </c>
      <c r="I125">
        <v>10723819.9614609</v>
      </c>
      <c r="J125" s="3" t="s">
        <v>118</v>
      </c>
      <c r="K125">
        <v>233.390995530439</v>
      </c>
    </row>
    <row r="126" spans="1:11">
      <c r="A126" t="s">
        <v>163</v>
      </c>
      <c r="B126">
        <v>49939.374832599999</v>
      </c>
      <c r="C126" t="str">
        <f t="shared" si="6"/>
        <v xml:space="preserve"> </v>
      </c>
      <c r="D126" s="3" t="s">
        <v>111</v>
      </c>
      <c r="E126">
        <v>52075.726942388501</v>
      </c>
      <c r="G126" s="3" t="s">
        <v>197</v>
      </c>
      <c r="H126">
        <f t="shared" si="8"/>
        <v>7039.4329617459998</v>
      </c>
      <c r="I126">
        <v>7039432.9617459998</v>
      </c>
      <c r="J126" s="3" t="s">
        <v>174</v>
      </c>
      <c r="K126">
        <v>5358.6429356380804</v>
      </c>
    </row>
    <row r="127" spans="1:11">
      <c r="A127" t="s">
        <v>164</v>
      </c>
      <c r="B127">
        <v>3176.9999994999998</v>
      </c>
      <c r="C127" t="str">
        <f t="shared" si="6"/>
        <v xml:space="preserve"> </v>
      </c>
      <c r="D127" s="3" t="s">
        <v>155</v>
      </c>
      <c r="E127">
        <v>59478.078158788398</v>
      </c>
      <c r="G127" s="3" t="s">
        <v>199</v>
      </c>
      <c r="H127">
        <f t="shared" si="8"/>
        <v>334047.59871550102</v>
      </c>
      <c r="I127">
        <v>334047598.71550101</v>
      </c>
      <c r="J127" s="3" t="s">
        <v>184</v>
      </c>
      <c r="K127">
        <v>9369.3300009209597</v>
      </c>
    </row>
    <row r="128" spans="1:11">
      <c r="A128" t="s">
        <v>165</v>
      </c>
      <c r="B128">
        <v>27842.131479700001</v>
      </c>
      <c r="C128" t="str">
        <f t="shared" si="6"/>
        <v xml:space="preserve"> </v>
      </c>
      <c r="D128" t="s">
        <v>176</v>
      </c>
      <c r="E128">
        <v>10831.529918189701</v>
      </c>
      <c r="G128" s="3" t="s">
        <v>203</v>
      </c>
      <c r="H128">
        <f t="shared" si="8"/>
        <v>398976.56863715203</v>
      </c>
      <c r="I128">
        <v>398976568.63715202</v>
      </c>
      <c r="J128" s="3" t="s">
        <v>186</v>
      </c>
      <c r="K128">
        <v>3624.0435072842902</v>
      </c>
    </row>
    <row r="129" spans="1:11">
      <c r="A129" t="s">
        <v>166</v>
      </c>
      <c r="B129">
        <v>1808.0798886</v>
      </c>
      <c r="C129" t="str">
        <f t="shared" si="6"/>
        <v xml:space="preserve"> </v>
      </c>
      <c r="D129" s="3" t="s">
        <v>192</v>
      </c>
      <c r="E129">
        <v>5832.9197784792304</v>
      </c>
      <c r="G129" s="3" t="s">
        <v>322</v>
      </c>
      <c r="H129">
        <f t="shared" si="8"/>
        <v>11158.616137720001</v>
      </c>
      <c r="I129">
        <v>11158616.13772</v>
      </c>
      <c r="J129" s="3" t="s">
        <v>189</v>
      </c>
      <c r="K129">
        <v>47.880448934312597</v>
      </c>
    </row>
    <row r="130" spans="1:11">
      <c r="A130" t="s">
        <v>167</v>
      </c>
      <c r="B130">
        <v>80604.080688799993</v>
      </c>
      <c r="C130" t="str">
        <f t="shared" ref="C130:C193" si="9">IF((COUNTIF(O:O,A130)=1),"1"," ")</f>
        <v xml:space="preserve"> </v>
      </c>
      <c r="D130" s="3" t="s">
        <v>191</v>
      </c>
      <c r="E130">
        <v>11384.276552122899</v>
      </c>
      <c r="G130" s="3" t="s">
        <v>207</v>
      </c>
      <c r="H130">
        <f t="shared" ref="H130:H161" si="10">I130/1000</f>
        <v>76635.197245421004</v>
      </c>
      <c r="I130">
        <v>76635197.245421007</v>
      </c>
      <c r="J130" s="3" t="s">
        <v>173</v>
      </c>
      <c r="K130">
        <v>87227.765888586495</v>
      </c>
    </row>
    <row r="131" spans="1:11">
      <c r="A131" t="s">
        <v>168</v>
      </c>
      <c r="B131">
        <v>2372.2800992000002</v>
      </c>
      <c r="C131" t="str">
        <f t="shared" si="9"/>
        <v xml:space="preserve"> </v>
      </c>
      <c r="D131" s="3" t="s">
        <v>187</v>
      </c>
      <c r="E131">
        <v>16175.342667786899</v>
      </c>
      <c r="G131" s="3" t="s">
        <v>208</v>
      </c>
      <c r="H131">
        <f t="shared" si="10"/>
        <v>240300.04259684199</v>
      </c>
      <c r="I131">
        <v>240300042.59684199</v>
      </c>
      <c r="J131" s="3" t="s">
        <v>187</v>
      </c>
      <c r="K131">
        <v>13781.534458861601</v>
      </c>
    </row>
    <row r="132" spans="1:11">
      <c r="A132" t="s">
        <v>169</v>
      </c>
      <c r="B132">
        <v>41392.396557100001</v>
      </c>
      <c r="C132" t="str">
        <f t="shared" si="9"/>
        <v>1</v>
      </c>
      <c r="D132" s="3" t="s">
        <v>226</v>
      </c>
      <c r="E132">
        <v>7320.6262038265404</v>
      </c>
      <c r="G132" s="3" t="s">
        <v>209</v>
      </c>
      <c r="H132">
        <f t="shared" si="10"/>
        <v>39068.618960468601</v>
      </c>
      <c r="I132">
        <v>39068618.960468598</v>
      </c>
      <c r="J132" s="3" t="s">
        <v>183</v>
      </c>
      <c r="K132">
        <v>54005.638134581401</v>
      </c>
    </row>
    <row r="133" spans="1:11">
      <c r="A133" t="s">
        <v>170</v>
      </c>
      <c r="B133">
        <v>57744.457954899997</v>
      </c>
      <c r="C133" t="str">
        <f t="shared" si="9"/>
        <v>1</v>
      </c>
      <c r="D133" t="s">
        <v>264</v>
      </c>
      <c r="E133">
        <v>43668.949297796898</v>
      </c>
      <c r="G133" s="3" t="s">
        <v>214</v>
      </c>
      <c r="H133">
        <f t="shared" si="10"/>
        <v>16619.928148346</v>
      </c>
      <c r="I133">
        <v>16619928.148345999</v>
      </c>
      <c r="J133" s="3" t="s">
        <v>195</v>
      </c>
      <c r="K133">
        <v>10651.677693358601</v>
      </c>
    </row>
    <row r="134" spans="1:11">
      <c r="A134" t="s">
        <v>171</v>
      </c>
      <c r="B134">
        <v>27090.0196627</v>
      </c>
      <c r="C134" t="str">
        <f t="shared" si="9"/>
        <v>1</v>
      </c>
      <c r="D134" s="3" t="s">
        <v>314</v>
      </c>
      <c r="E134">
        <v>26400.985441811699</v>
      </c>
      <c r="G134" s="3" t="s">
        <v>219</v>
      </c>
      <c r="H134">
        <f t="shared" si="10"/>
        <v>25927.560544065</v>
      </c>
      <c r="I134">
        <v>25927560.544064999</v>
      </c>
      <c r="J134" s="3" t="s">
        <v>205</v>
      </c>
      <c r="K134">
        <v>137.92113862466999</v>
      </c>
    </row>
    <row r="135" spans="1:11">
      <c r="A135" t="s">
        <v>172</v>
      </c>
      <c r="B135">
        <v>45361.678145999998</v>
      </c>
      <c r="C135" t="str">
        <f t="shared" si="9"/>
        <v xml:space="preserve"> </v>
      </c>
      <c r="D135" s="3" t="s">
        <v>282</v>
      </c>
      <c r="E135">
        <v>26277.414183990099</v>
      </c>
      <c r="G135" s="3" t="s">
        <v>210</v>
      </c>
      <c r="H135">
        <f t="shared" si="10"/>
        <v>168870.40399026399</v>
      </c>
      <c r="I135">
        <v>168870403.990264</v>
      </c>
      <c r="J135" s="3" t="s">
        <v>204</v>
      </c>
      <c r="K135">
        <v>15290.1961645346</v>
      </c>
    </row>
    <row r="136" spans="1:11">
      <c r="A136" t="s">
        <v>173</v>
      </c>
      <c r="B136">
        <v>101179.8080764</v>
      </c>
      <c r="C136" t="str">
        <f t="shared" si="9"/>
        <v>1</v>
      </c>
      <c r="D136" s="3" t="s">
        <v>283</v>
      </c>
      <c r="E136">
        <v>14070.554651405</v>
      </c>
      <c r="G136" s="3" t="s">
        <v>212</v>
      </c>
      <c r="H136">
        <f t="shared" si="10"/>
        <v>310769.50874877401</v>
      </c>
      <c r="I136">
        <v>310769508.74877399</v>
      </c>
      <c r="J136" s="3" t="s">
        <v>202</v>
      </c>
      <c r="K136">
        <v>674630.19829386601</v>
      </c>
    </row>
    <row r="137" spans="1:11">
      <c r="A137" t="s">
        <v>174</v>
      </c>
      <c r="B137">
        <v>6261.6221014000002</v>
      </c>
      <c r="C137" t="str">
        <f t="shared" si="9"/>
        <v xml:space="preserve"> </v>
      </c>
      <c r="D137" s="3" t="s">
        <v>315</v>
      </c>
      <c r="E137">
        <v>75734.752781948293</v>
      </c>
      <c r="G137" s="3" t="s">
        <v>215</v>
      </c>
      <c r="H137">
        <f t="shared" si="10"/>
        <v>473250.97036727297</v>
      </c>
      <c r="I137">
        <v>473250970.36727297</v>
      </c>
      <c r="J137" s="3" t="s">
        <v>196</v>
      </c>
      <c r="K137">
        <v>7767.7507987053104</v>
      </c>
    </row>
    <row r="138" spans="1:11">
      <c r="A138" t="s">
        <v>175</v>
      </c>
      <c r="B138">
        <v>7745.2316598999996</v>
      </c>
      <c r="C138" t="str">
        <f t="shared" si="9"/>
        <v xml:space="preserve"> </v>
      </c>
      <c r="D138" s="3" t="s">
        <v>76</v>
      </c>
      <c r="E138">
        <v>16193.3212783173</v>
      </c>
      <c r="G138" s="3" t="s">
        <v>218</v>
      </c>
      <c r="H138">
        <f t="shared" si="10"/>
        <v>215735.46678037301</v>
      </c>
      <c r="I138">
        <v>215735466.78037301</v>
      </c>
      <c r="J138" s="3" t="s">
        <v>206</v>
      </c>
      <c r="K138">
        <v>155902.91692312999</v>
      </c>
    </row>
    <row r="139" spans="1:11">
      <c r="A139" t="s">
        <v>176</v>
      </c>
      <c r="B139">
        <v>11323.0237858</v>
      </c>
      <c r="C139" t="str">
        <f t="shared" si="9"/>
        <v xml:space="preserve"> </v>
      </c>
      <c r="D139" s="3" t="s">
        <v>195</v>
      </c>
      <c r="E139">
        <v>12411.4613256875</v>
      </c>
      <c r="G139" s="3" t="s">
        <v>222</v>
      </c>
      <c r="H139">
        <f t="shared" si="10"/>
        <v>181810.422799372</v>
      </c>
      <c r="I139">
        <v>181810422.79937199</v>
      </c>
      <c r="J139" s="3" t="s">
        <v>200</v>
      </c>
      <c r="K139">
        <v>9363.9405756558208</v>
      </c>
    </row>
    <row r="140" spans="1:11">
      <c r="A140" t="s">
        <v>177</v>
      </c>
      <c r="B140">
        <v>4109.4247998999999</v>
      </c>
      <c r="C140" t="str">
        <f t="shared" si="9"/>
        <v xml:space="preserve"> </v>
      </c>
      <c r="D140" s="3" t="s">
        <v>281</v>
      </c>
      <c r="E140">
        <v>331608.02650049701</v>
      </c>
      <c r="G140" t="s">
        <v>217</v>
      </c>
      <c r="H140">
        <f t="shared" si="10"/>
        <v>1029618.52788038</v>
      </c>
      <c r="I140">
        <v>1029618527.88038</v>
      </c>
      <c r="J140" s="3" t="s">
        <v>197</v>
      </c>
      <c r="K140">
        <v>6448.2192118461098</v>
      </c>
    </row>
    <row r="141" spans="1:11">
      <c r="A141" t="s">
        <v>178</v>
      </c>
      <c r="B141">
        <v>1170564.6199278999</v>
      </c>
      <c r="C141" t="str">
        <f t="shared" si="9"/>
        <v>1</v>
      </c>
      <c r="D141" s="3" t="s">
        <v>316</v>
      </c>
      <c r="E141">
        <v>6316.8353053981</v>
      </c>
      <c r="G141" t="s">
        <v>175</v>
      </c>
      <c r="H141">
        <f t="shared" si="10"/>
        <v>2622.3241928360003</v>
      </c>
      <c r="I141">
        <v>2622324.1928360001</v>
      </c>
      <c r="J141" s="3" t="s">
        <v>199</v>
      </c>
      <c r="K141">
        <v>442950.23520211701</v>
      </c>
    </row>
    <row r="142" spans="1:11">
      <c r="A142" t="s">
        <v>179</v>
      </c>
      <c r="B142">
        <v>184.59959950000001</v>
      </c>
      <c r="C142" t="str">
        <f t="shared" si="9"/>
        <v xml:space="preserve"> </v>
      </c>
      <c r="D142" s="6" t="s">
        <v>317</v>
      </c>
      <c r="E142">
        <v>156.57076007826299</v>
      </c>
      <c r="G142" s="3" t="s">
        <v>224</v>
      </c>
      <c r="H142">
        <f t="shared" si="10"/>
        <v>174779.68747924</v>
      </c>
      <c r="I142">
        <v>174779687.47924</v>
      </c>
      <c r="J142" s="3" t="s">
        <v>203</v>
      </c>
      <c r="K142">
        <v>382651.21470514301</v>
      </c>
    </row>
    <row r="143" spans="1:11">
      <c r="A143" t="s">
        <v>180</v>
      </c>
      <c r="B143">
        <v>10064.5154313</v>
      </c>
      <c r="C143" t="str">
        <f t="shared" si="9"/>
        <v xml:space="preserve"> </v>
      </c>
      <c r="G143" s="3" t="s">
        <v>225</v>
      </c>
      <c r="H143">
        <f t="shared" si="10"/>
        <v>1778295.6376324201</v>
      </c>
      <c r="I143">
        <v>1778295637.6324201</v>
      </c>
      <c r="J143" s="3" t="s">
        <v>207</v>
      </c>
      <c r="K143">
        <v>64636.331268693299</v>
      </c>
    </row>
    <row r="144" spans="1:11">
      <c r="A144" t="s">
        <v>181</v>
      </c>
      <c r="B144">
        <v>13104.8696748</v>
      </c>
      <c r="C144" t="str">
        <f t="shared" si="9"/>
        <v xml:space="preserve"> </v>
      </c>
      <c r="G144" s="3" t="s">
        <v>226</v>
      </c>
      <c r="H144">
        <f t="shared" si="10"/>
        <v>6229.8167010759998</v>
      </c>
      <c r="I144">
        <v>6229816.701076</v>
      </c>
      <c r="J144" s="3" t="s">
        <v>208</v>
      </c>
      <c r="K144">
        <v>198791.69411350801</v>
      </c>
    </row>
    <row r="145" spans="1:11">
      <c r="A145" t="s">
        <v>182</v>
      </c>
      <c r="B145">
        <v>10682.394998199999</v>
      </c>
      <c r="C145" t="str">
        <f t="shared" si="9"/>
        <v>1</v>
      </c>
      <c r="G145" s="3" t="s">
        <v>279</v>
      </c>
      <c r="H145">
        <f t="shared" si="10"/>
        <v>805.51544987400007</v>
      </c>
      <c r="I145">
        <v>805515.44987400004</v>
      </c>
      <c r="J145" s="3" t="s">
        <v>213</v>
      </c>
      <c r="K145">
        <v>193.86231191928999</v>
      </c>
    </row>
    <row r="146" spans="1:11">
      <c r="A146" t="s">
        <v>183</v>
      </c>
      <c r="B146">
        <v>67822.772706899996</v>
      </c>
      <c r="C146" t="str">
        <f t="shared" si="9"/>
        <v xml:space="preserve"> </v>
      </c>
      <c r="G146" s="3" t="s">
        <v>238</v>
      </c>
      <c r="H146">
        <f t="shared" si="10"/>
        <v>1377.6352032969999</v>
      </c>
      <c r="I146">
        <v>1377635.2032969999</v>
      </c>
      <c r="J146" s="3" t="s">
        <v>209</v>
      </c>
      <c r="K146">
        <v>39473.796094992198</v>
      </c>
    </row>
    <row r="147" spans="1:11">
      <c r="A147" t="s">
        <v>184</v>
      </c>
      <c r="B147">
        <v>11749.6206198</v>
      </c>
      <c r="C147" t="str">
        <f t="shared" si="9"/>
        <v xml:space="preserve"> </v>
      </c>
      <c r="G147" s="3" t="s">
        <v>242</v>
      </c>
      <c r="H147">
        <f t="shared" si="10"/>
        <v>426.06409664200004</v>
      </c>
      <c r="I147">
        <v>426064.09664200002</v>
      </c>
      <c r="J147" s="3" t="s">
        <v>214</v>
      </c>
      <c r="K147">
        <v>13710.46075737</v>
      </c>
    </row>
    <row r="148" spans="1:11">
      <c r="A148" t="s">
        <v>185</v>
      </c>
      <c r="B148">
        <v>931</v>
      </c>
      <c r="C148" t="str">
        <f t="shared" si="9"/>
        <v xml:space="preserve"> </v>
      </c>
      <c r="G148" s="3" t="s">
        <v>227</v>
      </c>
      <c r="H148">
        <f t="shared" si="10"/>
        <v>671475.39361581393</v>
      </c>
      <c r="I148">
        <v>671475393.61581397</v>
      </c>
      <c r="J148" s="3" t="s">
        <v>219</v>
      </c>
      <c r="K148">
        <v>24226.840486708399</v>
      </c>
    </row>
    <row r="149" spans="1:11">
      <c r="A149" t="s">
        <v>186</v>
      </c>
      <c r="B149">
        <v>4054.7120823</v>
      </c>
      <c r="C149" t="str">
        <f t="shared" si="9"/>
        <v xml:space="preserve"> </v>
      </c>
      <c r="G149" s="3" t="s">
        <v>230</v>
      </c>
      <c r="H149">
        <f t="shared" si="10"/>
        <v>21752.226065630999</v>
      </c>
      <c r="I149">
        <v>21752226.065630998</v>
      </c>
      <c r="J149" s="3" t="s">
        <v>210</v>
      </c>
      <c r="K149">
        <v>158166.299055993</v>
      </c>
    </row>
    <row r="150" spans="1:11">
      <c r="A150" t="s">
        <v>187</v>
      </c>
      <c r="B150">
        <v>15950.9690188</v>
      </c>
      <c r="C150" t="str">
        <f t="shared" si="9"/>
        <v xml:space="preserve"> </v>
      </c>
      <c r="G150" s="3" t="s">
        <v>231</v>
      </c>
      <c r="H150">
        <f t="shared" si="10"/>
        <v>41353.919080897002</v>
      </c>
      <c r="I150">
        <v>41353919.080897003</v>
      </c>
      <c r="J150" s="3" t="s">
        <v>212</v>
      </c>
      <c r="K150">
        <v>228544.64744653899</v>
      </c>
    </row>
    <row r="151" spans="1:11">
      <c r="A151" t="s">
        <v>188</v>
      </c>
      <c r="B151">
        <v>6166.8576285999998</v>
      </c>
      <c r="C151" t="str">
        <f t="shared" si="9"/>
        <v xml:space="preserve"> </v>
      </c>
      <c r="G151" s="3" t="s">
        <v>249</v>
      </c>
      <c r="H151">
        <f t="shared" si="10"/>
        <v>1502.8818826279</v>
      </c>
      <c r="I151">
        <v>1502881.8826279</v>
      </c>
      <c r="J151" s="3" t="s">
        <v>215</v>
      </c>
      <c r="K151">
        <v>425125.72779358801</v>
      </c>
    </row>
    <row r="152" spans="1:11">
      <c r="A152" t="s">
        <v>189</v>
      </c>
      <c r="B152">
        <v>128.12255490000001</v>
      </c>
      <c r="C152" t="str">
        <f t="shared" si="9"/>
        <v xml:space="preserve"> </v>
      </c>
      <c r="G152" s="3" t="s">
        <v>236</v>
      </c>
      <c r="H152">
        <f t="shared" si="10"/>
        <v>3495.107039171</v>
      </c>
      <c r="I152">
        <v>3495107.039171</v>
      </c>
      <c r="J152" s="3" t="s">
        <v>218</v>
      </c>
      <c r="K152">
        <v>175765.32440029</v>
      </c>
    </row>
    <row r="153" spans="1:11">
      <c r="A153" t="s">
        <v>190</v>
      </c>
      <c r="B153">
        <v>1189.1452088999999</v>
      </c>
      <c r="C153" t="str">
        <f t="shared" si="9"/>
        <v xml:space="preserve"> </v>
      </c>
      <c r="G153" s="3" t="s">
        <v>232</v>
      </c>
      <c r="H153">
        <f t="shared" si="10"/>
        <v>303000.98905150197</v>
      </c>
      <c r="I153">
        <v>303000989.05150199</v>
      </c>
      <c r="J153" s="3" t="s">
        <v>329</v>
      </c>
      <c r="K153">
        <v>77676.317147505106</v>
      </c>
    </row>
    <row r="154" spans="1:11">
      <c r="A154" t="s">
        <v>191</v>
      </c>
      <c r="B154">
        <v>11692.2870668</v>
      </c>
      <c r="C154" t="str">
        <f t="shared" si="9"/>
        <v xml:space="preserve"> </v>
      </c>
      <c r="G154" t="s">
        <v>244</v>
      </c>
      <c r="H154">
        <f t="shared" si="10"/>
        <v>99297.977171237013</v>
      </c>
      <c r="I154">
        <v>99297977.171237007</v>
      </c>
      <c r="J154" s="3" t="s">
        <v>222</v>
      </c>
      <c r="K154">
        <v>166032.23970127801</v>
      </c>
    </row>
    <row r="155" spans="1:11">
      <c r="A155" t="s">
        <v>192</v>
      </c>
      <c r="B155">
        <v>6373.2126409000002</v>
      </c>
      <c r="C155" t="str">
        <f t="shared" si="9"/>
        <v xml:space="preserve"> </v>
      </c>
      <c r="G155" s="3" t="s">
        <v>245</v>
      </c>
      <c r="H155">
        <f t="shared" si="10"/>
        <v>49489.798077348001</v>
      </c>
      <c r="I155">
        <v>49489798.077348001</v>
      </c>
      <c r="J155" s="3" t="s">
        <v>217</v>
      </c>
      <c r="K155">
        <v>1089142.6165200199</v>
      </c>
    </row>
    <row r="156" spans="1:11">
      <c r="A156" t="s">
        <v>193</v>
      </c>
      <c r="B156">
        <v>301354.75611349999</v>
      </c>
      <c r="C156" t="str">
        <f t="shared" si="9"/>
        <v>1</v>
      </c>
      <c r="G156" s="3" t="s">
        <v>239</v>
      </c>
      <c r="H156">
        <f t="shared" si="10"/>
        <v>1013.6805435399</v>
      </c>
      <c r="I156">
        <v>1013680.5435399</v>
      </c>
      <c r="J156" s="3" t="s">
        <v>175</v>
      </c>
      <c r="K156">
        <v>5963.4411904182298</v>
      </c>
    </row>
    <row r="157" spans="1:11">
      <c r="A157" t="s">
        <v>194</v>
      </c>
      <c r="B157">
        <v>1189.145209</v>
      </c>
      <c r="C157" t="str">
        <f t="shared" si="9"/>
        <v xml:space="preserve"> </v>
      </c>
      <c r="G157" s="3" t="s">
        <v>281</v>
      </c>
      <c r="H157">
        <f t="shared" si="10"/>
        <v>339363.97277091799</v>
      </c>
      <c r="I157">
        <v>339363972.77091801</v>
      </c>
      <c r="J157" s="3" t="s">
        <v>224</v>
      </c>
      <c r="K157">
        <v>155426.080323528</v>
      </c>
    </row>
    <row r="158" spans="1:11">
      <c r="A158" t="s">
        <v>195</v>
      </c>
      <c r="B158">
        <v>11272.1435501</v>
      </c>
      <c r="C158" t="str">
        <f t="shared" si="9"/>
        <v xml:space="preserve"> </v>
      </c>
      <c r="G158" s="3" t="s">
        <v>241</v>
      </c>
      <c r="H158">
        <f t="shared" si="10"/>
        <v>13072.807135501302</v>
      </c>
      <c r="I158">
        <v>13072807.135501301</v>
      </c>
      <c r="J158" s="3" t="s">
        <v>225</v>
      </c>
      <c r="K158">
        <v>1340339.5501616299</v>
      </c>
    </row>
    <row r="159" spans="1:11">
      <c r="A159" t="s">
        <v>196</v>
      </c>
      <c r="B159">
        <v>12979.3343009</v>
      </c>
      <c r="C159" t="str">
        <f t="shared" si="9"/>
        <v xml:space="preserve"> </v>
      </c>
      <c r="G159" s="3" t="s">
        <v>108</v>
      </c>
      <c r="H159">
        <f t="shared" si="10"/>
        <v>1363391.8727261601</v>
      </c>
      <c r="I159">
        <v>1363391872.72616</v>
      </c>
      <c r="J159" s="3" t="s">
        <v>226</v>
      </c>
      <c r="K159">
        <v>6415.3705715757997</v>
      </c>
    </row>
    <row r="160" spans="1:11">
      <c r="A160" t="s">
        <v>197</v>
      </c>
      <c r="B160">
        <v>9667.5894379000001</v>
      </c>
      <c r="C160" t="str">
        <f t="shared" si="9"/>
        <v xml:space="preserve"> </v>
      </c>
      <c r="G160" s="3" t="s">
        <v>167</v>
      </c>
      <c r="H160">
        <f t="shared" si="10"/>
        <v>74586.327330130996</v>
      </c>
      <c r="I160">
        <v>74586327.330130994</v>
      </c>
      <c r="J160" s="3" t="s">
        <v>159</v>
      </c>
      <c r="K160">
        <v>689.56860840623597</v>
      </c>
    </row>
    <row r="161" spans="1:11">
      <c r="A161" t="s">
        <v>198</v>
      </c>
      <c r="B161">
        <v>51.124658400000001</v>
      </c>
      <c r="C161" t="str">
        <f t="shared" si="9"/>
        <v xml:space="preserve"> </v>
      </c>
      <c r="G161" s="3" t="s">
        <v>228</v>
      </c>
      <c r="H161">
        <f t="shared" si="10"/>
        <v>56904.762571966996</v>
      </c>
      <c r="I161">
        <v>56904762.571966998</v>
      </c>
      <c r="J161" s="3" t="s">
        <v>166</v>
      </c>
      <c r="K161">
        <v>1083.8818603800801</v>
      </c>
    </row>
    <row r="162" spans="1:11">
      <c r="A162" t="s">
        <v>199</v>
      </c>
      <c r="B162">
        <v>494583.18077680003</v>
      </c>
      <c r="C162" t="str">
        <f t="shared" si="9"/>
        <v xml:space="preserve"> </v>
      </c>
      <c r="G162" s="3" t="s">
        <v>243</v>
      </c>
      <c r="H162">
        <f t="shared" ref="H162:H190" si="11">I162/1000</f>
        <v>4062.5514632970003</v>
      </c>
      <c r="I162">
        <v>4062551.4632970002</v>
      </c>
      <c r="J162" s="3" t="s">
        <v>279</v>
      </c>
      <c r="K162">
        <v>635.72085247182599</v>
      </c>
    </row>
    <row r="163" spans="1:11">
      <c r="A163" t="s">
        <v>200</v>
      </c>
      <c r="B163">
        <v>12756.706583499999</v>
      </c>
      <c r="C163" t="str">
        <f t="shared" si="9"/>
        <v xml:space="preserve"> </v>
      </c>
      <c r="G163" s="3" t="s">
        <v>247</v>
      </c>
      <c r="H163">
        <f t="shared" si="11"/>
        <v>2649.2913145484004</v>
      </c>
      <c r="I163">
        <v>2649291.3145484002</v>
      </c>
      <c r="J163" s="3" t="s">
        <v>238</v>
      </c>
      <c r="K163">
        <v>1413.8662455666799</v>
      </c>
    </row>
    <row r="164" spans="1:11">
      <c r="A164" t="s">
        <v>201</v>
      </c>
      <c r="B164">
        <v>77.371718099999995</v>
      </c>
      <c r="C164" t="str">
        <f t="shared" si="9"/>
        <v xml:space="preserve"> </v>
      </c>
      <c r="G164" s="3" t="s">
        <v>246</v>
      </c>
      <c r="H164">
        <f t="shared" si="11"/>
        <v>525356.58238503302</v>
      </c>
      <c r="I164">
        <v>525356582.38503301</v>
      </c>
      <c r="J164" s="3" t="s">
        <v>242</v>
      </c>
      <c r="K164">
        <v>266.34698106488202</v>
      </c>
    </row>
    <row r="165" spans="1:11">
      <c r="A165" t="s">
        <v>202</v>
      </c>
      <c r="B165">
        <v>765264.94978090003</v>
      </c>
      <c r="C165" t="str">
        <f t="shared" si="9"/>
        <v>1</v>
      </c>
      <c r="G165" s="3" t="s">
        <v>81</v>
      </c>
      <c r="H165">
        <f t="shared" si="11"/>
        <v>706852.37997620599</v>
      </c>
      <c r="I165">
        <v>706852379.97620595</v>
      </c>
      <c r="J165" s="3" t="s">
        <v>227</v>
      </c>
      <c r="K165">
        <v>590282.13774174196</v>
      </c>
    </row>
    <row r="166" spans="1:11">
      <c r="A166" t="s">
        <v>203</v>
      </c>
      <c r="B166">
        <v>385801.55006749998</v>
      </c>
      <c r="C166" t="str">
        <f t="shared" si="9"/>
        <v>1</v>
      </c>
      <c r="G166" t="s">
        <v>250</v>
      </c>
      <c r="H166">
        <f t="shared" si="11"/>
        <v>56081.732201646002</v>
      </c>
      <c r="I166">
        <v>56081732.201646</v>
      </c>
      <c r="J166" s="3" t="s">
        <v>230</v>
      </c>
      <c r="K166">
        <v>12655.5269607431</v>
      </c>
    </row>
    <row r="167" spans="1:11">
      <c r="A167" t="s">
        <v>204</v>
      </c>
      <c r="B167">
        <v>21410.840908499998</v>
      </c>
      <c r="C167" t="str">
        <f t="shared" si="9"/>
        <v xml:space="preserve"> </v>
      </c>
      <c r="G167" t="s">
        <v>110</v>
      </c>
      <c r="H167">
        <f t="shared" si="11"/>
        <v>287291.14839862398</v>
      </c>
      <c r="I167">
        <v>287291148.398624</v>
      </c>
      <c r="J167" s="3" t="s">
        <v>231</v>
      </c>
      <c r="K167">
        <v>33542.1152700155</v>
      </c>
    </row>
    <row r="168" spans="1:11">
      <c r="A168" t="s">
        <v>205</v>
      </c>
      <c r="B168">
        <v>86.779266199999995</v>
      </c>
      <c r="C168" t="str">
        <f t="shared" si="9"/>
        <v xml:space="preserve"> </v>
      </c>
      <c r="G168" s="3" t="s">
        <v>255</v>
      </c>
      <c r="H168">
        <f t="shared" si="11"/>
        <v>5867.9355790130003</v>
      </c>
      <c r="I168">
        <v>5867935.5790130002</v>
      </c>
      <c r="J168" s="3" t="s">
        <v>249</v>
      </c>
      <c r="K168">
        <v>1196.7618198773</v>
      </c>
    </row>
    <row r="169" spans="1:11">
      <c r="A169" t="s">
        <v>206</v>
      </c>
      <c r="B169">
        <v>177467.5290714</v>
      </c>
      <c r="C169" t="str">
        <f t="shared" si="9"/>
        <v>1</v>
      </c>
      <c r="G169" s="3" t="s">
        <v>254</v>
      </c>
      <c r="H169">
        <f t="shared" si="11"/>
        <v>499272.44302910898</v>
      </c>
      <c r="I169">
        <v>499272443.029109</v>
      </c>
      <c r="J169" s="3" t="s">
        <v>236</v>
      </c>
      <c r="K169">
        <v>2916.5732341365301</v>
      </c>
    </row>
    <row r="170" spans="1:11">
      <c r="A170" t="s">
        <v>207</v>
      </c>
      <c r="B170">
        <v>68400.260078000007</v>
      </c>
      <c r="C170" t="str">
        <f t="shared" si="9"/>
        <v xml:space="preserve"> </v>
      </c>
      <c r="G170" t="s">
        <v>180</v>
      </c>
      <c r="H170">
        <f t="shared" si="11"/>
        <v>11453.829831747</v>
      </c>
      <c r="I170">
        <v>11453829.831746999</v>
      </c>
      <c r="J170" s="3" t="s">
        <v>232</v>
      </c>
      <c r="K170">
        <v>238371.552336211</v>
      </c>
    </row>
    <row r="171" spans="1:11">
      <c r="A171" t="s">
        <v>208</v>
      </c>
      <c r="B171">
        <v>270556.13170159998</v>
      </c>
      <c r="C171" t="str">
        <f t="shared" si="9"/>
        <v xml:space="preserve"> </v>
      </c>
      <c r="G171" s="3" t="s">
        <v>253</v>
      </c>
      <c r="H171">
        <f t="shared" si="11"/>
        <v>3709.9384504129998</v>
      </c>
      <c r="I171">
        <v>3709938.4504129998</v>
      </c>
      <c r="J171" t="s">
        <v>248</v>
      </c>
      <c r="K171">
        <v>803.524911937767</v>
      </c>
    </row>
    <row r="172" spans="1:11">
      <c r="A172" t="s">
        <v>209</v>
      </c>
      <c r="B172">
        <v>54091.699999900004</v>
      </c>
      <c r="C172" t="str">
        <f t="shared" si="9"/>
        <v xml:space="preserve"> </v>
      </c>
      <c r="G172" s="3" t="s">
        <v>260</v>
      </c>
      <c r="H172">
        <f t="shared" si="11"/>
        <v>38296.314608329994</v>
      </c>
      <c r="I172">
        <v>38296314.608329996</v>
      </c>
      <c r="J172" t="s">
        <v>244</v>
      </c>
      <c r="K172">
        <v>78172.785272060806</v>
      </c>
    </row>
    <row r="173" spans="1:11">
      <c r="A173" t="s">
        <v>210</v>
      </c>
      <c r="B173">
        <v>189805.30084129999</v>
      </c>
      <c r="C173" t="str">
        <f t="shared" si="9"/>
        <v>1</v>
      </c>
      <c r="G173" s="3" t="s">
        <v>261</v>
      </c>
      <c r="H173">
        <f t="shared" si="11"/>
        <v>48461.191433022999</v>
      </c>
      <c r="I173">
        <v>48461191.433022998</v>
      </c>
      <c r="J173" s="3" t="s">
        <v>245</v>
      </c>
      <c r="K173">
        <v>38326.156714967197</v>
      </c>
    </row>
    <row r="174" spans="1:11">
      <c r="A174" t="s">
        <v>211</v>
      </c>
      <c r="B174">
        <v>6.5337208999999996</v>
      </c>
      <c r="C174" t="str">
        <f t="shared" si="9"/>
        <v xml:space="preserve"> </v>
      </c>
      <c r="G174" s="3" t="s">
        <v>262</v>
      </c>
      <c r="H174">
        <f t="shared" si="11"/>
        <v>687087.01237516606</v>
      </c>
      <c r="I174">
        <v>687087012.37516606</v>
      </c>
      <c r="J174" s="3" t="s">
        <v>235</v>
      </c>
      <c r="K174">
        <v>864.14098827543205</v>
      </c>
    </row>
    <row r="175" spans="1:11">
      <c r="A175" t="s">
        <v>212</v>
      </c>
      <c r="B175">
        <v>306445.87163170002</v>
      </c>
      <c r="C175" t="str">
        <f t="shared" si="9"/>
        <v>1</v>
      </c>
      <c r="G175" s="3" t="s">
        <v>257</v>
      </c>
      <c r="H175">
        <f t="shared" si="11"/>
        <v>24814.9156238664</v>
      </c>
      <c r="I175">
        <v>24814915.623866402</v>
      </c>
      <c r="J175" s="3" t="s">
        <v>239</v>
      </c>
      <c r="K175">
        <v>1043.3698190758701</v>
      </c>
    </row>
    <row r="176" spans="1:11">
      <c r="A176" t="s">
        <v>213</v>
      </c>
      <c r="B176">
        <v>280.37610030000002</v>
      </c>
      <c r="C176" t="str">
        <f t="shared" si="9"/>
        <v xml:space="preserve"> </v>
      </c>
      <c r="G176" s="3" t="s">
        <v>323</v>
      </c>
      <c r="H176">
        <f t="shared" si="11"/>
        <v>1.8939768999999999E-2</v>
      </c>
      <c r="I176">
        <v>18.939768999999998</v>
      </c>
      <c r="J176" s="3" t="s">
        <v>281</v>
      </c>
      <c r="K176">
        <v>266696.800971788</v>
      </c>
    </row>
    <row r="177" spans="1:11">
      <c r="A177" t="s">
        <v>214</v>
      </c>
      <c r="B177">
        <v>21723.531173300002</v>
      </c>
      <c r="C177" t="str">
        <f t="shared" si="9"/>
        <v xml:space="preserve"> </v>
      </c>
      <c r="G177" t="s">
        <v>265</v>
      </c>
      <c r="H177">
        <f t="shared" si="11"/>
        <v>21414.714509360001</v>
      </c>
      <c r="I177">
        <v>21414714.50936</v>
      </c>
      <c r="J177" s="3" t="s">
        <v>241</v>
      </c>
      <c r="K177">
        <v>0</v>
      </c>
    </row>
    <row r="178" spans="1:11">
      <c r="A178" t="s">
        <v>215</v>
      </c>
      <c r="B178">
        <v>477581.37684069999</v>
      </c>
      <c r="C178" t="str">
        <f t="shared" si="9"/>
        <v>1</v>
      </c>
      <c r="G178" s="3" t="s">
        <v>266</v>
      </c>
      <c r="H178">
        <f t="shared" si="11"/>
        <v>145581.87854132801</v>
      </c>
      <c r="I178">
        <v>145581878.54132801</v>
      </c>
      <c r="J178" s="3" t="s">
        <v>108</v>
      </c>
      <c r="K178">
        <v>1073183.7587294001</v>
      </c>
    </row>
    <row r="179" spans="1:11">
      <c r="A179" t="s">
        <v>216</v>
      </c>
      <c r="B179">
        <v>103375.4999995</v>
      </c>
      <c r="C179" t="str">
        <f t="shared" si="9"/>
        <v xml:space="preserve"> </v>
      </c>
      <c r="G179" s="3" t="s">
        <v>48</v>
      </c>
      <c r="H179">
        <f t="shared" si="11"/>
        <v>409326.13506783097</v>
      </c>
      <c r="I179">
        <v>409326135.06783098</v>
      </c>
      <c r="J179" s="3" t="s">
        <v>167</v>
      </c>
      <c r="K179">
        <v>59830.056512262498</v>
      </c>
    </row>
    <row r="180" spans="1:11">
      <c r="A180" t="s">
        <v>217</v>
      </c>
      <c r="B180">
        <v>17057.1118642</v>
      </c>
      <c r="C180" t="str">
        <f t="shared" si="9"/>
        <v xml:space="preserve"> </v>
      </c>
      <c r="G180" s="3" t="s">
        <v>120</v>
      </c>
      <c r="H180">
        <f t="shared" si="11"/>
        <v>2537284.0137736402</v>
      </c>
      <c r="I180">
        <v>2537284013.7736402</v>
      </c>
      <c r="J180" s="3" t="s">
        <v>272</v>
      </c>
      <c r="K180">
        <v>562.60346689410505</v>
      </c>
    </row>
    <row r="181" spans="1:11">
      <c r="A181" t="s">
        <v>218</v>
      </c>
      <c r="B181">
        <v>199313.89432769999</v>
      </c>
      <c r="C181" t="str">
        <f t="shared" si="9"/>
        <v>1</v>
      </c>
      <c r="G181" t="s">
        <v>264</v>
      </c>
      <c r="H181">
        <f t="shared" si="11"/>
        <v>5421.1447913413404</v>
      </c>
      <c r="I181">
        <v>5421144.7913413402</v>
      </c>
      <c r="J181" s="3" t="s">
        <v>330</v>
      </c>
      <c r="K181">
        <v>9689.4728082017991</v>
      </c>
    </row>
    <row r="182" spans="1:11">
      <c r="A182" t="s">
        <v>219</v>
      </c>
      <c r="B182">
        <v>36164.068797100001</v>
      </c>
      <c r="C182" t="str">
        <f t="shared" si="9"/>
        <v xml:space="preserve"> </v>
      </c>
      <c r="G182" s="3" t="s">
        <v>324</v>
      </c>
      <c r="H182">
        <f t="shared" si="11"/>
        <v>14105752.7359575</v>
      </c>
      <c r="I182">
        <v>14105752735.9575</v>
      </c>
      <c r="J182" s="3" t="s">
        <v>228</v>
      </c>
      <c r="K182">
        <v>0</v>
      </c>
    </row>
    <row r="183" spans="1:11">
      <c r="A183" t="s">
        <v>220</v>
      </c>
      <c r="B183">
        <v>12673</v>
      </c>
      <c r="C183" t="str">
        <f t="shared" si="9"/>
        <v xml:space="preserve"> </v>
      </c>
      <c r="G183" s="3" t="s">
        <v>268</v>
      </c>
      <c r="H183">
        <f t="shared" si="11"/>
        <v>47430.445783702002</v>
      </c>
      <c r="I183">
        <v>47430445.783702001</v>
      </c>
      <c r="J183" s="3" t="s">
        <v>243</v>
      </c>
      <c r="K183">
        <v>3960.2950880496301</v>
      </c>
    </row>
    <row r="184" spans="1:11">
      <c r="A184" t="s">
        <v>221</v>
      </c>
      <c r="B184">
        <v>7604.1514037999996</v>
      </c>
      <c r="C184" t="str">
        <f t="shared" si="9"/>
        <v xml:space="preserve"> </v>
      </c>
      <c r="G184" s="3" t="s">
        <v>270</v>
      </c>
      <c r="H184">
        <f t="shared" si="11"/>
        <v>51995.324702794001</v>
      </c>
      <c r="I184">
        <v>51995324.702794001</v>
      </c>
      <c r="J184" s="3" t="s">
        <v>247</v>
      </c>
      <c r="K184">
        <v>3458.6151910285398</v>
      </c>
    </row>
    <row r="185" spans="1:11">
      <c r="A185" t="s">
        <v>222</v>
      </c>
      <c r="B185">
        <v>161739.8351648</v>
      </c>
      <c r="C185" t="str">
        <f t="shared" si="9"/>
        <v xml:space="preserve"> </v>
      </c>
      <c r="G185" s="3" t="s">
        <v>277</v>
      </c>
      <c r="H185">
        <f t="shared" si="11"/>
        <v>820.05568857600008</v>
      </c>
      <c r="I185">
        <v>820055.68857600004</v>
      </c>
      <c r="J185" s="3" t="s">
        <v>246</v>
      </c>
      <c r="K185">
        <v>447475.29125214298</v>
      </c>
    </row>
    <row r="186" spans="1:11">
      <c r="A186" t="s">
        <v>223</v>
      </c>
      <c r="B186">
        <v>1189.145209</v>
      </c>
      <c r="C186" t="str">
        <f t="shared" si="9"/>
        <v xml:space="preserve"> </v>
      </c>
      <c r="G186" t="s">
        <v>273</v>
      </c>
      <c r="H186">
        <f t="shared" si="11"/>
        <v>412468.07520260499</v>
      </c>
      <c r="I186">
        <v>412468075.20260501</v>
      </c>
      <c r="J186" s="3" t="s">
        <v>81</v>
      </c>
      <c r="K186">
        <v>532202.48662470095</v>
      </c>
    </row>
    <row r="187" spans="1:11">
      <c r="A187" t="s">
        <v>224</v>
      </c>
      <c r="B187">
        <v>177893.45183129999</v>
      </c>
      <c r="C187" t="str">
        <f t="shared" si="9"/>
        <v>1</v>
      </c>
      <c r="G187" t="s">
        <v>276</v>
      </c>
      <c r="H187">
        <f t="shared" si="11"/>
        <v>107842.185775205</v>
      </c>
      <c r="I187">
        <v>107842185.775205</v>
      </c>
      <c r="J187" t="s">
        <v>250</v>
      </c>
      <c r="K187">
        <v>25946.453764790698</v>
      </c>
    </row>
    <row r="188" spans="1:11">
      <c r="A188" t="s">
        <v>225</v>
      </c>
      <c r="B188">
        <v>1363481.0634467001</v>
      </c>
      <c r="C188" t="str">
        <f t="shared" si="9"/>
        <v>1</v>
      </c>
      <c r="G188" s="3" t="s">
        <v>280</v>
      </c>
      <c r="H188">
        <f t="shared" si="11"/>
        <v>39828.124884051998</v>
      </c>
      <c r="I188">
        <v>39828124.884052001</v>
      </c>
      <c r="J188" t="s">
        <v>180</v>
      </c>
      <c r="K188">
        <v>8906.1803312347602</v>
      </c>
    </row>
    <row r="189" spans="1:11">
      <c r="A189" t="s">
        <v>226</v>
      </c>
      <c r="B189">
        <v>8582.5888828999996</v>
      </c>
      <c r="C189" t="str">
        <f t="shared" si="9"/>
        <v xml:space="preserve"> </v>
      </c>
      <c r="G189" s="3" t="s">
        <v>282</v>
      </c>
      <c r="H189">
        <f t="shared" si="11"/>
        <v>21820.054887341001</v>
      </c>
      <c r="I189">
        <v>21820054.887341</v>
      </c>
      <c r="J189" s="3" t="s">
        <v>255</v>
      </c>
      <c r="K189">
        <v>7224.9859867559298</v>
      </c>
    </row>
    <row r="190" spans="1:11">
      <c r="A190" t="s">
        <v>227</v>
      </c>
      <c r="B190">
        <v>654269.90287989995</v>
      </c>
      <c r="C190" t="str">
        <f t="shared" si="9"/>
        <v>1</v>
      </c>
      <c r="G190" s="3" t="s">
        <v>283</v>
      </c>
      <c r="H190">
        <f t="shared" si="11"/>
        <v>7295.8668945349</v>
      </c>
      <c r="I190">
        <v>7295866.8945348999</v>
      </c>
      <c r="J190" s="3" t="s">
        <v>254</v>
      </c>
      <c r="K190">
        <v>315934.59095645102</v>
      </c>
    </row>
    <row r="191" spans="1:11">
      <c r="A191" t="s">
        <v>228</v>
      </c>
      <c r="B191">
        <v>74294.471279799996</v>
      </c>
      <c r="C191" t="str">
        <f t="shared" si="9"/>
        <v xml:space="preserve"> </v>
      </c>
      <c r="J191" t="s">
        <v>258</v>
      </c>
      <c r="K191">
        <v>3932.4987199253801</v>
      </c>
    </row>
    <row r="192" spans="1:11">
      <c r="A192" t="s">
        <v>229</v>
      </c>
      <c r="B192">
        <v>283.0673195</v>
      </c>
      <c r="C192" t="str">
        <f t="shared" si="9"/>
        <v xml:space="preserve"> </v>
      </c>
      <c r="J192" s="3" t="s">
        <v>253</v>
      </c>
      <c r="K192">
        <v>3657.1626370622398</v>
      </c>
    </row>
    <row r="193" spans="1:11">
      <c r="A193" t="s">
        <v>230</v>
      </c>
      <c r="B193">
        <v>17774.7666364</v>
      </c>
      <c r="C193" t="str">
        <f t="shared" si="9"/>
        <v xml:space="preserve"> </v>
      </c>
      <c r="J193" s="3" t="s">
        <v>259</v>
      </c>
      <c r="K193">
        <v>338.923399687467</v>
      </c>
    </row>
    <row r="194" spans="1:11">
      <c r="A194" t="s">
        <v>231</v>
      </c>
      <c r="B194">
        <v>106042.53962720001</v>
      </c>
      <c r="C194" t="str">
        <f t="shared" ref="C194:C246" si="12">IF((COUNTIF(O:O,A194)=1),"1"," ")</f>
        <v xml:space="preserve"> </v>
      </c>
      <c r="J194" s="3" t="s">
        <v>260</v>
      </c>
      <c r="K194">
        <v>20930.029610817099</v>
      </c>
    </row>
    <row r="195" spans="1:11">
      <c r="A195" t="s">
        <v>232</v>
      </c>
      <c r="B195">
        <v>308004.14605779998</v>
      </c>
      <c r="C195" t="str">
        <f t="shared" si="12"/>
        <v>1</v>
      </c>
      <c r="J195" s="3" t="s">
        <v>261</v>
      </c>
      <c r="K195">
        <v>36283.253577725904</v>
      </c>
    </row>
    <row r="196" spans="1:11">
      <c r="A196" t="s">
        <v>233</v>
      </c>
      <c r="B196">
        <v>12.258460700000001</v>
      </c>
      <c r="C196" t="str">
        <f t="shared" si="12"/>
        <v xml:space="preserve"> </v>
      </c>
      <c r="J196" s="3" t="s">
        <v>262</v>
      </c>
      <c r="K196">
        <v>624066.87705130095</v>
      </c>
    </row>
    <row r="197" spans="1:11">
      <c r="A197" t="s">
        <v>234</v>
      </c>
      <c r="B197">
        <v>1189.1452092</v>
      </c>
      <c r="C197" t="str">
        <f t="shared" si="12"/>
        <v xml:space="preserve"> </v>
      </c>
      <c r="J197" s="3" t="s">
        <v>257</v>
      </c>
      <c r="K197">
        <v>38746.1145255058</v>
      </c>
    </row>
    <row r="198" spans="1:11">
      <c r="A198" t="s">
        <v>235</v>
      </c>
      <c r="B198">
        <v>1154.6500692</v>
      </c>
      <c r="C198" t="str">
        <f t="shared" si="12"/>
        <v xml:space="preserve"> </v>
      </c>
      <c r="J198" t="s">
        <v>251</v>
      </c>
      <c r="K198">
        <v>604.75133987577499</v>
      </c>
    </row>
    <row r="199" spans="1:11">
      <c r="A199" t="s">
        <v>236</v>
      </c>
      <c r="B199">
        <v>4218.7238748999998</v>
      </c>
      <c r="C199" t="str">
        <f t="shared" si="12"/>
        <v xml:space="preserve"> </v>
      </c>
      <c r="J199" s="3" t="s">
        <v>263</v>
      </c>
      <c r="K199">
        <v>29.256286688308599</v>
      </c>
    </row>
    <row r="200" spans="1:11">
      <c r="A200" t="s">
        <v>237</v>
      </c>
      <c r="B200">
        <v>23438.240000400001</v>
      </c>
      <c r="C200" t="str">
        <f t="shared" si="12"/>
        <v xml:space="preserve"> </v>
      </c>
      <c r="J200" t="s">
        <v>264</v>
      </c>
      <c r="K200">
        <v>36456.057498878901</v>
      </c>
    </row>
    <row r="201" spans="1:11">
      <c r="A201" t="s">
        <v>238</v>
      </c>
      <c r="B201">
        <v>1419.0613561</v>
      </c>
      <c r="C201" t="str">
        <f t="shared" si="12"/>
        <v xml:space="preserve"> </v>
      </c>
      <c r="J201" t="s">
        <v>265</v>
      </c>
      <c r="K201">
        <v>21896.3773343393</v>
      </c>
    </row>
    <row r="202" spans="1:11">
      <c r="A202" t="s">
        <v>239</v>
      </c>
      <c r="B202">
        <v>9868.0060348999996</v>
      </c>
      <c r="C202" t="str">
        <f t="shared" si="12"/>
        <v xml:space="preserve"> </v>
      </c>
      <c r="J202" s="3" t="s">
        <v>266</v>
      </c>
      <c r="K202">
        <v>90168.527689387804</v>
      </c>
    </row>
    <row r="203" spans="1:11">
      <c r="A203" t="s">
        <v>240</v>
      </c>
      <c r="B203">
        <v>146.3794662</v>
      </c>
      <c r="C203" t="str">
        <f t="shared" si="12"/>
        <v xml:space="preserve"> </v>
      </c>
      <c r="J203" s="3" t="s">
        <v>48</v>
      </c>
      <c r="K203">
        <v>315106.15865832701</v>
      </c>
    </row>
    <row r="204" spans="1:11">
      <c r="A204" t="s">
        <v>241</v>
      </c>
      <c r="B204">
        <v>11997.800760300001</v>
      </c>
      <c r="C204" t="str">
        <f t="shared" si="12"/>
        <v xml:space="preserve"> </v>
      </c>
      <c r="J204" s="3" t="s">
        <v>120</v>
      </c>
      <c r="K204">
        <v>2300401.6594503098</v>
      </c>
    </row>
    <row r="205" spans="1:11">
      <c r="A205" t="s">
        <v>242</v>
      </c>
      <c r="B205">
        <v>318.26647509999998</v>
      </c>
      <c r="C205" t="str">
        <f t="shared" si="12"/>
        <v xml:space="preserve"> </v>
      </c>
      <c r="J205" t="s">
        <v>269</v>
      </c>
      <c r="K205">
        <v>13375186.8382292</v>
      </c>
    </row>
    <row r="206" spans="1:11">
      <c r="A206" t="s">
        <v>243</v>
      </c>
      <c r="B206">
        <v>4787.3679279999997</v>
      </c>
      <c r="C206" t="str">
        <f t="shared" si="12"/>
        <v xml:space="preserve"> </v>
      </c>
      <c r="J206" s="3" t="s">
        <v>268</v>
      </c>
      <c r="K206">
        <v>44266.5483716487</v>
      </c>
    </row>
    <row r="207" spans="1:11">
      <c r="A207" t="s">
        <v>244</v>
      </c>
      <c r="B207">
        <v>88457.167724400002</v>
      </c>
      <c r="C207" t="str">
        <f t="shared" si="12"/>
        <v>1</v>
      </c>
      <c r="J207" s="3" t="s">
        <v>270</v>
      </c>
      <c r="K207">
        <v>51668.120019846603</v>
      </c>
    </row>
    <row r="208" spans="1:11">
      <c r="A208" t="s">
        <v>245</v>
      </c>
      <c r="B208">
        <v>43090.173062599999</v>
      </c>
      <c r="C208" t="str">
        <f t="shared" si="12"/>
        <v>1</v>
      </c>
      <c r="J208" s="3" t="s">
        <v>277</v>
      </c>
      <c r="K208">
        <v>611.57710946383304</v>
      </c>
    </row>
    <row r="209" spans="1:11">
      <c r="A209" t="s">
        <v>246</v>
      </c>
      <c r="B209">
        <v>505103.7813498</v>
      </c>
      <c r="C209" t="str">
        <f t="shared" si="12"/>
        <v>1</v>
      </c>
      <c r="J209" t="s">
        <v>273</v>
      </c>
      <c r="K209">
        <v>365013.02721816598</v>
      </c>
    </row>
    <row r="210" spans="1:11">
      <c r="A210" t="s">
        <v>247</v>
      </c>
      <c r="B210">
        <v>4073.3909896</v>
      </c>
      <c r="C210" t="str">
        <f t="shared" si="12"/>
        <v xml:space="preserve"> </v>
      </c>
      <c r="J210" t="s">
        <v>276</v>
      </c>
      <c r="K210">
        <v>150772.447255051</v>
      </c>
    </row>
    <row r="211" spans="1:11">
      <c r="A211" t="s">
        <v>248</v>
      </c>
      <c r="B211">
        <v>6359.4848296</v>
      </c>
      <c r="C211" t="str">
        <f t="shared" si="12"/>
        <v xml:space="preserve"> </v>
      </c>
      <c r="J211" s="3" t="s">
        <v>280</v>
      </c>
      <c r="K211">
        <v>20264.2307870154</v>
      </c>
    </row>
    <row r="212" spans="1:11">
      <c r="A212" t="s">
        <v>249</v>
      </c>
      <c r="B212">
        <v>1377.4950521000001</v>
      </c>
      <c r="C212" t="str">
        <f t="shared" si="12"/>
        <v xml:space="preserve"> </v>
      </c>
      <c r="J212" s="3" t="s">
        <v>282</v>
      </c>
      <c r="K212">
        <v>21209.877611514399</v>
      </c>
    </row>
    <row r="213" spans="1:11">
      <c r="A213" t="s">
        <v>250</v>
      </c>
      <c r="B213">
        <v>16516.542173099999</v>
      </c>
      <c r="C213" t="str">
        <f t="shared" si="12"/>
        <v xml:space="preserve"> </v>
      </c>
      <c r="J213" s="3" t="s">
        <v>331</v>
      </c>
      <c r="K213">
        <v>978.46272169728604</v>
      </c>
    </row>
    <row r="214" spans="1:11">
      <c r="A214" t="s">
        <v>251</v>
      </c>
      <c r="B214">
        <v>893.50165010000001</v>
      </c>
      <c r="C214" t="str">
        <f t="shared" si="12"/>
        <v xml:space="preserve"> </v>
      </c>
      <c r="J214" s="3" t="s">
        <v>283</v>
      </c>
      <c r="K214">
        <v>11339.2796582107</v>
      </c>
    </row>
    <row r="215" spans="1:11">
      <c r="A215" t="s">
        <v>252</v>
      </c>
      <c r="B215">
        <v>10950.392219400001</v>
      </c>
      <c r="C215" t="str">
        <f t="shared" si="12"/>
        <v xml:space="preserve"> </v>
      </c>
      <c r="J215" t="s">
        <v>110</v>
      </c>
      <c r="K215">
        <v>401950.78983842302</v>
      </c>
    </row>
    <row r="216" spans="1:11">
      <c r="A216" t="s">
        <v>253</v>
      </c>
      <c r="B216">
        <v>4180.8661770999997</v>
      </c>
      <c r="C216" t="str">
        <f t="shared" si="12"/>
        <v xml:space="preserve"> </v>
      </c>
    </row>
    <row r="217" spans="1:11">
      <c r="A217" t="s">
        <v>254</v>
      </c>
      <c r="B217">
        <v>401295.94104130002</v>
      </c>
      <c r="C217" t="str">
        <f t="shared" si="12"/>
        <v>1</v>
      </c>
    </row>
    <row r="218" spans="1:11">
      <c r="A218" t="s">
        <v>255</v>
      </c>
      <c r="B218">
        <v>7854.6023918000001</v>
      </c>
      <c r="C218" t="str">
        <f t="shared" si="12"/>
        <v xml:space="preserve"> </v>
      </c>
    </row>
    <row r="219" spans="1:11">
      <c r="A219" t="s">
        <v>256</v>
      </c>
      <c r="B219">
        <v>20.206139499999999</v>
      </c>
      <c r="C219" t="str">
        <f t="shared" si="12"/>
        <v xml:space="preserve"> </v>
      </c>
    </row>
    <row r="220" spans="1:11">
      <c r="A220" t="s">
        <v>257</v>
      </c>
      <c r="B220">
        <v>35799.714285599999</v>
      </c>
      <c r="C220" t="str">
        <f t="shared" si="12"/>
        <v xml:space="preserve"> </v>
      </c>
    </row>
    <row r="221" spans="1:11">
      <c r="A221" t="s">
        <v>258</v>
      </c>
      <c r="B221">
        <v>4394.9775906000004</v>
      </c>
      <c r="C221" t="str">
        <f t="shared" si="12"/>
        <v xml:space="preserve"> </v>
      </c>
    </row>
    <row r="222" spans="1:11">
      <c r="A222" t="s">
        <v>259</v>
      </c>
      <c r="B222">
        <v>435.43821739999998</v>
      </c>
      <c r="C222" t="str">
        <f t="shared" si="12"/>
        <v xml:space="preserve"> </v>
      </c>
    </row>
    <row r="223" spans="1:11">
      <c r="A223" t="s">
        <v>260</v>
      </c>
      <c r="B223">
        <v>25062.893969199999</v>
      </c>
      <c r="C223" t="str">
        <f t="shared" si="12"/>
        <v xml:space="preserve"> </v>
      </c>
    </row>
    <row r="224" spans="1:11">
      <c r="A224" t="s">
        <v>261</v>
      </c>
      <c r="B224">
        <v>43173.4808318</v>
      </c>
      <c r="C224" t="str">
        <f t="shared" si="12"/>
        <v>1</v>
      </c>
    </row>
    <row r="225" spans="1:3">
      <c r="A225" t="s">
        <v>262</v>
      </c>
      <c r="B225">
        <v>859796.87268340006</v>
      </c>
      <c r="C225" t="str">
        <f t="shared" si="12"/>
        <v>1</v>
      </c>
    </row>
    <row r="226" spans="1:3">
      <c r="A226" t="s">
        <v>263</v>
      </c>
      <c r="B226">
        <v>35.492073900000001</v>
      </c>
      <c r="C226" t="str">
        <f t="shared" si="12"/>
        <v xml:space="preserve"> </v>
      </c>
    </row>
    <row r="227" spans="1:3">
      <c r="A227" t="s">
        <v>264</v>
      </c>
      <c r="B227">
        <v>47378.5990246</v>
      </c>
      <c r="C227" t="str">
        <f t="shared" si="12"/>
        <v xml:space="preserve"> </v>
      </c>
    </row>
    <row r="228" spans="1:3">
      <c r="A228" t="s">
        <v>265</v>
      </c>
      <c r="B228">
        <v>32124.7307707</v>
      </c>
      <c r="C228" t="str">
        <f t="shared" si="12"/>
        <v xml:space="preserve"> </v>
      </c>
    </row>
    <row r="229" spans="1:3">
      <c r="A229" t="s">
        <v>266</v>
      </c>
      <c r="B229">
        <v>91030.959454800002</v>
      </c>
      <c r="C229" t="str">
        <f t="shared" si="12"/>
        <v xml:space="preserve"> </v>
      </c>
    </row>
    <row r="230" spans="1:3">
      <c r="A230" t="s">
        <v>267</v>
      </c>
      <c r="B230">
        <v>103.4782391</v>
      </c>
      <c r="C230" t="str">
        <f t="shared" si="12"/>
        <v xml:space="preserve"> </v>
      </c>
    </row>
    <row r="231" spans="1:3">
      <c r="A231" t="s">
        <v>268</v>
      </c>
      <c r="B231">
        <v>53274.304221799997</v>
      </c>
      <c r="C231" t="str">
        <f t="shared" si="12"/>
        <v xml:space="preserve"> </v>
      </c>
    </row>
    <row r="232" spans="1:3">
      <c r="A232" t="s">
        <v>269</v>
      </c>
      <c r="B232">
        <v>18219297.5840002</v>
      </c>
      <c r="C232" t="str">
        <f t="shared" si="12"/>
        <v>1</v>
      </c>
    </row>
    <row r="233" spans="1:3">
      <c r="A233" t="s">
        <v>270</v>
      </c>
      <c r="B233">
        <v>81847.410182099993</v>
      </c>
      <c r="C233" t="str">
        <f t="shared" si="12"/>
        <v xml:space="preserve"> </v>
      </c>
    </row>
    <row r="234" spans="1:3">
      <c r="A234" t="s">
        <v>271</v>
      </c>
      <c r="B234">
        <v>233.4391664</v>
      </c>
      <c r="C234" t="str">
        <f t="shared" si="12"/>
        <v xml:space="preserve"> </v>
      </c>
    </row>
    <row r="235" spans="1:3">
      <c r="A235" t="s">
        <v>272</v>
      </c>
      <c r="B235">
        <v>755.40000010000006</v>
      </c>
      <c r="C235" t="str">
        <f t="shared" si="12"/>
        <v xml:space="preserve"> </v>
      </c>
    </row>
    <row r="236" spans="1:3">
      <c r="A236" t="s">
        <v>273</v>
      </c>
      <c r="B236">
        <v>193587.82469370001</v>
      </c>
      <c r="C236" t="str">
        <f t="shared" si="12"/>
        <v xml:space="preserve"> </v>
      </c>
    </row>
    <row r="237" spans="1:3">
      <c r="A237" t="s">
        <v>274</v>
      </c>
      <c r="B237">
        <v>10483.915841800001</v>
      </c>
      <c r="C237" t="str">
        <f t="shared" si="12"/>
        <v xml:space="preserve"> </v>
      </c>
    </row>
    <row r="238" spans="1:3">
      <c r="A238" t="s">
        <v>275</v>
      </c>
      <c r="B238">
        <v>3748.0000003999999</v>
      </c>
      <c r="C238" t="str">
        <f t="shared" si="12"/>
        <v xml:space="preserve"> </v>
      </c>
    </row>
    <row r="239" spans="1:3">
      <c r="A239" t="s">
        <v>276</v>
      </c>
      <c r="B239">
        <v>193241.1087098</v>
      </c>
      <c r="C239" t="str">
        <f t="shared" si="12"/>
        <v>1</v>
      </c>
    </row>
    <row r="240" spans="1:3">
      <c r="A240" t="s">
        <v>277</v>
      </c>
      <c r="B240">
        <v>759.68995110000003</v>
      </c>
      <c r="C240" t="str">
        <f t="shared" si="12"/>
        <v xml:space="preserve"> </v>
      </c>
    </row>
    <row r="241" spans="1:3">
      <c r="A241" t="s">
        <v>278</v>
      </c>
      <c r="B241">
        <v>93.183151899999999</v>
      </c>
      <c r="C241" t="str">
        <f t="shared" si="12"/>
        <v xml:space="preserve"> </v>
      </c>
    </row>
    <row r="242" spans="1:3">
      <c r="A242" t="s">
        <v>279</v>
      </c>
      <c r="B242">
        <v>788.30733020000002</v>
      </c>
      <c r="C242" t="str">
        <f t="shared" si="12"/>
        <v xml:space="preserve"> </v>
      </c>
    </row>
    <row r="243" spans="1:3">
      <c r="A243" t="s">
        <v>280</v>
      </c>
      <c r="B243">
        <v>36976.204506299997</v>
      </c>
      <c r="C243" t="str">
        <f t="shared" si="12"/>
        <v xml:space="preserve"> </v>
      </c>
    </row>
    <row r="244" spans="1:3">
      <c r="A244" t="s">
        <v>281</v>
      </c>
      <c r="B244">
        <v>317620.522795</v>
      </c>
      <c r="C244" t="str">
        <f t="shared" si="12"/>
        <v>1</v>
      </c>
    </row>
    <row r="245" spans="1:3">
      <c r="A245" t="s">
        <v>282</v>
      </c>
      <c r="B245">
        <v>21243.347377800001</v>
      </c>
      <c r="C245" t="str">
        <f t="shared" si="12"/>
        <v xml:space="preserve"> </v>
      </c>
    </row>
    <row r="246" spans="1:3">
      <c r="A246" t="s">
        <v>283</v>
      </c>
      <c r="B246">
        <v>19963.1206002</v>
      </c>
      <c r="C246" t="str">
        <f t="shared" si="12"/>
        <v xml:space="preserve"> </v>
      </c>
    </row>
  </sheetData>
  <autoFilter ref="C1:C246" xr:uid="{0523F0E2-2BAE-8C41-817D-A32F7A754A09}"/>
  <sortState xmlns:xlrd2="http://schemas.microsoft.com/office/spreadsheetml/2017/richdata2" ref="A1:K246">
    <sortCondition ref="F8:F24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8056-EB4F-B94A-B50E-18DA90EC82E8}">
  <dimension ref="A1:T30"/>
  <sheetViews>
    <sheetView tabSelected="1" workbookViewId="0">
      <selection activeCell="R23" sqref="R23"/>
    </sheetView>
  </sheetViews>
  <sheetFormatPr baseColWidth="10" defaultRowHeight="16"/>
  <cols>
    <col min="3" max="3" width="12.5" customWidth="1"/>
  </cols>
  <sheetData>
    <row r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20">
      <c r="A2" s="3" t="s">
        <v>17</v>
      </c>
      <c r="B2" s="3">
        <v>1316686.37122155</v>
      </c>
      <c r="C2" s="3">
        <v>1304732.80914457</v>
      </c>
      <c r="D2" s="3">
        <v>3126392.4568997999</v>
      </c>
      <c r="E2" s="3">
        <v>1029396.49194909</v>
      </c>
      <c r="F2" s="3">
        <v>698490.06560021604</v>
      </c>
      <c r="G2" s="3">
        <v>2541572.8949050801</v>
      </c>
      <c r="H2" s="3">
        <v>1148840.3334309</v>
      </c>
      <c r="I2" s="3">
        <v>4607772.0397266997</v>
      </c>
      <c r="J2" s="3">
        <v>2292154.20023276</v>
      </c>
      <c r="K2" s="3">
        <v>787624.20412071701</v>
      </c>
      <c r="L2" s="3">
        <v>626257.76934932498</v>
      </c>
      <c r="M2" s="3">
        <v>6171422.3680813098</v>
      </c>
      <c r="N2" s="3">
        <v>3903306.42173672</v>
      </c>
      <c r="O2" s="3">
        <v>1721092.1876608499</v>
      </c>
      <c r="P2" s="3">
        <v>950958.80304948404</v>
      </c>
      <c r="Q2" s="3">
        <v>10416471.057746699</v>
      </c>
      <c r="R2" s="3">
        <v>17568291.092564799</v>
      </c>
      <c r="S2">
        <f>SUM(B2:R2)</f>
        <v>60211461.567420572</v>
      </c>
    </row>
    <row r="3" spans="1:20">
      <c r="A3" s="3" t="s">
        <v>20</v>
      </c>
      <c r="B3" s="3">
        <v>1977241.98581242</v>
      </c>
      <c r="C3" s="3">
        <v>302626.904987288</v>
      </c>
      <c r="D3" s="3">
        <v>3473784.1492876299</v>
      </c>
      <c r="E3" s="3">
        <v>1614467.69967081</v>
      </c>
      <c r="F3" s="3">
        <v>330400.95608318399</v>
      </c>
      <c r="G3" s="3">
        <v>2569354.8620375199</v>
      </c>
      <c r="H3" s="3">
        <v>511849.47351753601</v>
      </c>
      <c r="I3" s="3">
        <v>4506437.2023721002</v>
      </c>
      <c r="J3" s="3">
        <v>3350877.3228718298</v>
      </c>
      <c r="K3" s="3">
        <v>1335443.27698029</v>
      </c>
      <c r="L3" s="3">
        <v>1153470.4476524901</v>
      </c>
      <c r="M3" s="3">
        <v>6726103.3577239402</v>
      </c>
      <c r="N3" s="3">
        <v>7936254.2144571496</v>
      </c>
      <c r="O3" s="3">
        <v>2892898.4509150698</v>
      </c>
      <c r="P3" s="3">
        <v>3082325.2749106698</v>
      </c>
      <c r="Q3" s="3">
        <v>10279608.484124299</v>
      </c>
      <c r="R3" s="3">
        <v>16975629.172015999</v>
      </c>
      <c r="S3">
        <f t="shared" ref="S3:S6" si="0">SUM(B3:R3)</f>
        <v>69018773.235420212</v>
      </c>
    </row>
    <row r="4" spans="1:20">
      <c r="A4" s="3" t="s">
        <v>18</v>
      </c>
      <c r="B4" s="3">
        <f>B7/1000</f>
        <v>2029020.2115656601</v>
      </c>
      <c r="C4" s="3">
        <f t="shared" ref="C4:R4" si="1">C7/1000</f>
        <v>61798.453539153597</v>
      </c>
      <c r="D4" s="3">
        <f t="shared" si="1"/>
        <v>4007837.3196422602</v>
      </c>
      <c r="E4" s="3">
        <f t="shared" si="1"/>
        <v>1539079.4446287798</v>
      </c>
      <c r="F4" s="3">
        <f t="shared" si="1"/>
        <v>496040.55138311896</v>
      </c>
      <c r="G4" s="3">
        <f t="shared" si="1"/>
        <v>1873310.6779620801</v>
      </c>
      <c r="H4" s="3">
        <f t="shared" si="1"/>
        <v>394827.01402750699</v>
      </c>
      <c r="I4" s="3">
        <f t="shared" si="1"/>
        <v>5018406.1456380393</v>
      </c>
      <c r="J4" s="3">
        <f t="shared" si="1"/>
        <v>3019927.4409488803</v>
      </c>
      <c r="K4" s="3">
        <f t="shared" si="1"/>
        <v>1124584.5425631399</v>
      </c>
      <c r="L4" s="3">
        <f t="shared" si="1"/>
        <v>905208.08173581504</v>
      </c>
      <c r="M4" s="3">
        <f t="shared" si="1"/>
        <v>7927986.1061638603</v>
      </c>
      <c r="N4" s="3">
        <f t="shared" si="1"/>
        <v>9198634.2591752484</v>
      </c>
      <c r="O4" s="3">
        <f t="shared" si="1"/>
        <v>2169914.4379997402</v>
      </c>
      <c r="P4" s="3">
        <f t="shared" si="1"/>
        <v>1255626.7668133499</v>
      </c>
      <c r="Q4" s="3">
        <f t="shared" si="1"/>
        <v>10244554.174282201</v>
      </c>
      <c r="R4" s="3">
        <f t="shared" si="1"/>
        <v>18171588.403726298</v>
      </c>
      <c r="S4">
        <f t="shared" si="0"/>
        <v>69438344.031795129</v>
      </c>
    </row>
    <row r="5" spans="1:20">
      <c r="A5" s="3" t="s">
        <v>19</v>
      </c>
      <c r="B5" s="3">
        <v>1675252.9576153399</v>
      </c>
      <c r="C5" s="3">
        <v>88323.305980430494</v>
      </c>
      <c r="D5" s="3">
        <v>4448398.7107170299</v>
      </c>
      <c r="E5" s="3">
        <v>1556913.1724604899</v>
      </c>
      <c r="F5" s="3">
        <v>355522.86755812599</v>
      </c>
      <c r="G5" s="3">
        <v>2162773.6435313099</v>
      </c>
      <c r="H5" s="3">
        <v>491605.69283630198</v>
      </c>
      <c r="I5" s="3">
        <v>2271374.4499446698</v>
      </c>
      <c r="J5" s="3">
        <v>5368626.2779850103</v>
      </c>
      <c r="K5" s="3">
        <v>929317.780118378</v>
      </c>
      <c r="L5" s="3">
        <v>1363963.28967988</v>
      </c>
      <c r="M5" s="3">
        <v>9542295.5343336407</v>
      </c>
      <c r="N5" s="3">
        <v>9078558.5944034997</v>
      </c>
      <c r="O5" s="3">
        <v>2451205.2931542001</v>
      </c>
      <c r="P5" s="3">
        <v>2412828.3979443298</v>
      </c>
      <c r="Q5" s="3">
        <v>5844321.2378950799</v>
      </c>
      <c r="R5" s="3">
        <v>24628833.429151099</v>
      </c>
      <c r="S5">
        <f t="shared" si="0"/>
        <v>74670114.635308817</v>
      </c>
    </row>
    <row r="6" spans="1:20">
      <c r="A6" s="3" t="s">
        <v>21</v>
      </c>
      <c r="B6">
        <v>1814892.3980906799</v>
      </c>
      <c r="C6">
        <v>879161.57168811106</v>
      </c>
      <c r="D6">
        <v>4207120.2527255602</v>
      </c>
      <c r="E6">
        <v>1065221.5467103</v>
      </c>
      <c r="F6">
        <v>393757.602185408</v>
      </c>
      <c r="G6">
        <v>2455566.8832154698</v>
      </c>
      <c r="H6">
        <v>644927.18459908303</v>
      </c>
      <c r="I6">
        <v>3939602.8211969999</v>
      </c>
      <c r="J6">
        <v>2672084.30920453</v>
      </c>
      <c r="K6">
        <v>771844.05471348797</v>
      </c>
      <c r="L6">
        <v>1184326.87925556</v>
      </c>
      <c r="M6">
        <v>8641268.4139765501</v>
      </c>
      <c r="N6">
        <v>6257334.3428944498</v>
      </c>
      <c r="O6">
        <v>3309362.3491531298</v>
      </c>
      <c r="P6">
        <v>2447535.3754960499</v>
      </c>
      <c r="Q6">
        <v>15387927.220610499</v>
      </c>
      <c r="R6">
        <v>19126825.289253801</v>
      </c>
      <c r="S6">
        <f t="shared" si="0"/>
        <v>75198758.494969666</v>
      </c>
    </row>
    <row r="7" spans="1:20">
      <c r="B7" s="3">
        <v>2029020211.56566</v>
      </c>
      <c r="C7" s="3">
        <v>61798453.539153598</v>
      </c>
      <c r="D7" s="3">
        <v>4007837319.6422601</v>
      </c>
      <c r="E7" s="3">
        <v>1539079444.6287799</v>
      </c>
      <c r="F7" s="3">
        <v>496040551.38311899</v>
      </c>
      <c r="G7" s="3">
        <v>1873310677.96208</v>
      </c>
      <c r="H7" s="3">
        <v>394827014.02750701</v>
      </c>
      <c r="I7" s="3">
        <v>5018406145.6380396</v>
      </c>
      <c r="J7" s="3">
        <v>3019927440.9488802</v>
      </c>
      <c r="K7" s="3">
        <v>1124584542.5631399</v>
      </c>
      <c r="L7" s="3">
        <v>905208081.73581505</v>
      </c>
      <c r="M7" s="3">
        <v>7927986106.1638603</v>
      </c>
      <c r="N7" s="3">
        <v>9198634259.1752491</v>
      </c>
      <c r="O7" s="3">
        <v>2169914437.9997401</v>
      </c>
      <c r="P7" s="3">
        <v>1255626766.81335</v>
      </c>
      <c r="Q7" s="3">
        <v>10244554174.2822</v>
      </c>
      <c r="R7" s="3">
        <v>18171588403.726299</v>
      </c>
    </row>
    <row r="9" spans="1:20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</row>
    <row r="10" spans="1:20">
      <c r="A10" s="3" t="s">
        <v>17</v>
      </c>
      <c r="B10" s="3">
        <f>B2/$S$2*100</f>
        <v>2.1867703207091509</v>
      </c>
      <c r="C10" s="3">
        <f t="shared" ref="C10:R10" si="2">C2/$S$2*100</f>
        <v>2.1669176850716729</v>
      </c>
      <c r="D10" s="3">
        <f t="shared" si="2"/>
        <v>5.1923543715993086</v>
      </c>
      <c r="E10" s="3">
        <f t="shared" si="2"/>
        <v>1.7096354500487319</v>
      </c>
      <c r="F10" s="3">
        <f t="shared" si="2"/>
        <v>1.1600616351391768</v>
      </c>
      <c r="G10" s="3">
        <f t="shared" si="2"/>
        <v>4.2210782278706276</v>
      </c>
      <c r="H10" s="3">
        <f t="shared" si="2"/>
        <v>1.9080093781555347</v>
      </c>
      <c r="I10" s="3">
        <f t="shared" si="2"/>
        <v>7.6526493790011054</v>
      </c>
      <c r="J10" s="3">
        <f t="shared" si="2"/>
        <v>3.8068403266812689</v>
      </c>
      <c r="K10" s="3">
        <f t="shared" si="2"/>
        <v>1.308096803527665</v>
      </c>
      <c r="L10" s="3">
        <f t="shared" si="2"/>
        <v>1.0400972722578499</v>
      </c>
      <c r="M10" s="3">
        <f t="shared" si="2"/>
        <v>10.249580739990813</v>
      </c>
      <c r="N10" s="3">
        <f t="shared" si="2"/>
        <v>6.4826634665994129</v>
      </c>
      <c r="O10" s="3">
        <f t="shared" si="2"/>
        <v>2.8584129048813929</v>
      </c>
      <c r="P10" s="3">
        <f t="shared" si="2"/>
        <v>1.5793650881313803</v>
      </c>
      <c r="Q10" s="3">
        <f t="shared" si="2"/>
        <v>17.299814331999009</v>
      </c>
      <c r="R10" s="3">
        <f t="shared" si="2"/>
        <v>29.177652618335891</v>
      </c>
    </row>
    <row r="11" spans="1:20">
      <c r="A11" s="3" t="s">
        <v>20</v>
      </c>
      <c r="B11" s="3">
        <f>B3/$S$3*100</f>
        <v>2.8647886554983071</v>
      </c>
      <c r="C11" s="3">
        <f t="shared" ref="C11:R11" si="3">C3/$S$3*100</f>
        <v>0.4384704201493701</v>
      </c>
      <c r="D11" s="3">
        <f t="shared" si="3"/>
        <v>5.0331003963786696</v>
      </c>
      <c r="E11" s="3">
        <f t="shared" si="3"/>
        <v>2.3391718281690212</v>
      </c>
      <c r="F11" s="3">
        <f t="shared" si="3"/>
        <v>0.47871171942769813</v>
      </c>
      <c r="G11" s="3">
        <f t="shared" si="3"/>
        <v>3.7226898445058643</v>
      </c>
      <c r="H11" s="3">
        <f t="shared" si="3"/>
        <v>0.74160905725118931</v>
      </c>
      <c r="I11" s="3">
        <f t="shared" si="3"/>
        <v>6.5292919464111989</v>
      </c>
      <c r="J11" s="3">
        <f t="shared" si="3"/>
        <v>4.8550230115538628</v>
      </c>
      <c r="K11" s="3">
        <f t="shared" si="3"/>
        <v>1.9348985998710055</v>
      </c>
      <c r="L11" s="3">
        <f t="shared" si="3"/>
        <v>1.6712415964248593</v>
      </c>
      <c r="M11" s="3">
        <f t="shared" si="3"/>
        <v>9.7453244130860988</v>
      </c>
      <c r="N11" s="3">
        <f t="shared" si="3"/>
        <v>11.498689186182592</v>
      </c>
      <c r="O11" s="3">
        <f t="shared" si="3"/>
        <v>4.1914660538046817</v>
      </c>
      <c r="P11" s="3">
        <f t="shared" si="3"/>
        <v>4.4659230096672164</v>
      </c>
      <c r="Q11" s="3">
        <f t="shared" si="3"/>
        <v>14.893931030997864</v>
      </c>
      <c r="R11" s="3">
        <f t="shared" si="3"/>
        <v>24.595669230620519</v>
      </c>
    </row>
    <row r="12" spans="1:20">
      <c r="A12" s="3" t="s">
        <v>18</v>
      </c>
      <c r="B12" s="3">
        <f>B4/$S$4*100</f>
        <v>2.9220457945203759</v>
      </c>
      <c r="C12" s="3">
        <f t="shared" ref="C12:R12" si="4">C4/$S$4*100</f>
        <v>8.8997591173626919E-2</v>
      </c>
      <c r="D12" s="3">
        <f t="shared" si="4"/>
        <v>5.7717927688585302</v>
      </c>
      <c r="E12" s="3">
        <f t="shared" si="4"/>
        <v>2.2164691080824892</v>
      </c>
      <c r="F12" s="3">
        <f t="shared" si="4"/>
        <v>0.71436114771974824</v>
      </c>
      <c r="G12" s="3">
        <f t="shared" si="4"/>
        <v>2.6978043674317895</v>
      </c>
      <c r="H12" s="3">
        <f t="shared" si="4"/>
        <v>0.56860084947693978</v>
      </c>
      <c r="I12" s="3">
        <f t="shared" si="4"/>
        <v>7.2271397246169364</v>
      </c>
      <c r="J12" s="3">
        <f t="shared" si="4"/>
        <v>4.3490775637824619</v>
      </c>
      <c r="K12" s="3">
        <f t="shared" si="4"/>
        <v>1.6195440116604793</v>
      </c>
      <c r="L12" s="3">
        <f t="shared" si="4"/>
        <v>1.3036141549132123</v>
      </c>
      <c r="M12" s="3">
        <f t="shared" si="4"/>
        <v>11.417302956610996</v>
      </c>
      <c r="N12" s="3">
        <f t="shared" si="4"/>
        <v>13.247197045717687</v>
      </c>
      <c r="O12" s="3">
        <f t="shared" si="4"/>
        <v>3.1249513050111881</v>
      </c>
      <c r="P12" s="3">
        <f t="shared" si="4"/>
        <v>1.8082613926369138</v>
      </c>
      <c r="Q12" s="3">
        <f t="shared" si="4"/>
        <v>14.75345404203666</v>
      </c>
      <c r="R12" s="3">
        <f t="shared" si="4"/>
        <v>26.16938617574997</v>
      </c>
    </row>
    <row r="13" spans="1:20">
      <c r="A13" s="3" t="s">
        <v>19</v>
      </c>
      <c r="B13" s="3">
        <f>B5/$S$5*100</f>
        <v>2.2435387514768497</v>
      </c>
      <c r="C13" s="3">
        <f t="shared" ref="C13:R13" si="5">C5/$S$5*100</f>
        <v>0.11828467977021903</v>
      </c>
      <c r="D13" s="3">
        <f t="shared" si="5"/>
        <v>5.9574017429103314</v>
      </c>
      <c r="E13" s="3">
        <f t="shared" si="5"/>
        <v>2.0850552862607787</v>
      </c>
      <c r="F13" s="3">
        <f t="shared" si="5"/>
        <v>0.4761247110634701</v>
      </c>
      <c r="G13" s="3">
        <f t="shared" si="5"/>
        <v>2.8964380918582546</v>
      </c>
      <c r="H13" s="3">
        <f t="shared" si="5"/>
        <v>0.65837007916395951</v>
      </c>
      <c r="I13" s="3">
        <f t="shared" si="5"/>
        <v>3.0418788842606364</v>
      </c>
      <c r="J13" s="3">
        <f t="shared" si="5"/>
        <v>7.1897924681186707</v>
      </c>
      <c r="K13" s="3">
        <f t="shared" si="5"/>
        <v>1.2445645552537252</v>
      </c>
      <c r="L13" s="3">
        <f t="shared" si="5"/>
        <v>1.8266521972565859</v>
      </c>
      <c r="M13" s="3">
        <f t="shared" si="5"/>
        <v>12.779269967561335</v>
      </c>
      <c r="N13" s="3">
        <f t="shared" si="5"/>
        <v>12.158222387555536</v>
      </c>
      <c r="O13" s="3">
        <f t="shared" si="5"/>
        <v>3.2827126423013593</v>
      </c>
      <c r="P13" s="3">
        <f t="shared" si="5"/>
        <v>3.231317388125972</v>
      </c>
      <c r="Q13" s="3">
        <f t="shared" si="5"/>
        <v>7.8268545139363033</v>
      </c>
      <c r="R13" s="3">
        <f t="shared" si="5"/>
        <v>32.983521653126012</v>
      </c>
      <c r="S13" s="4" t="s">
        <v>0</v>
      </c>
      <c r="T13" s="4" t="s">
        <v>22</v>
      </c>
    </row>
    <row r="14" spans="1:20">
      <c r="A14" s="3" t="s">
        <v>21</v>
      </c>
      <c r="B14" s="3">
        <f>B6/$S$6*100</f>
        <v>2.4134605868687116</v>
      </c>
      <c r="C14" s="3">
        <f t="shared" ref="C14:R14" si="6">C6/$S$6*100</f>
        <v>1.1691171360853272</v>
      </c>
      <c r="D14" s="3">
        <f t="shared" si="6"/>
        <v>5.5946671686168736</v>
      </c>
      <c r="E14" s="3">
        <f t="shared" si="6"/>
        <v>1.4165414004561747</v>
      </c>
      <c r="F14" s="3">
        <f t="shared" si="6"/>
        <v>0.52362247737341028</v>
      </c>
      <c r="G14" s="3">
        <f t="shared" si="6"/>
        <v>3.2654354039365319</v>
      </c>
      <c r="H14" s="3">
        <f t="shared" si="6"/>
        <v>0.85763009590407624</v>
      </c>
      <c r="I14" s="3">
        <f t="shared" si="6"/>
        <v>5.2389200301232837</v>
      </c>
      <c r="J14" s="3">
        <f t="shared" si="6"/>
        <v>3.5533622664571993</v>
      </c>
      <c r="K14" s="3">
        <f t="shared" si="6"/>
        <v>1.026405315940315</v>
      </c>
      <c r="L14" s="3">
        <f t="shared" si="6"/>
        <v>1.5749287660577322</v>
      </c>
      <c r="M14" s="3">
        <f t="shared" si="6"/>
        <v>11.491238136005395</v>
      </c>
      <c r="N14" s="3">
        <f t="shared" si="6"/>
        <v>8.3210607038320017</v>
      </c>
      <c r="O14" s="3">
        <f t="shared" si="6"/>
        <v>4.400820459521956</v>
      </c>
      <c r="P14" s="3">
        <f t="shared" si="6"/>
        <v>3.2547550311748497</v>
      </c>
      <c r="Q14" s="3">
        <f t="shared" si="6"/>
        <v>20.463007007808322</v>
      </c>
      <c r="R14" s="3">
        <f t="shared" si="6"/>
        <v>25.435028013837847</v>
      </c>
      <c r="S14" s="4" t="s">
        <v>1</v>
      </c>
      <c r="T14" s="4" t="s">
        <v>23</v>
      </c>
    </row>
    <row r="15" spans="1:20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 t="s">
        <v>2</v>
      </c>
      <c r="T15" s="4" t="s">
        <v>24</v>
      </c>
    </row>
    <row r="16" spans="1:20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 t="s">
        <v>3</v>
      </c>
      <c r="T16" s="4" t="s">
        <v>25</v>
      </c>
    </row>
    <row r="17" spans="2:20">
      <c r="B17" s="3">
        <f t="shared" ref="B17:Q17" si="7">B14-B10</f>
        <v>0.22669026615956067</v>
      </c>
      <c r="C17" s="3">
        <f t="shared" si="7"/>
        <v>-0.99780054898634574</v>
      </c>
      <c r="D17" s="3">
        <f t="shared" si="7"/>
        <v>0.40231279701756506</v>
      </c>
      <c r="E17" s="3">
        <f t="shared" si="7"/>
        <v>-0.29309404959255714</v>
      </c>
      <c r="F17" s="3">
        <f t="shared" si="7"/>
        <v>-0.63643915776576654</v>
      </c>
      <c r="G17" s="3">
        <f t="shared" si="7"/>
        <v>-0.95564282393409572</v>
      </c>
      <c r="H17" s="3">
        <f t="shared" si="7"/>
        <v>-1.0503792822514586</v>
      </c>
      <c r="I17" s="3">
        <f t="shared" si="7"/>
        <v>-2.4137293488778218</v>
      </c>
      <c r="J17" s="3">
        <f t="shared" si="7"/>
        <v>-0.2534780602240696</v>
      </c>
      <c r="K17" s="3">
        <f t="shared" si="7"/>
        <v>-0.28169148758734996</v>
      </c>
      <c r="L17" s="3">
        <f t="shared" si="7"/>
        <v>0.53483149379988237</v>
      </c>
      <c r="M17" s="3">
        <f t="shared" si="7"/>
        <v>1.2416573960145811</v>
      </c>
      <c r="N17" s="3">
        <f t="shared" si="7"/>
        <v>1.8383972372325887</v>
      </c>
      <c r="O17" s="3">
        <f t="shared" si="7"/>
        <v>1.5424075546405631</v>
      </c>
      <c r="P17" s="3">
        <f t="shared" si="7"/>
        <v>1.6753899430434693</v>
      </c>
      <c r="Q17" s="3">
        <f t="shared" si="7"/>
        <v>3.163192675809313</v>
      </c>
      <c r="R17" s="3">
        <f>R14-R10</f>
        <v>-3.7426246044980438</v>
      </c>
      <c r="S17" s="4" t="s">
        <v>4</v>
      </c>
      <c r="T17" s="4" t="s">
        <v>26</v>
      </c>
    </row>
    <row r="18" spans="2:20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f>Q14-Q11</f>
        <v>5.5690759768104581</v>
      </c>
      <c r="R18" s="3">
        <f>R14-R11</f>
        <v>0.83935878321732815</v>
      </c>
      <c r="S18" s="4" t="s">
        <v>5</v>
      </c>
      <c r="T18" s="4" t="s">
        <v>27</v>
      </c>
    </row>
    <row r="19" spans="2:20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f>Q14-Q12</f>
        <v>5.7095529657716622</v>
      </c>
      <c r="R19" s="3">
        <f>R14-R12</f>
        <v>-0.73435816191212311</v>
      </c>
      <c r="S19" s="4" t="s">
        <v>6</v>
      </c>
      <c r="T19" s="4" t="s">
        <v>28</v>
      </c>
    </row>
    <row r="20" spans="2:20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f>R13-R14</f>
        <v>7.5484936392881643</v>
      </c>
      <c r="S20" s="4" t="s">
        <v>7</v>
      </c>
      <c r="T20" s="4" t="s">
        <v>29</v>
      </c>
    </row>
    <row r="21" spans="2:20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" t="s">
        <v>8</v>
      </c>
      <c r="T21" s="4" t="s">
        <v>30</v>
      </c>
    </row>
    <row r="22" spans="2:20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f>R11-R13</f>
        <v>-8.3878524225054925</v>
      </c>
      <c r="S22" s="4" t="s">
        <v>9</v>
      </c>
      <c r="T22" s="4" t="s">
        <v>31</v>
      </c>
    </row>
    <row r="23" spans="2:20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 t="s">
        <v>10</v>
      </c>
      <c r="T23" s="4" t="s">
        <v>32</v>
      </c>
    </row>
    <row r="24" spans="2:20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 t="s">
        <v>11</v>
      </c>
      <c r="T24" s="4" t="s">
        <v>33</v>
      </c>
    </row>
    <row r="25" spans="2:20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 t="s">
        <v>12</v>
      </c>
      <c r="T25" s="4" t="s">
        <v>34</v>
      </c>
    </row>
    <row r="26" spans="2:20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 t="s">
        <v>13</v>
      </c>
      <c r="T26" s="4" t="s">
        <v>35</v>
      </c>
    </row>
    <row r="27" spans="2:20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4" t="s">
        <v>14</v>
      </c>
      <c r="T27" s="4" t="s">
        <v>36</v>
      </c>
    </row>
    <row r="28" spans="2:20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4" t="s">
        <v>15</v>
      </c>
      <c r="T28" s="4" t="s">
        <v>37</v>
      </c>
    </row>
    <row r="29" spans="2:20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4" t="s">
        <v>16</v>
      </c>
      <c r="T29" s="4" t="s">
        <v>38</v>
      </c>
    </row>
    <row r="30" spans="2:2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5908-46B0-464F-AD08-43335B5A3396}">
  <dimension ref="A1:R64"/>
  <sheetViews>
    <sheetView workbookViewId="0">
      <selection activeCell="R4" sqref="R4"/>
    </sheetView>
  </sheetViews>
  <sheetFormatPr baseColWidth="10" defaultRowHeight="16"/>
  <cols>
    <col min="1" max="5" width="10.83203125" style="3"/>
    <col min="6" max="7" width="12.83203125" style="3" customWidth="1"/>
    <col min="8" max="8" width="13.1640625" style="3" customWidth="1"/>
    <col min="12" max="14" width="10.83203125" style="3"/>
    <col min="15" max="16" width="12.83203125" style="3" customWidth="1"/>
    <col min="17" max="17" width="13.1640625" style="3" customWidth="1"/>
  </cols>
  <sheetData>
    <row r="1" spans="1:18">
      <c r="A1" s="14" t="s">
        <v>796</v>
      </c>
      <c r="B1" s="14" t="s">
        <v>797</v>
      </c>
      <c r="C1" s="3" t="s">
        <v>798</v>
      </c>
      <c r="D1" s="3" t="s">
        <v>801</v>
      </c>
      <c r="E1" s="3" t="s">
        <v>799</v>
      </c>
      <c r="F1" s="3" t="s">
        <v>800</v>
      </c>
      <c r="G1" s="3" t="s">
        <v>802</v>
      </c>
      <c r="H1" s="3" t="s">
        <v>801</v>
      </c>
      <c r="L1" s="3" t="s">
        <v>803</v>
      </c>
      <c r="M1" s="3" t="s">
        <v>804</v>
      </c>
      <c r="N1" s="3" t="s">
        <v>805</v>
      </c>
      <c r="O1" s="3" t="s">
        <v>806</v>
      </c>
      <c r="P1" s="3" t="s">
        <v>807</v>
      </c>
      <c r="Q1" s="3" t="s">
        <v>804</v>
      </c>
    </row>
    <row r="2" spans="1:18">
      <c r="A2" s="3">
        <v>1</v>
      </c>
      <c r="B2" t="s">
        <v>55</v>
      </c>
      <c r="C2" s="3">
        <f>VLOOKUP(B2,VA_region!$D$2:$E$142,2,FALSE)</f>
        <v>1351445.7959346999</v>
      </c>
      <c r="D2" s="3">
        <f>VLOOKUP(B2,VA_region!$A$2:$B$246,2,FALSE)</f>
        <v>1378291.4412253101</v>
      </c>
      <c r="E2" s="3">
        <f>VLOOKUP(B2,VA_region!$J$2:$K$215,2,FALSE)</f>
        <v>1135051.2534196801</v>
      </c>
      <c r="F2" s="3">
        <f>VLOOKUP(B2,VA_region!$G$2:$H$190,2,FALSE)</f>
        <v>1269737.81314737</v>
      </c>
      <c r="G2" s="3">
        <f>VLOOKUP(B2,VA_region!$O$2:$P$65,2,FALSE)</f>
        <v>1411106.15378436</v>
      </c>
      <c r="H2" s="3">
        <f>VLOOKUP(B2,VA_region!$A$2:$B$246,2,FALSE)</f>
        <v>1378291.4412253101</v>
      </c>
      <c r="I2">
        <f>(H2-G2)/H2*100</f>
        <v>-2.3808253884154902</v>
      </c>
      <c r="L2" s="3">
        <f>VLOOKUP(B2,VA_region_P!$D$2:$E$142,2,FALSE)</f>
        <v>1381927.5022135901</v>
      </c>
      <c r="M2" s="3">
        <f>VLOOKUP(B2,VA_region_P!$A$2:$B$246,2,FALSE)</f>
        <v>1351693.9845245001</v>
      </c>
      <c r="N2" s="3">
        <f>VLOOKUP(B2,VA_region_P!$J$2:$K$215,2,FALSE)</f>
        <v>1135051.2534196801</v>
      </c>
      <c r="O2" s="3">
        <f>VLOOKUP(B2,VA_region_P!$G$2:$H$190,2,FALSE)</f>
        <v>1252125.9936345201</v>
      </c>
      <c r="P2" s="3">
        <f>VLOOKUP(B2,VA_region_P!$O$2:$P$65,2,FALSE)</f>
        <v>1146142.5819999999</v>
      </c>
      <c r="Q2" s="3">
        <f>VLOOKUP(B2,VA_region_P!$A$2:$B$246,2,FALSE)</f>
        <v>1351693.9845245001</v>
      </c>
      <c r="R2">
        <f>(Q2-P2)/Q2*100</f>
        <v>15.206948087204012</v>
      </c>
    </row>
    <row r="3" spans="1:18">
      <c r="A3" s="3">
        <v>2</v>
      </c>
      <c r="B3" t="s">
        <v>56</v>
      </c>
      <c r="C3" s="3">
        <f>VLOOKUP(B3,VA_region!$D$2:$E$142,2,FALSE)</f>
        <v>389921.60024762998</v>
      </c>
      <c r="D3" s="3">
        <f>VLOOKUP(B3,VA_region!$A$2:$B$246,2,FALSE)</f>
        <v>374420.70898197597</v>
      </c>
      <c r="E3" s="3">
        <f>VLOOKUP(B3,VA_region!$J$2:$K$215,2,FALSE)</f>
        <v>331738.56104014098</v>
      </c>
      <c r="F3" s="3">
        <f>VLOOKUP(B3,VA_region!$G$2:$H$190,2,FALSE)</f>
        <v>405720.63236367604</v>
      </c>
      <c r="G3" s="3">
        <f>VLOOKUP(B3,VA_region!$O$2:$P$65,2,FALSE)</f>
        <v>363205.56356815598</v>
      </c>
      <c r="H3" s="3">
        <f>VLOOKUP(B3,VA_region!$A$2:$B$246,2,FALSE)</f>
        <v>374420.70898197597</v>
      </c>
      <c r="I3">
        <f t="shared" ref="I3:I64" si="0">(H3-G3)/H3*100</f>
        <v>2.9953325616826048</v>
      </c>
      <c r="L3" s="3">
        <f>VLOOKUP(B3,VA_region_P!$D$2:$E$142,2,FALSE)</f>
        <v>399704.708908525</v>
      </c>
      <c r="M3" s="3">
        <f>VLOOKUP(B3,VA_region_P!$A$2:$B$246,2,FALSE)</f>
        <v>381817.56589329999</v>
      </c>
      <c r="N3" s="3">
        <f>VLOOKUP(B3,VA_region_P!$J$2:$K$215,2,FALSE)</f>
        <v>331738.56104014098</v>
      </c>
      <c r="O3" s="3">
        <f>VLOOKUP(B3,VA_region_P!$G$2:$H$190,2,FALSE)</f>
        <v>418144.85709241999</v>
      </c>
      <c r="P3" s="3">
        <f>VLOOKUP(B3,VA_region_P!$O$2:$P$65,2,FALSE)</f>
        <v>340808.24690000003</v>
      </c>
      <c r="Q3" s="3">
        <f>VLOOKUP(B3,VA_region_P!$A$2:$B$246,2,FALSE)</f>
        <v>381817.56589329999</v>
      </c>
      <c r="R3">
        <f t="shared" ref="R3:R64" si="1">(Q3-P3)/Q3*100</f>
        <v>10.740553252796163</v>
      </c>
    </row>
    <row r="4" spans="1:18">
      <c r="A4" s="3">
        <v>3</v>
      </c>
      <c r="B4" t="s">
        <v>59</v>
      </c>
      <c r="C4" s="3">
        <f>VLOOKUP(B4,VA_region!$D$2:$E$142,2,FALSE)</f>
        <v>531185.20284129505</v>
      </c>
      <c r="D4" s="3">
        <f>VLOOKUP(B4,VA_region!$A$2:$B$246,2,FALSE)</f>
        <v>395080.94713058899</v>
      </c>
      <c r="E4" s="3">
        <f>VLOOKUP(B4,VA_region!$J$2:$K$215,2,FALSE)</f>
        <v>405595.85237115802</v>
      </c>
      <c r="F4" s="3">
        <f>VLOOKUP(B4,VA_region!$G$2:$H$190,2,FALSE)</f>
        <v>453102.15340188303</v>
      </c>
      <c r="G4" s="3">
        <f>VLOOKUP(B4,VA_region!$O$2:$P$65,2,FALSE)</f>
        <v>448812.02285976103</v>
      </c>
      <c r="H4" s="3">
        <f>VLOOKUP(B4,VA_region!$A$2:$B$246,2,FALSE)</f>
        <v>395080.94713058899</v>
      </c>
      <c r="I4">
        <f t="shared" si="0"/>
        <v>-13.600016938152148</v>
      </c>
      <c r="L4" s="3">
        <f>VLOOKUP(B4,VA_region_P!$D$2:$E$142,2,FALSE)</f>
        <v>468991.773846475</v>
      </c>
      <c r="M4" s="3">
        <f>VLOOKUP(B4,VA_region_P!$A$2:$B$246,2,FALSE)</f>
        <v>462149.679344</v>
      </c>
      <c r="N4" s="3">
        <f>VLOOKUP(B4,VA_region_P!$J$2:$K$215,2,FALSE)</f>
        <v>405595.85237115802</v>
      </c>
      <c r="O4" s="3">
        <f>VLOOKUP(B4,VA_region_P!$G$2:$H$190,2,FALSE)</f>
        <v>577536.933283202</v>
      </c>
      <c r="P4" s="3">
        <f>VLOOKUP(B4,VA_region_P!$O$2:$P$65,2,FALSE)</f>
        <v>407456.60570000001</v>
      </c>
      <c r="Q4" s="3">
        <f>VLOOKUP(B4,VA_region_P!$A$2:$B$246,2,FALSE)</f>
        <v>462149.679344</v>
      </c>
      <c r="R4">
        <f t="shared" si="1"/>
        <v>11.834493474415964</v>
      </c>
    </row>
    <row r="5" spans="1:18">
      <c r="A5" s="3">
        <v>4</v>
      </c>
      <c r="B5" t="s">
        <v>79</v>
      </c>
      <c r="C5" s="3">
        <f>VLOOKUP(B5,VA_region!$D$2:$E$142,2,FALSE)</f>
        <v>1743926.9988399099</v>
      </c>
      <c r="D5" s="3">
        <f>VLOOKUP(B5,VA_region!$A$2:$B$246,2,FALSE)</f>
        <v>1597881.0096814299</v>
      </c>
      <c r="E5" s="3">
        <f>VLOOKUP(B5,VA_region!$J$2:$K$215,2,FALSE)</f>
        <v>1359702.6290812399</v>
      </c>
      <c r="F5" s="3">
        <f>VLOOKUP(B5,VA_region!$G$2:$H$190,2,FALSE)</f>
        <v>1831306.6741662601</v>
      </c>
      <c r="G5" s="3">
        <f>VLOOKUP(B5,VA_region!$O$2:$P$65,2,FALSE)</f>
        <v>1806184.0457687799</v>
      </c>
      <c r="H5" s="3">
        <f>VLOOKUP(B5,VA_region!$A$2:$B$246,2,FALSE)</f>
        <v>1597881.0096814299</v>
      </c>
      <c r="I5">
        <f t="shared" si="0"/>
        <v>-13.036204499913259</v>
      </c>
      <c r="L5" s="3">
        <f>VLOOKUP(B5,VA_region_P!$D$2:$E$142,2,FALSE)</f>
        <v>1695279.53062823</v>
      </c>
      <c r="M5" s="3">
        <f>VLOOKUP(B5,VA_region_P!$A$2:$B$246,2,FALSE)</f>
        <v>1556129.5244181999</v>
      </c>
      <c r="N5" s="3">
        <f>VLOOKUP(B5,VA_region_P!$J$2:$K$215,2,FALSE)</f>
        <v>1359702.6290812399</v>
      </c>
      <c r="O5" s="3">
        <f>VLOOKUP(B5,VA_region_P!$G$2:$H$190,2,FALSE)</f>
        <v>1912908.9797841101</v>
      </c>
      <c r="P5" s="3">
        <f>VLOOKUP(B5,VA_region_P!$O$2:$P$65,2,FALSE)</f>
        <v>1455566.463</v>
      </c>
      <c r="Q5" s="3">
        <f>VLOOKUP(B5,VA_region_P!$A$2:$B$246,2,FALSE)</f>
        <v>1556129.5244181999</v>
      </c>
      <c r="R5">
        <f t="shared" si="1"/>
        <v>6.4623837437823868</v>
      </c>
    </row>
    <row r="6" spans="1:18">
      <c r="A6" s="3">
        <v>5</v>
      </c>
      <c r="B6" t="s">
        <v>82</v>
      </c>
      <c r="C6" s="3">
        <f>VLOOKUP(B6,VA_region!$D$2:$E$142,2,FALSE)</f>
        <v>239309.55595804099</v>
      </c>
      <c r="D6" s="3">
        <f>VLOOKUP(B6,VA_region!$A$2:$B$246,2,FALSE)</f>
        <v>238792.01849203699</v>
      </c>
      <c r="E6" s="3">
        <f>VLOOKUP(B6,VA_region!$J$2:$K$215,2,FALSE)</f>
        <v>199926.49717583999</v>
      </c>
      <c r="F6" s="3">
        <f>VLOOKUP(B6,VA_region!$G$2:$H$190,2,FALSE)</f>
        <v>232481.416039281</v>
      </c>
      <c r="G6" s="3">
        <f>VLOOKUP(B6,VA_region!$O$2:$P$65,2,FALSE)</f>
        <v>292730.87240523798</v>
      </c>
      <c r="H6" s="3">
        <f>VLOOKUP(B6,VA_region!$A$2:$B$246,2,FALSE)</f>
        <v>238792.01849203699</v>
      </c>
      <c r="I6">
        <f t="shared" si="0"/>
        <v>-22.58821473758751</v>
      </c>
      <c r="L6" s="3">
        <f>VLOOKUP(B6,VA_region_P!$D$2:$E$142,2,FALSE)</f>
        <v>237735.92362548501</v>
      </c>
      <c r="M6" s="3">
        <f>VLOOKUP(B6,VA_region_P!$A$2:$B$246,2,FALSE)</f>
        <v>243919.08530919999</v>
      </c>
      <c r="N6" s="3">
        <f>VLOOKUP(B6,VA_region_P!$J$2:$K$215,2,FALSE)</f>
        <v>199926.49717583999</v>
      </c>
      <c r="O6" s="3">
        <f>VLOOKUP(B6,VA_region_P!$G$2:$H$190,2,FALSE)</f>
        <v>238268.04869608901</v>
      </c>
      <c r="P6" s="3">
        <f>VLOOKUP(B6,VA_region_P!$O$2:$P$65,2,FALSE)</f>
        <v>222797.09539999999</v>
      </c>
      <c r="Q6" s="3">
        <f>VLOOKUP(B6,VA_region_P!$A$2:$B$246,2,FALSE)</f>
        <v>243919.08530919999</v>
      </c>
      <c r="R6">
        <f t="shared" si="1"/>
        <v>8.6594248590367808</v>
      </c>
    </row>
    <row r="7" spans="1:18">
      <c r="A7" s="3">
        <v>6</v>
      </c>
      <c r="B7" t="s">
        <v>97</v>
      </c>
      <c r="C7" s="3">
        <f>VLOOKUP(B7,VA_region!$D$2:$E$142,2,FALSE)</f>
        <v>173534.872917678</v>
      </c>
      <c r="D7" s="3">
        <f>VLOOKUP(B7,VA_region!$A$2:$B$246,2,FALSE)</f>
        <v>162343.49116409599</v>
      </c>
      <c r="E7" s="3">
        <f>VLOOKUP(B7,VA_region!$J$2:$K$215,2,FALSE)</f>
        <v>161025.08694704599</v>
      </c>
      <c r="F7" s="3">
        <f>VLOOKUP(B7,VA_region!$G$2:$H$190,2,FALSE)</f>
        <v>195619.844486644</v>
      </c>
      <c r="G7" s="3">
        <f>VLOOKUP(B7,VA_region!$O$2:$P$65,2,FALSE)</f>
        <v>189693.632133985</v>
      </c>
      <c r="H7" s="3">
        <f>VLOOKUP(B7,VA_region!$A$2:$B$246,2,FALSE)</f>
        <v>162343.49116409599</v>
      </c>
      <c r="I7">
        <f t="shared" si="0"/>
        <v>-16.84708193335797</v>
      </c>
      <c r="L7" s="3">
        <f>VLOOKUP(B7,VA_region_P!$D$2:$E$142,2,FALSE)</f>
        <v>193515.80693957899</v>
      </c>
      <c r="M7" s="3">
        <f>VLOOKUP(B7,VA_region_P!$A$2:$B$246,2,FALSE)</f>
        <v>186829.9405459</v>
      </c>
      <c r="N7" s="3">
        <f>VLOOKUP(B7,VA_region_P!$J$2:$K$215,2,FALSE)</f>
        <v>161025.08694704599</v>
      </c>
      <c r="O7" s="3">
        <f>VLOOKUP(B7,VA_region_P!$G$2:$H$190,2,FALSE)</f>
        <v>223191.68075552999</v>
      </c>
      <c r="P7" s="3">
        <f>VLOOKUP(B7,VA_region_P!$O$2:$P$65,2,FALSE)</f>
        <v>168121.51019999999</v>
      </c>
      <c r="Q7" s="3">
        <f>VLOOKUP(B7,VA_region_P!$A$2:$B$246,2,FALSE)</f>
        <v>186829.9405459</v>
      </c>
      <c r="R7">
        <f t="shared" si="1"/>
        <v>10.013614676125082</v>
      </c>
    </row>
    <row r="8" spans="1:18">
      <c r="A8" s="3">
        <v>7</v>
      </c>
      <c r="B8" t="s">
        <v>101</v>
      </c>
      <c r="C8" s="3">
        <f>VLOOKUP(B8,VA_region!$D$2:$E$142,2,FALSE)</f>
        <v>295383.39349153702</v>
      </c>
      <c r="D8" s="3">
        <f>VLOOKUP(B8,VA_region!$A$2:$B$246,2,FALSE)</f>
        <v>289879.88164202502</v>
      </c>
      <c r="E8" s="3">
        <f>VLOOKUP(B8,VA_region!$J$2:$K$215,2,FALSE)</f>
        <v>263556.23485449702</v>
      </c>
      <c r="F8" s="3">
        <f>VLOOKUP(B8,VA_region!$G$2:$H$190,2,FALSE)</f>
        <v>309763.59662244702</v>
      </c>
      <c r="G8" s="3">
        <f>VLOOKUP(B8,VA_region!$O$2:$P$65,2,FALSE)</f>
        <v>272472.43806915102</v>
      </c>
      <c r="H8" s="3">
        <f>VLOOKUP(B8,VA_region!$A$2:$B$246,2,FALSE)</f>
        <v>289879.88164202502</v>
      </c>
      <c r="I8">
        <f t="shared" si="0"/>
        <v>6.005054050067054</v>
      </c>
      <c r="L8" s="3">
        <f>VLOOKUP(B8,VA_region_P!$D$2:$E$142,2,FALSE)</f>
        <v>297195.56445529999</v>
      </c>
      <c r="M8" s="3">
        <f>VLOOKUP(B8,VA_region_P!$A$2:$B$246,2,FALSE)</f>
        <v>302673.06876619998</v>
      </c>
      <c r="N8" s="3">
        <f>VLOOKUP(B8,VA_region_P!$J$2:$K$215,2,FALSE)</f>
        <v>263556.23485449702</v>
      </c>
      <c r="O8" s="3">
        <f>VLOOKUP(B8,VA_region_P!$G$2:$H$190,2,FALSE)</f>
        <v>322036.02357999998</v>
      </c>
      <c r="P8" s="3">
        <f>VLOOKUP(B8,VA_region_P!$O$2:$P$65,2,FALSE)</f>
        <v>261480.58290000001</v>
      </c>
      <c r="Q8" s="3">
        <f>VLOOKUP(B8,VA_region_P!$A$2:$B$246,2,FALSE)</f>
        <v>302673.06876619998</v>
      </c>
      <c r="R8">
        <f t="shared" si="1"/>
        <v>13.609564284696615</v>
      </c>
    </row>
    <row r="9" spans="1:18">
      <c r="A9" s="3">
        <v>8</v>
      </c>
      <c r="B9" t="s">
        <v>109</v>
      </c>
      <c r="C9" s="3">
        <f>VLOOKUP(B9,VA_region!$D$2:$E$142,2,FALSE)</f>
        <v>25597.089546273299</v>
      </c>
      <c r="D9" s="3">
        <f>VLOOKUP(B9,VA_region!$A$2:$B$246,2,FALSE)</f>
        <v>21848.935041960402</v>
      </c>
      <c r="E9" s="3">
        <f>VLOOKUP(B9,VA_region!$J$2:$K$215,2,FALSE)</f>
        <v>20149.052869166801</v>
      </c>
      <c r="F9" s="3">
        <f>VLOOKUP(B9,VA_region!$G$2:$H$190,2,FALSE)</f>
        <v>22652.535660690901</v>
      </c>
      <c r="G9" s="3">
        <f>VLOOKUP(B9,VA_region!$O$2:$P$65,2,FALSE)</f>
        <v>22161.484020012998</v>
      </c>
      <c r="H9" s="3">
        <f>VLOOKUP(B9,VA_region!$A$2:$B$246,2,FALSE)</f>
        <v>21848.935041960402</v>
      </c>
      <c r="I9">
        <f t="shared" si="0"/>
        <v>-1.4304998273478928</v>
      </c>
      <c r="L9" s="3">
        <f>VLOOKUP(B9,VA_region_P!$D$2:$E$142,2,FALSE)</f>
        <v>23391.4433644979</v>
      </c>
      <c r="M9" s="3">
        <f>VLOOKUP(B9,VA_region_P!$A$2:$B$246,2,FALSE)</f>
        <v>23048.864242899999</v>
      </c>
      <c r="N9" s="3">
        <f>VLOOKUP(B9,VA_region_P!$J$2:$K$215,2,FALSE)</f>
        <v>20149.052869166801</v>
      </c>
      <c r="O9" s="3">
        <f>VLOOKUP(B9,VA_region_P!$G$2:$H$190,2,FALSE)</f>
        <v>21843.265081670001</v>
      </c>
      <c r="P9" s="3">
        <f>VLOOKUP(B9,VA_region_P!$O$2:$P$65,2,FALSE)</f>
        <v>19531.078099999999</v>
      </c>
      <c r="Q9" s="3">
        <f>VLOOKUP(B9,VA_region_P!$A$2:$B$246,2,FALSE)</f>
        <v>23048.864242899999</v>
      </c>
      <c r="R9">
        <f t="shared" si="1"/>
        <v>15.262297117237017</v>
      </c>
    </row>
    <row r="10" spans="1:18">
      <c r="A10" s="3">
        <v>9</v>
      </c>
      <c r="B10" t="s">
        <v>113</v>
      </c>
      <c r="C10" s="3">
        <f>VLOOKUP(B10,VA_region!$D$2:$E$142,2,FALSE)</f>
        <v>242622.195738209</v>
      </c>
      <c r="D10" s="3">
        <f>VLOOKUP(B10,VA_region!$A$2:$B$246,2,FALSE)</f>
        <v>224727.15203831001</v>
      </c>
      <c r="E10" s="3">
        <f>VLOOKUP(B10,VA_region!$J$2:$K$215,2,FALSE)</f>
        <v>205788.35449156101</v>
      </c>
      <c r="F10" s="3">
        <f>VLOOKUP(B10,VA_region!$G$2:$H$190,2,FALSE)</f>
        <v>226803.37122694001</v>
      </c>
      <c r="G10" s="3">
        <f>VLOOKUP(B10,VA_region!$O$2:$P$65,2,FALSE)</f>
        <v>227802.76383485799</v>
      </c>
      <c r="H10" s="3">
        <f>VLOOKUP(B10,VA_region!$A$2:$B$246,2,FALSE)</f>
        <v>224727.15203831001</v>
      </c>
      <c r="I10">
        <f t="shared" si="0"/>
        <v>-1.3685982172833611</v>
      </c>
      <c r="L10" s="3">
        <f>VLOOKUP(B10,VA_region_P!$D$2:$E$142,2,FALSE)</f>
        <v>246085.32854465401</v>
      </c>
      <c r="M10" s="3">
        <f>VLOOKUP(B10,VA_region_P!$A$2:$B$246,2,FALSE)</f>
        <v>234440.08099809999</v>
      </c>
      <c r="N10" s="3">
        <f>VLOOKUP(B10,VA_region_P!$J$2:$K$215,2,FALSE)</f>
        <v>205788.35449156101</v>
      </c>
      <c r="O10" s="3">
        <f>VLOOKUP(B10,VA_region_P!$G$2:$H$190,2,FALSE)</f>
        <v>261067.39932749301</v>
      </c>
      <c r="P10" s="3">
        <f>VLOOKUP(B10,VA_region_P!$O$2:$P$65,2,FALSE)</f>
        <v>200539.23680000001</v>
      </c>
      <c r="Q10" s="3">
        <f>VLOOKUP(B10,VA_region_P!$A$2:$B$246,2,FALSE)</f>
        <v>234440.08099809999</v>
      </c>
      <c r="R10">
        <f t="shared" si="1"/>
        <v>14.460344858170702</v>
      </c>
    </row>
    <row r="11" spans="1:18">
      <c r="A11" s="3">
        <v>10</v>
      </c>
      <c r="B11" t="s">
        <v>116</v>
      </c>
      <c r="C11" s="3">
        <f>VLOOKUP(B11,VA_region!$D$2:$E$142,2,FALSE)</f>
        <v>2735772.84941193</v>
      </c>
      <c r="D11" s="3">
        <f>VLOOKUP(B11,VA_region!$A$2:$B$246,2,FALSE)</f>
        <v>2457548.4322750401</v>
      </c>
      <c r="E11" s="3">
        <f>VLOOKUP(B11,VA_region!$J$2:$K$215,2,FALSE)</f>
        <v>2153827.5895479401</v>
      </c>
      <c r="F11" s="3">
        <f>VLOOKUP(B11,VA_region!$G$2:$H$190,2,FALSE)</f>
        <v>2537271.8009585999</v>
      </c>
      <c r="G11" s="3">
        <f>VLOOKUP(B11,VA_region!$O$2:$P$65,2,FALSE)</f>
        <v>2434882.90440903</v>
      </c>
      <c r="H11" s="3">
        <f>VLOOKUP(B11,VA_region!$A$2:$B$246,2,FALSE)</f>
        <v>2457548.4322750401</v>
      </c>
      <c r="I11">
        <f t="shared" si="0"/>
        <v>0.92228204206855868</v>
      </c>
      <c r="L11" s="3">
        <f>VLOOKUP(B11,VA_region_P!$D$2:$E$142,2,FALSE)</f>
        <v>2616393.0093522202</v>
      </c>
      <c r="M11" s="3">
        <f>VLOOKUP(B11,VA_region_P!$A$2:$B$246,2,FALSE)</f>
        <v>2438207.8962518</v>
      </c>
      <c r="N11" s="3">
        <f>VLOOKUP(B11,VA_region_P!$J$2:$K$215,2,FALSE)</f>
        <v>2153827.5895479401</v>
      </c>
      <c r="O11" s="3">
        <f>VLOOKUP(B11,VA_region_P!$G$2:$H$190,2,FALSE)</f>
        <v>2594254.59773179</v>
      </c>
      <c r="P11" s="3">
        <f>VLOOKUP(B11,VA_region_P!$O$2:$P$65,2,FALSE)</f>
        <v>2182051.179</v>
      </c>
      <c r="Q11" s="3">
        <f>VLOOKUP(B11,VA_region_P!$A$2:$B$246,2,FALSE)</f>
        <v>2438207.8962518</v>
      </c>
      <c r="R11">
        <f t="shared" si="1"/>
        <v>10.505942403253789</v>
      </c>
    </row>
    <row r="12" spans="1:18">
      <c r="A12" s="3">
        <v>11</v>
      </c>
      <c r="B12" t="s">
        <v>815</v>
      </c>
      <c r="C12" s="3">
        <f>VLOOKUP(B12,VA_region!$D$2:$E$142,2,FALSE)</f>
        <v>3342422.16806118</v>
      </c>
      <c r="D12" s="3">
        <f>VLOOKUP(B12,VA_region!$A$2:$B$246,2,FALSE)</f>
        <v>3122349.4505557502</v>
      </c>
      <c r="E12" s="3">
        <f>VLOOKUP(B12,VA_region!$J$2:$K$215,2,FALSE)</f>
        <v>2953994.3205236401</v>
      </c>
      <c r="F12" s="3">
        <f>VLOOKUP(B12,VA_region!$G$2:$H$190,2,FALSE)</f>
        <v>3162438.4722609199</v>
      </c>
      <c r="G12" s="3">
        <f>VLOOKUP(B12,VA_region!$O$2:$P$65,2,FALSE)</f>
        <v>3128653.9215078698</v>
      </c>
      <c r="H12" s="3">
        <f>VLOOKUP(B12,VA_region!$A$2:$B$246,2,FALSE)</f>
        <v>3122349.4505557502</v>
      </c>
      <c r="I12">
        <f t="shared" si="0"/>
        <v>-0.20191432932010664</v>
      </c>
      <c r="L12" s="3">
        <f>VLOOKUP(B12,VA_region_P!$D$2:$E$142,2,FALSE)</f>
        <v>3539618.7911670101</v>
      </c>
      <c r="M12" s="3">
        <f>VLOOKUP(B12,VA_region_P!$A$2:$B$246,2,FALSE)</f>
        <v>3360549.9738882999</v>
      </c>
      <c r="N12" s="3">
        <f>VLOOKUP(B12,VA_region_P!$J$2:$K$215,2,FALSE)</f>
        <v>2953994.3205236401</v>
      </c>
      <c r="O12" s="3">
        <f>VLOOKUP(B12,VA_region_P!$G$2:$H$190,2,FALSE)</f>
        <v>3680610.84503716</v>
      </c>
      <c r="P12" s="3">
        <f>VLOOKUP(B12,VA_region_P!$O$2:$P$65,2,FALSE)</f>
        <v>3039093.6230000001</v>
      </c>
      <c r="Q12" s="3">
        <f>VLOOKUP(B12,VA_region_P!$A$2:$B$246,2,FALSE)</f>
        <v>3360549.9738882999</v>
      </c>
      <c r="R12">
        <f t="shared" si="1"/>
        <v>9.5655875789985956</v>
      </c>
    </row>
    <row r="13" spans="1:18">
      <c r="A13" s="3">
        <v>12</v>
      </c>
      <c r="B13" t="s">
        <v>129</v>
      </c>
      <c r="C13" s="3">
        <f>VLOOKUP(B13,VA_region!$D$2:$E$142,2,FALSE)</f>
        <v>246336.68395388199</v>
      </c>
      <c r="D13" s="3">
        <f>VLOOKUP(B13,VA_region!$A$2:$B$246,2,FALSE)</f>
        <v>218057.261364384</v>
      </c>
      <c r="E13" s="3">
        <f>VLOOKUP(B13,VA_region!$J$2:$K$215,2,FALSE)</f>
        <v>176913.73645846199</v>
      </c>
      <c r="F13" s="3">
        <f>VLOOKUP(B13,VA_region!$G$2:$H$190,2,FALSE)</f>
        <v>284437.882893548</v>
      </c>
      <c r="G13" s="3">
        <f>VLOOKUP(B13,VA_region!$O$2:$P$65,2,FALSE)</f>
        <v>192693.21201013701</v>
      </c>
      <c r="H13" s="3">
        <f>VLOOKUP(B13,VA_region!$A$2:$B$246,2,FALSE)</f>
        <v>218057.261364384</v>
      </c>
      <c r="I13">
        <f t="shared" si="0"/>
        <v>11.631829729284945</v>
      </c>
      <c r="L13" s="3">
        <f>VLOOKUP(B13,VA_region_P!$D$2:$E$142,2,FALSE)</f>
        <v>204348.491188407</v>
      </c>
      <c r="M13" s="3">
        <f>VLOOKUP(B13,VA_region_P!$A$2:$B$246,2,FALSE)</f>
        <v>196591.35376140001</v>
      </c>
      <c r="N13" s="3">
        <f>VLOOKUP(B13,VA_region_P!$J$2:$K$215,2,FALSE)</f>
        <v>176913.73645846199</v>
      </c>
      <c r="O13" s="3">
        <f>VLOOKUP(B13,VA_region_P!$G$2:$H$190,2,FALSE)</f>
        <v>227432.14677482599</v>
      </c>
      <c r="P13" s="3">
        <f>VLOOKUP(B13,VA_region_P!$O$2:$P$65,2,FALSE)</f>
        <v>172689.5925</v>
      </c>
      <c r="Q13" s="3">
        <f>VLOOKUP(B13,VA_region_P!$A$2:$B$246,2,FALSE)</f>
        <v>196591.35376140001</v>
      </c>
      <c r="R13">
        <f t="shared" si="1"/>
        <v>12.158093834792561</v>
      </c>
    </row>
    <row r="14" spans="1:18">
      <c r="A14" s="3">
        <v>13</v>
      </c>
      <c r="B14" t="s">
        <v>141</v>
      </c>
      <c r="C14" s="3">
        <f>VLOOKUP(B14,VA_region!$D$2:$E$142,2,FALSE)</f>
        <v>114014.631390439</v>
      </c>
      <c r="D14" s="3">
        <f>VLOOKUP(B14,VA_region!$A$2:$B$246,2,FALSE)</f>
        <v>104990.643123425</v>
      </c>
      <c r="E14" s="3">
        <f>VLOOKUP(B14,VA_region!$J$2:$K$215,2,FALSE)</f>
        <v>107198.10202766</v>
      </c>
      <c r="F14" s="3">
        <f>VLOOKUP(B14,VA_region!$G$2:$H$190,2,FALSE)</f>
        <v>123050.166716372</v>
      </c>
      <c r="G14" s="3">
        <f>VLOOKUP(B14,VA_region!$O$2:$P$65,2,FALSE)</f>
        <v>110821.347747151</v>
      </c>
      <c r="H14" s="3">
        <f>VLOOKUP(B14,VA_region!$A$2:$B$246,2,FALSE)</f>
        <v>104990.643123425</v>
      </c>
      <c r="I14">
        <f t="shared" si="0"/>
        <v>-5.55354691643476</v>
      </c>
      <c r="L14" s="3">
        <f>VLOOKUP(B14,VA_region_P!$D$2:$E$142,2,FALSE)</f>
        <v>126218.095224652</v>
      </c>
      <c r="M14" s="3">
        <f>VLOOKUP(B14,VA_region_P!$A$2:$B$246,2,FALSE)</f>
        <v>124529.74143720001</v>
      </c>
      <c r="N14" s="3">
        <f>VLOOKUP(B14,VA_region_P!$J$2:$K$215,2,FALSE)</f>
        <v>107198.10202766</v>
      </c>
      <c r="O14" s="3">
        <f>VLOOKUP(B14,VA_region_P!$G$2:$H$190,2,FALSE)</f>
        <v>127719.670293412</v>
      </c>
      <c r="P14" s="3">
        <f>VLOOKUP(B14,VA_region_P!$O$2:$P$65,2,FALSE)</f>
        <v>103186.6611</v>
      </c>
      <c r="Q14" s="3">
        <f>VLOOKUP(B14,VA_region_P!$A$2:$B$246,2,FALSE)</f>
        <v>124529.74143720001</v>
      </c>
      <c r="R14">
        <f t="shared" si="1"/>
        <v>17.138942144165025</v>
      </c>
    </row>
    <row r="15" spans="1:18">
      <c r="A15" s="3">
        <v>14</v>
      </c>
      <c r="B15" t="s">
        <v>813</v>
      </c>
      <c r="C15" s="3">
        <f>VLOOKUP(B15,VA_region!$D$2:$E$142,2,FALSE)</f>
        <v>156654.67240640699</v>
      </c>
      <c r="D15" s="3">
        <f>VLOOKUP(B15,VA_region!$A$2:$B$246,2,FALSE)</f>
        <v>231028.17676823199</v>
      </c>
      <c r="E15" s="3">
        <f>VLOOKUP(B15,VA_region!$J$2:$K$215,2,FALSE)</f>
        <v>203541.33126663999</v>
      </c>
      <c r="F15" s="3">
        <f>VLOOKUP(B15,VA_region!$G$2:$H$190,2,FALSE)</f>
        <v>188298.74870184402</v>
      </c>
      <c r="G15" s="3">
        <f>VLOOKUP(B15,VA_region!$O$2:$P$65,2,FALSE)</f>
        <v>208671.19889214801</v>
      </c>
      <c r="H15" s="3">
        <f>VLOOKUP(B15,VA_region!$A$2:$B$246,2,FALSE)</f>
        <v>231028.17676823199</v>
      </c>
      <c r="I15">
        <f t="shared" si="0"/>
        <v>9.6771650059432162</v>
      </c>
      <c r="L15" s="3">
        <f>VLOOKUP(B15,VA_region_P!$D$2:$E$142,2,FALSE)</f>
        <v>235427.781182326</v>
      </c>
      <c r="M15" s="3">
        <f>VLOOKUP(B15,VA_region_P!$A$2:$B$246,2,FALSE)</f>
        <v>291499.81210320001</v>
      </c>
      <c r="N15" s="3">
        <f>VLOOKUP(B15,VA_region_P!$J$2:$K$215,2,FALSE)</f>
        <v>203541.33126663999</v>
      </c>
      <c r="O15" s="3">
        <f>VLOOKUP(B15,VA_region_P!$G$2:$H$190,2,FALSE)</f>
        <v>213359.495276589</v>
      </c>
      <c r="P15" s="3">
        <f>VLOOKUP(B15,VA_region_P!$O$2:$P$65,2,FALSE)</f>
        <v>272367.45860000001</v>
      </c>
      <c r="Q15" s="3">
        <f>VLOOKUP(B15,VA_region_P!$A$2:$B$246,2,FALSE)</f>
        <v>291499.81210320001</v>
      </c>
      <c r="R15">
        <f t="shared" si="1"/>
        <v>6.5634188115450813</v>
      </c>
    </row>
    <row r="16" spans="1:18">
      <c r="A16" s="3">
        <v>15</v>
      </c>
      <c r="B16" t="s">
        <v>808</v>
      </c>
      <c r="C16" s="3">
        <f>VLOOKUP(B16,VA_region!$D$2:$E$142,2,FALSE)</f>
        <v>283647.791495874</v>
      </c>
      <c r="D16" s="3">
        <f>VLOOKUP(B16,VA_region!$A$2:$B$246,2,FALSE)</f>
        <v>249511.017363463</v>
      </c>
      <c r="E16" s="3">
        <f>VLOOKUP(B16,VA_region!$J$2:$K$215,2,FALSE)</f>
        <v>238004.64534058899</v>
      </c>
      <c r="F16" s="3">
        <f>VLOOKUP(B16,VA_region!$G$2:$H$190,2,FALSE)</f>
        <v>267518.24066503503</v>
      </c>
      <c r="G16" s="3">
        <f>VLOOKUP(B16,VA_region!$O$2:$P$65,2,FALSE)</f>
        <v>287300.94865859899</v>
      </c>
      <c r="H16" s="3">
        <f>VLOOKUP(B16,VA_region!$A$2:$B$246,2,FALSE)</f>
        <v>249511.017363463</v>
      </c>
      <c r="I16">
        <f t="shared" si="0"/>
        <v>-15.145596252404097</v>
      </c>
      <c r="L16" s="3">
        <f>VLOOKUP(B16,VA_region_P!$D$2:$E$142,2,FALSE)</f>
        <v>265511.99756875902</v>
      </c>
      <c r="M16" s="3">
        <f>VLOOKUP(B16,VA_region_P!$A$2:$B$246,2,FALSE)</f>
        <v>299813.12121309998</v>
      </c>
      <c r="N16" s="3">
        <f>VLOOKUP(B16,VA_region_P!$J$2:$K$215,2,FALSE)</f>
        <v>238004.64534058899</v>
      </c>
      <c r="O16" s="3">
        <f>VLOOKUP(B16,VA_region_P!$G$2:$H$190,2,FALSE)</f>
        <v>262265.80782382999</v>
      </c>
      <c r="P16" s="3">
        <f>VLOOKUP(B16,VA_region_P!$O$2:$P$65,2,FALSE)</f>
        <v>267857.87209999998</v>
      </c>
      <c r="Q16" s="3">
        <f>VLOOKUP(B16,VA_region_P!$A$2:$B$246,2,FALSE)</f>
        <v>299813.12121309998</v>
      </c>
      <c r="R16">
        <f t="shared" si="1"/>
        <v>10.658389127134624</v>
      </c>
    </row>
    <row r="17" spans="1:18">
      <c r="A17" s="3">
        <v>16</v>
      </c>
      <c r="B17" t="s">
        <v>150</v>
      </c>
      <c r="C17" s="3">
        <f>VLOOKUP(B17,VA_region!$D$2:$E$142,2,FALSE)</f>
        <v>1968817.7950772301</v>
      </c>
      <c r="D17" s="3">
        <f>VLOOKUP(B17,VA_region!$A$2:$B$246,2,FALSE)</f>
        <v>1793946.0872085199</v>
      </c>
      <c r="E17" s="3">
        <f>VLOOKUP(B17,VA_region!$J$2:$K$215,2,FALSE)</f>
        <v>1623962.47755995</v>
      </c>
      <c r="F17" s="3">
        <f>VLOOKUP(B17,VA_region!$G$2:$H$190,2,FALSE)</f>
        <v>1925671.58933806</v>
      </c>
      <c r="G17" s="3">
        <f>VLOOKUP(B17,VA_region!$O$2:$P$65,2,FALSE)</f>
        <v>1754499.23280405</v>
      </c>
      <c r="H17" s="3">
        <f>VLOOKUP(B17,VA_region!$A$2:$B$246,2,FALSE)</f>
        <v>1793946.0872085199</v>
      </c>
      <c r="I17">
        <f t="shared" si="0"/>
        <v>2.1988873961007074</v>
      </c>
      <c r="L17" s="3">
        <f>VLOOKUP(B17,VA_region_P!$D$2:$E$142,2,FALSE)</f>
        <v>1994743.2413920001</v>
      </c>
      <c r="M17" s="3">
        <f>VLOOKUP(B17,VA_region_P!$A$2:$B$246,2,FALSE)</f>
        <v>1835899.2373200001</v>
      </c>
      <c r="N17" s="3">
        <f>VLOOKUP(B17,VA_region_P!$J$2:$K$215,2,FALSE)</f>
        <v>1623962.47755995</v>
      </c>
      <c r="O17" s="3">
        <f>VLOOKUP(B17,VA_region_P!$G$2:$H$190,2,FALSE)</f>
        <v>2080487.06941216</v>
      </c>
      <c r="P17" s="3">
        <f>VLOOKUP(B17,VA_region_P!$O$2:$P$65,2,FALSE)</f>
        <v>1647215.148</v>
      </c>
      <c r="Q17" s="3">
        <f>VLOOKUP(B17,VA_region_P!$A$2:$B$246,2,FALSE)</f>
        <v>1835899.2373200001</v>
      </c>
      <c r="R17">
        <f t="shared" si="1"/>
        <v>10.27747522764029</v>
      </c>
    </row>
    <row r="18" spans="1:18">
      <c r="A18" s="3">
        <v>17</v>
      </c>
      <c r="B18" t="s">
        <v>811</v>
      </c>
      <c r="C18" s="3">
        <f>VLOOKUP(B18,VA_region!$D$2:$E$142,2,FALSE)</f>
        <v>4558911.39812377</v>
      </c>
      <c r="D18" s="3">
        <f>VLOOKUP(B18,VA_region!$A$2:$B$246,2,FALSE)</f>
        <v>4248922.0040019201</v>
      </c>
      <c r="E18" s="3">
        <f>VLOOKUP(B18,VA_region!$J$2:$K$215,2,FALSE)</f>
        <v>3480759.2744134702</v>
      </c>
      <c r="F18" s="3">
        <f>VLOOKUP(B18,VA_region!$G$2:$H$190,2,FALSE)</f>
        <v>5100694.3009135798</v>
      </c>
      <c r="G18" s="3">
        <f>VLOOKUP(B18,VA_region!$O$2:$P$65,2,FALSE)</f>
        <v>5090303.0173973599</v>
      </c>
      <c r="H18" s="3">
        <f>VLOOKUP(B18,VA_region!$A$2:$B$246,2,FALSE)</f>
        <v>4248922.0040019201</v>
      </c>
      <c r="I18">
        <f t="shared" si="0"/>
        <v>-19.802223072180915</v>
      </c>
      <c r="L18" s="3">
        <f>VLOOKUP(B18,VA_region_P!$D$2:$E$142,2,FALSE)</f>
        <v>4558175.8339113304</v>
      </c>
      <c r="M18" s="3">
        <f>VLOOKUP(B18,VA_region_P!$A$2:$B$246,2,FALSE)</f>
        <v>4389475.6225885004</v>
      </c>
      <c r="N18" s="3">
        <f>VLOOKUP(B18,VA_region_P!$J$2:$K$215,2,FALSE)</f>
        <v>3480759.2744134702</v>
      </c>
      <c r="O18" s="3">
        <f>VLOOKUP(B18,VA_region_P!$G$2:$H$190,2,FALSE)</f>
        <v>5091343.1678912295</v>
      </c>
      <c r="P18" s="3">
        <f>VLOOKUP(B18,VA_region_P!$O$2:$P$65,2,FALSE)</f>
        <v>4343471.5449999999</v>
      </c>
      <c r="Q18" s="3">
        <f>VLOOKUP(B18,VA_region_P!$A$2:$B$246,2,FALSE)</f>
        <v>4389475.6225885004</v>
      </c>
      <c r="R18">
        <f t="shared" si="1"/>
        <v>1.0480540625800667</v>
      </c>
    </row>
    <row r="19" spans="1:18">
      <c r="A19" s="3">
        <v>18</v>
      </c>
      <c r="B19" t="s">
        <v>285</v>
      </c>
      <c r="C19" s="3">
        <f>VLOOKUP(B19,VA_region!$D$2:$E$142,2,FALSE)</f>
        <v>1264019.85007783</v>
      </c>
      <c r="D19" s="3">
        <f>VLOOKUP(B19,VA_region!$A$2:$B$246,2,FALSE)</f>
        <v>1294769.02369642</v>
      </c>
      <c r="E19" s="3">
        <f>VLOOKUP(B19,VA_region!$J$2:$K$215,2,FALSE)</f>
        <v>13203.8094180064</v>
      </c>
      <c r="F19" s="3">
        <f>VLOOKUP(B19,VA_region!$G$2:$H$190,2,FALSE)</f>
        <v>8112.3160913454394</v>
      </c>
      <c r="G19" s="3">
        <f>VLOOKUP(B19,VA_region!$O$2:$P$65,2,FALSE)</f>
        <v>1521840.3093497299</v>
      </c>
      <c r="H19" s="3">
        <f>VLOOKUP(B19,VA_region!$A$2:$B$246,2,FALSE)</f>
        <v>1294769.02369642</v>
      </c>
      <c r="I19">
        <f t="shared" si="0"/>
        <v>-17.53759021860493</v>
      </c>
      <c r="L19" s="3">
        <f>VLOOKUP(B19,VA_region_P!$D$2:$E$142,2,FALSE)</f>
        <v>1311404.6130482401</v>
      </c>
      <c r="M19" s="3">
        <f>VLOOKUP(B19,VA_region_P!$A$2:$B$246,2,FALSE)</f>
        <v>1465773.2455472001</v>
      </c>
      <c r="N19" s="3">
        <f>VLOOKUP(B19,VA_region_P!$J$2:$K$215,2,FALSE)</f>
        <v>13203.8094180064</v>
      </c>
      <c r="O19" s="3">
        <f>VLOOKUP(B19,VA_region_P!$G$2:$H$190,2,FALSE)</f>
        <v>10215.416786544001</v>
      </c>
      <c r="P19" s="3">
        <f>VLOOKUP(B19,VA_region_P!$O$2:$P$65,2,FALSE)</f>
        <v>1258575.132</v>
      </c>
      <c r="Q19" s="3">
        <f>VLOOKUP(B19,VA_region_P!$A$2:$B$246,2,FALSE)</f>
        <v>1465773.2455472001</v>
      </c>
      <c r="R19">
        <f t="shared" si="1"/>
        <v>14.135754911384621</v>
      </c>
    </row>
    <row r="20" spans="1:18">
      <c r="A20" s="3">
        <v>19</v>
      </c>
      <c r="B20" t="s">
        <v>171</v>
      </c>
      <c r="C20" s="3">
        <f>VLOOKUP(B20,VA_region!$D$2:$E$142,2,FALSE)</f>
        <v>32248.821599052801</v>
      </c>
      <c r="D20" s="3">
        <f>VLOOKUP(B20,VA_region!$A$2:$B$246,2,FALSE)</f>
        <v>28049.327932382799</v>
      </c>
      <c r="E20" s="3">
        <f>VLOOKUP(B20,VA_region!$J$2:$K$215,2,FALSE)</f>
        <v>24193.831694001699</v>
      </c>
      <c r="F20" s="3">
        <f>VLOOKUP(B20,VA_region!$G$2:$H$190,2,FALSE)</f>
        <v>31269.140920330701</v>
      </c>
      <c r="G20" s="3">
        <f>VLOOKUP(B20,VA_region!$O$2:$P$65,2,FALSE)</f>
        <v>25549.004255453499</v>
      </c>
      <c r="H20" s="3">
        <f>VLOOKUP(B20,VA_region!$A$2:$B$246,2,FALSE)</f>
        <v>28049.327932382799</v>
      </c>
      <c r="I20">
        <f t="shared" si="0"/>
        <v>8.9140234766291471</v>
      </c>
      <c r="L20" s="3">
        <f>VLOOKUP(B20,VA_region_P!$D$2:$E$142,2,FALSE)</f>
        <v>27385.5630482331</v>
      </c>
      <c r="M20" s="3">
        <f>VLOOKUP(B20,VA_region_P!$A$2:$B$246,2,FALSE)</f>
        <v>27090.0196627</v>
      </c>
      <c r="N20" s="3">
        <f>VLOOKUP(B20,VA_region_P!$J$2:$K$215,2,FALSE)</f>
        <v>24193.831694001699</v>
      </c>
      <c r="O20" s="3">
        <f>VLOOKUP(B20,VA_region_P!$G$2:$H$190,2,FALSE)</f>
        <v>27318.485679767</v>
      </c>
      <c r="P20" s="3">
        <f>VLOOKUP(B20,VA_region_P!$O$2:$P$65,2,FALSE)</f>
        <v>23691.4476</v>
      </c>
      <c r="Q20" s="3">
        <f>VLOOKUP(B20,VA_region_P!$A$2:$B$246,2,FALSE)</f>
        <v>27090.0196627</v>
      </c>
      <c r="R20">
        <f t="shared" si="1"/>
        <v>12.545476544557344</v>
      </c>
    </row>
    <row r="21" spans="1:18">
      <c r="A21" s="3">
        <v>20</v>
      </c>
      <c r="B21" t="s">
        <v>169</v>
      </c>
      <c r="C21" s="3">
        <f>VLOOKUP(B21,VA_region!$D$2:$E$142,2,FALSE)</f>
        <v>47945.287536329401</v>
      </c>
      <c r="D21" s="3">
        <f>VLOOKUP(B21,VA_region!$A$2:$B$246,2,FALSE)</f>
        <v>43499.938390198098</v>
      </c>
      <c r="E21" s="3">
        <f>VLOOKUP(B21,VA_region!$J$2:$K$215,2,FALSE)</f>
        <v>37006.919844576703</v>
      </c>
      <c r="F21" s="3">
        <f>VLOOKUP(B21,VA_region!$G$2:$H$190,2,FALSE)</f>
        <v>44241.701031434903</v>
      </c>
      <c r="G21" s="3">
        <f>VLOOKUP(B21,VA_region!$O$2:$P$65,2,FALSE)</f>
        <v>40900.343136993797</v>
      </c>
      <c r="H21" s="3">
        <f>VLOOKUP(B21,VA_region!$A$2:$B$246,2,FALSE)</f>
        <v>43499.938390198098</v>
      </c>
      <c r="I21">
        <f t="shared" si="0"/>
        <v>5.9760895058878329</v>
      </c>
      <c r="L21" s="3">
        <f>VLOOKUP(B21,VA_region_P!$D$2:$E$142,2,FALSE)</f>
        <v>45424.365646660401</v>
      </c>
      <c r="M21" s="3">
        <f>VLOOKUP(B21,VA_region_P!$A$2:$B$246,2,FALSE)</f>
        <v>41392.396557100001</v>
      </c>
      <c r="N21" s="3">
        <f>VLOOKUP(B21,VA_region_P!$J$2:$K$215,2,FALSE)</f>
        <v>37006.919844576703</v>
      </c>
      <c r="O21" s="3">
        <f>VLOOKUP(B21,VA_region_P!$G$2:$H$190,2,FALSE)</f>
        <v>38342.675898529</v>
      </c>
      <c r="P21" s="3">
        <f>VLOOKUP(B21,VA_region_P!$O$2:$P$65,2,FALSE)</f>
        <v>37385.696199999998</v>
      </c>
      <c r="Q21" s="3">
        <f>VLOOKUP(B21,VA_region_P!$A$2:$B$246,2,FALSE)</f>
        <v>41392.396557100001</v>
      </c>
      <c r="R21">
        <f t="shared" si="1"/>
        <v>9.6797979589629151</v>
      </c>
    </row>
    <row r="22" spans="1:18">
      <c r="A22" s="3">
        <v>21</v>
      </c>
      <c r="B22" t="s">
        <v>170</v>
      </c>
      <c r="C22" s="3">
        <f>VLOOKUP(B22,VA_region!$D$2:$E$142,2,FALSE)</f>
        <v>82208.823623236502</v>
      </c>
      <c r="D22" s="3">
        <f>VLOOKUP(B22,VA_region!$A$2:$B$246,2,FALSE)</f>
        <v>31898.4133408663</v>
      </c>
      <c r="E22" s="3">
        <f>VLOOKUP(B22,VA_region!$J$2:$K$215,2,FALSE)</f>
        <v>51040.206977844697</v>
      </c>
      <c r="F22" s="3">
        <f>VLOOKUP(B22,VA_region!$G$2:$H$190,2,FALSE)</f>
        <v>62163.898226434998</v>
      </c>
      <c r="G22" s="3">
        <f>VLOOKUP(B22,VA_region!$O$2:$P$65,2,FALSE)</f>
        <v>35822.211277843198</v>
      </c>
      <c r="H22" s="3">
        <f>VLOOKUP(B22,VA_region!$A$2:$B$246,2,FALSE)</f>
        <v>31898.4133408663</v>
      </c>
      <c r="I22">
        <f t="shared" si="0"/>
        <v>-12.300918842097916</v>
      </c>
      <c r="L22" s="3">
        <f>VLOOKUP(B22,VA_region_P!$D$2:$E$142,2,FALSE)</f>
        <v>60186.271427577602</v>
      </c>
      <c r="M22" s="3">
        <f>VLOOKUP(B22,VA_region_P!$A$2:$B$246,2,FALSE)</f>
        <v>57744.457954899997</v>
      </c>
      <c r="N22" s="3">
        <f>VLOOKUP(B22,VA_region_P!$J$2:$K$215,2,FALSE)</f>
        <v>51040.206977844602</v>
      </c>
      <c r="O22" s="3">
        <f>VLOOKUP(B22,VA_region_P!$G$2:$H$190,2,FALSE)</f>
        <v>42712.182203318996</v>
      </c>
      <c r="P22" s="3">
        <f>VLOOKUP(B22,VA_region_P!$O$2:$P$65,2,FALSE)</f>
        <v>52338.685700000002</v>
      </c>
      <c r="Q22" s="3">
        <f>VLOOKUP(B22,VA_region_P!$A$2:$B$246,2,FALSE)</f>
        <v>57744.457954899997</v>
      </c>
      <c r="R22">
        <f t="shared" si="1"/>
        <v>9.3615429884579608</v>
      </c>
    </row>
    <row r="23" spans="1:18">
      <c r="A23" s="3">
        <v>22</v>
      </c>
      <c r="B23" t="s">
        <v>202</v>
      </c>
      <c r="C23" s="3">
        <f>VLOOKUP(B23,VA_region!$D$2:$E$142,2,FALSE)</f>
        <v>739657.02392815298</v>
      </c>
      <c r="D23" s="3">
        <f>VLOOKUP(B23,VA_region!$A$2:$B$246,2,FALSE)</f>
        <v>688190.37497218896</v>
      </c>
      <c r="E23" s="3">
        <f>VLOOKUP(B23,VA_region!$J$2:$K$215,2,FALSE)</f>
        <v>674630.19829386601</v>
      </c>
      <c r="F23" s="3">
        <f>VLOOKUP(B23,VA_region!$G$2:$H$190,2,FALSE)</f>
        <v>716932.91372966499</v>
      </c>
      <c r="G23" s="3">
        <f>VLOOKUP(B23,VA_region!$O$2:$P$65,2,FALSE)</f>
        <v>711199.287999272</v>
      </c>
      <c r="H23" s="3">
        <f>VLOOKUP(B23,VA_region!$A$2:$B$246,2,FALSE)</f>
        <v>688190.37497218896</v>
      </c>
      <c r="I23">
        <f t="shared" si="0"/>
        <v>-3.3433936108177722</v>
      </c>
      <c r="L23" s="3">
        <f>VLOOKUP(B23,VA_region_P!$D$2:$E$142,2,FALSE)</f>
        <v>810204.89770383702</v>
      </c>
      <c r="M23" s="3">
        <f>VLOOKUP(B23,VA_region_P!$A$2:$B$246,2,FALSE)</f>
        <v>765264.94978090003</v>
      </c>
      <c r="N23" s="3">
        <f>VLOOKUP(B23,VA_region_P!$J$2:$K$215,2,FALSE)</f>
        <v>674630.19829386601</v>
      </c>
      <c r="O23" s="3">
        <f>VLOOKUP(B23,VA_region_P!$G$2:$H$190,2,FALSE)</f>
        <v>830897.10917078902</v>
      </c>
      <c r="P23" s="3">
        <f>VLOOKUP(B23,VA_region_P!$O$2:$P$65,2,FALSE)</f>
        <v>688547.47349999996</v>
      </c>
      <c r="Q23" s="3">
        <f>VLOOKUP(B23,VA_region_P!$A$2:$B$246,2,FALSE)</f>
        <v>765264.94978090003</v>
      </c>
      <c r="R23">
        <f t="shared" si="1"/>
        <v>10.024956232853045</v>
      </c>
    </row>
    <row r="24" spans="1:18">
      <c r="A24" s="3">
        <v>23</v>
      </c>
      <c r="B24" t="s">
        <v>206</v>
      </c>
      <c r="C24" s="3">
        <f>VLOOKUP(B24,VA_region!$D$2:$E$142,2,FALSE)</f>
        <v>185999.43669585799</v>
      </c>
      <c r="D24" s="3">
        <f>VLOOKUP(B24,VA_region!$A$2:$B$246,2,FALSE)</f>
        <v>182674.26450436501</v>
      </c>
      <c r="E24" s="3">
        <f>VLOOKUP(B24,VA_region!$J$2:$K$215,2,FALSE)</f>
        <v>155902.91692312999</v>
      </c>
      <c r="F24" s="3">
        <f>VLOOKUP(B24,VA_region!$G$2:$H$190,2,FALSE)</f>
        <v>167397.34303585801</v>
      </c>
      <c r="G24" s="3">
        <f>VLOOKUP(B24,VA_region!$O$2:$P$65,2,FALSE)</f>
        <v>192999.49178312</v>
      </c>
      <c r="H24" s="3">
        <f>VLOOKUP(B24,VA_region!$A$2:$B$246,2,FALSE)</f>
        <v>182674.26450436501</v>
      </c>
      <c r="I24">
        <f t="shared" si="0"/>
        <v>-5.6522615852701383</v>
      </c>
      <c r="L24" s="3">
        <f>VLOOKUP(B24,VA_region_P!$D$2:$E$142,2,FALSE)</f>
        <v>187685.43728210701</v>
      </c>
      <c r="M24" s="3">
        <f>VLOOKUP(B24,VA_region_P!$A$2:$B$246,2,FALSE)</f>
        <v>177467.5290714</v>
      </c>
      <c r="N24" s="3">
        <f>VLOOKUP(B24,VA_region_P!$J$2:$K$215,2,FALSE)</f>
        <v>155902.91692312999</v>
      </c>
      <c r="O24" s="3">
        <f>VLOOKUP(B24,VA_region_P!$G$2:$H$190,2,FALSE)</f>
        <v>186093.809236125</v>
      </c>
      <c r="P24" s="3">
        <f>VLOOKUP(B24,VA_region_P!$O$2:$P$65,2,FALSE)</f>
        <v>162580.9376</v>
      </c>
      <c r="Q24" s="3">
        <f>VLOOKUP(B24,VA_region_P!$A$2:$B$246,2,FALSE)</f>
        <v>177467.5290714</v>
      </c>
      <c r="R24">
        <f t="shared" si="1"/>
        <v>8.3883466171497307</v>
      </c>
    </row>
    <row r="25" spans="1:18">
      <c r="A25" s="3">
        <v>24</v>
      </c>
      <c r="B25" t="s">
        <v>203</v>
      </c>
      <c r="C25" s="3">
        <f>VLOOKUP(B25,VA_region!$D$2:$E$142,2,FALSE)</f>
        <v>442562.068120101</v>
      </c>
      <c r="D25" s="3">
        <f>VLOOKUP(B25,VA_region!$A$2:$B$246,2,FALSE)</f>
        <v>372108.67683180299</v>
      </c>
      <c r="E25" s="3">
        <f>VLOOKUP(B25,VA_region!$J$2:$K$215,2,FALSE)</f>
        <v>382651.21470514301</v>
      </c>
      <c r="F25" s="3">
        <f>VLOOKUP(B25,VA_region!$G$2:$H$190,2,FALSE)</f>
        <v>385265.204955141</v>
      </c>
      <c r="G25" s="3">
        <f>VLOOKUP(B25,VA_region!$O$2:$P$65,2,FALSE)</f>
        <v>359881.95008204301</v>
      </c>
      <c r="H25" s="3">
        <f>VLOOKUP(B25,VA_region!$A$2:$B$246,2,FALSE)</f>
        <v>372108.67683180299</v>
      </c>
      <c r="I25">
        <f t="shared" si="0"/>
        <v>3.285794583953384</v>
      </c>
      <c r="L25" s="3">
        <f>VLOOKUP(B25,VA_region_P!$D$2:$E$142,2,FALSE)</f>
        <v>473998.75007924699</v>
      </c>
      <c r="M25" s="3">
        <f>VLOOKUP(B25,VA_region_P!$A$2:$B$246,2,FALSE)</f>
        <v>385801.55006749998</v>
      </c>
      <c r="N25" s="3">
        <f>VLOOKUP(B25,VA_region_P!$J$2:$K$215,2,FALSE)</f>
        <v>382651.21470514301</v>
      </c>
      <c r="O25" s="3">
        <f>VLOOKUP(B25,VA_region_P!$G$2:$H$190,2,FALSE)</f>
        <v>398976.56863715203</v>
      </c>
      <c r="P25" s="3">
        <f>VLOOKUP(B25,VA_region_P!$O$2:$P$65,2,FALSE)</f>
        <v>344177.65840000001</v>
      </c>
      <c r="Q25" s="3">
        <f>VLOOKUP(B25,VA_region_P!$A$2:$B$246,2,FALSE)</f>
        <v>385801.55006749998</v>
      </c>
      <c r="R25">
        <f t="shared" si="1"/>
        <v>10.788938421895255</v>
      </c>
    </row>
    <row r="26" spans="1:18">
      <c r="A26" s="3">
        <v>25</v>
      </c>
      <c r="B26" t="s">
        <v>215</v>
      </c>
      <c r="C26" s="3">
        <f>VLOOKUP(B26,VA_region!$D$2:$E$142,2,FALSE)</f>
        <v>503913.79776995402</v>
      </c>
      <c r="D26" s="3">
        <f>VLOOKUP(B26,VA_region!$A$2:$B$246,2,FALSE)</f>
        <v>489921.14842414402</v>
      </c>
      <c r="E26" s="3">
        <f>VLOOKUP(B26,VA_region!$J$2:$K$215,2,FALSE)</f>
        <v>425125.72779358801</v>
      </c>
      <c r="F26" s="3">
        <f>VLOOKUP(B26,VA_region!$G$2:$H$190,2,FALSE)</f>
        <v>528409.15571773599</v>
      </c>
      <c r="G26" s="3">
        <f>VLOOKUP(B26,VA_region!$O$2:$P$65,2,FALSE)</f>
        <v>483077.62514741998</v>
      </c>
      <c r="H26" s="3">
        <f>VLOOKUP(B26,VA_region!$A$2:$B$246,2,FALSE)</f>
        <v>489921.14842414402</v>
      </c>
      <c r="I26">
        <f t="shared" si="0"/>
        <v>1.3968621886882355</v>
      </c>
      <c r="L26" s="3">
        <f>VLOOKUP(B26,VA_region_P!$D$2:$E$142,2,FALSE)</f>
        <v>496148.52492316801</v>
      </c>
      <c r="M26" s="3">
        <f>VLOOKUP(B26,VA_region_P!$A$2:$B$246,2,FALSE)</f>
        <v>477581.37684069999</v>
      </c>
      <c r="N26" s="3">
        <f>VLOOKUP(B26,VA_region_P!$J$2:$K$215,2,FALSE)</f>
        <v>425125.72779358801</v>
      </c>
      <c r="O26" s="3">
        <f>VLOOKUP(B26,VA_region_P!$G$2:$H$190,2,FALSE)</f>
        <v>473250.97036727297</v>
      </c>
      <c r="P26" s="3">
        <f>VLOOKUP(B26,VA_region_P!$O$2:$P$65,2,FALSE)</f>
        <v>423495.42379999999</v>
      </c>
      <c r="Q26" s="3">
        <f>VLOOKUP(B26,VA_region_P!$A$2:$B$246,2,FALSE)</f>
        <v>477581.37684069999</v>
      </c>
      <c r="R26">
        <f t="shared" si="1"/>
        <v>11.324971128164547</v>
      </c>
    </row>
    <row r="27" spans="1:18">
      <c r="A27" s="3">
        <v>26</v>
      </c>
      <c r="B27" t="s">
        <v>218</v>
      </c>
      <c r="C27" s="3">
        <f>VLOOKUP(B27,VA_region!$D$2:$E$142,2,FALSE)</f>
        <v>214292.116747983</v>
      </c>
      <c r="D27" s="3">
        <f>VLOOKUP(B27,VA_region!$A$2:$B$246,2,FALSE)</f>
        <v>204084.83222669701</v>
      </c>
      <c r="E27" s="3">
        <f>VLOOKUP(B27,VA_region!$J$2:$K$215,2,FALSE)</f>
        <v>175765.32440029</v>
      </c>
      <c r="F27" s="3">
        <f>VLOOKUP(B27,VA_region!$G$2:$H$190,2,FALSE)</f>
        <v>243778.63367155401</v>
      </c>
      <c r="G27" s="3">
        <f>VLOOKUP(B27,VA_region!$O$2:$P$65,2,FALSE)</f>
        <v>187292.146844556</v>
      </c>
      <c r="H27" s="3">
        <f>VLOOKUP(B27,VA_region!$A$2:$B$246,2,FALSE)</f>
        <v>204084.83222669701</v>
      </c>
      <c r="I27">
        <f t="shared" si="0"/>
        <v>8.2282868349019314</v>
      </c>
      <c r="L27" s="3">
        <f>VLOOKUP(B27,VA_region_P!$D$2:$E$142,2,FALSE)</f>
        <v>210531.999134969</v>
      </c>
      <c r="M27" s="3">
        <f>VLOOKUP(B27,VA_region_P!$A$2:$B$246,2,FALSE)</f>
        <v>199313.89432769999</v>
      </c>
      <c r="N27" s="3">
        <f>VLOOKUP(B27,VA_region_P!$J$2:$K$215,2,FALSE)</f>
        <v>175765.32440029</v>
      </c>
      <c r="O27" s="3">
        <f>VLOOKUP(B27,VA_region_P!$G$2:$H$190,2,FALSE)</f>
        <v>215735.46678037301</v>
      </c>
      <c r="P27" s="3">
        <f>VLOOKUP(B27,VA_region_P!$O$2:$P$65,2,FALSE)</f>
        <v>173944.818</v>
      </c>
      <c r="Q27" s="3">
        <f>VLOOKUP(B27,VA_region_P!$A$2:$B$246,2,FALSE)</f>
        <v>199313.89432769999</v>
      </c>
      <c r="R27">
        <f t="shared" si="1"/>
        <v>12.72820262394235</v>
      </c>
    </row>
    <row r="28" spans="1:18">
      <c r="A28" s="3">
        <v>27</v>
      </c>
      <c r="B28" t="s">
        <v>244</v>
      </c>
      <c r="C28" s="3">
        <f>VLOOKUP(B28,VA_region!$D$2:$E$142,2,FALSE)</f>
        <v>90460.934529156701</v>
      </c>
      <c r="D28" s="3">
        <f>VLOOKUP(B28,VA_region!$A$2:$B$246,2,FALSE)</f>
        <v>95358.0689239559</v>
      </c>
      <c r="E28" s="3">
        <f>VLOOKUP(B28,VA_region!$J$2:$K$215,2,FALSE)</f>
        <v>78172.785272060806</v>
      </c>
      <c r="F28" s="3">
        <f>VLOOKUP(B28,VA_region!$G$2:$H$190,2,FALSE)</f>
        <v>116233.882291772</v>
      </c>
      <c r="G28" s="3">
        <f>VLOOKUP(B28,VA_region!$O$2:$P$65,2,FALSE)</f>
        <v>93064.126448840296</v>
      </c>
      <c r="H28" s="3">
        <f>VLOOKUP(B28,VA_region!$A$2:$B$246,2,FALSE)</f>
        <v>95358.0689239559</v>
      </c>
      <c r="I28">
        <f t="shared" si="0"/>
        <v>2.4056091959506096</v>
      </c>
      <c r="L28" s="3">
        <f>VLOOKUP(B28,VA_region_P!$D$2:$E$142,2,FALSE)</f>
        <v>97232.819629752994</v>
      </c>
      <c r="M28" s="3">
        <f>VLOOKUP(B28,VA_region_P!$A$2:$B$246,2,FALSE)</f>
        <v>88457.167724400002</v>
      </c>
      <c r="N28" s="3">
        <f>VLOOKUP(B28,VA_region_P!$J$2:$K$215,2,FALSE)</f>
        <v>78172.785272060806</v>
      </c>
      <c r="O28" s="3">
        <f>VLOOKUP(B28,VA_region_P!$G$2:$H$190,2,FALSE)</f>
        <v>99297.977171237013</v>
      </c>
      <c r="P28" s="3">
        <f>VLOOKUP(B28,VA_region_P!$O$2:$P$65,2,FALSE)</f>
        <v>78970.420100000003</v>
      </c>
      <c r="Q28" s="3">
        <f>VLOOKUP(B28,VA_region_P!$A$2:$B$246,2,FALSE)</f>
        <v>88457.167724400002</v>
      </c>
      <c r="R28">
        <f t="shared" si="1"/>
        <v>10.724679376980751</v>
      </c>
    </row>
    <row r="29" spans="1:18">
      <c r="A29" s="3">
        <v>28</v>
      </c>
      <c r="B29" t="s">
        <v>245</v>
      </c>
      <c r="C29" s="3">
        <f>VLOOKUP(B29,VA_region!$D$2:$E$142,2,FALSE)</f>
        <v>44517.9436231324</v>
      </c>
      <c r="D29" s="3">
        <f>VLOOKUP(B29,VA_region!$A$2:$B$246,2,FALSE)</f>
        <v>42595.757160592002</v>
      </c>
      <c r="E29" s="3">
        <f>VLOOKUP(B29,VA_region!$J$2:$K$215,2,FALSE)</f>
        <v>38326.156714967197</v>
      </c>
      <c r="F29" s="3">
        <f>VLOOKUP(B29,VA_region!$G$2:$H$190,2,FALSE)</f>
        <v>48403.090309731102</v>
      </c>
      <c r="G29" s="3">
        <f>VLOOKUP(B29,VA_region!$O$2:$P$65,2,FALSE)</f>
        <v>38688.228039406502</v>
      </c>
      <c r="H29" s="3">
        <f>VLOOKUP(B29,VA_region!$A$2:$B$246,2,FALSE)</f>
        <v>42595.757160592002</v>
      </c>
      <c r="I29">
        <f t="shared" si="0"/>
        <v>9.1735172272054353</v>
      </c>
      <c r="L29" s="3">
        <f>VLOOKUP(B29,VA_region_P!$D$2:$E$142,2,FALSE)</f>
        <v>45597.431427037802</v>
      </c>
      <c r="M29" s="3">
        <f>VLOOKUP(B29,VA_region_P!$A$2:$B$246,2,FALSE)</f>
        <v>43090.173062599999</v>
      </c>
      <c r="N29" s="3">
        <f>VLOOKUP(B29,VA_region_P!$J$2:$K$215,2,FALSE)</f>
        <v>38326.156714967197</v>
      </c>
      <c r="O29" s="3">
        <f>VLOOKUP(B29,VA_region_P!$G$2:$H$190,2,FALSE)</f>
        <v>49489.798077348001</v>
      </c>
      <c r="P29" s="3">
        <f>VLOOKUP(B29,VA_region_P!$O$2:$P$65,2,FALSE)</f>
        <v>37240.666700000002</v>
      </c>
      <c r="Q29" s="3">
        <f>VLOOKUP(B29,VA_region_P!$A$2:$B$246,2,FALSE)</f>
        <v>43090.173062599999</v>
      </c>
      <c r="R29">
        <f t="shared" si="1"/>
        <v>13.575035667881922</v>
      </c>
    </row>
    <row r="30" spans="1:18">
      <c r="A30" s="3">
        <v>29</v>
      </c>
      <c r="B30" t="s">
        <v>108</v>
      </c>
      <c r="C30" s="3">
        <f>VLOOKUP(B30,VA_region!$D$2:$E$142,2,FALSE)</f>
        <v>1300616.71883421</v>
      </c>
      <c r="D30" s="3">
        <f>VLOOKUP(B30,VA_region!$A$2:$B$246,2,FALSE)</f>
        <v>1240136.80679712</v>
      </c>
      <c r="E30" s="3">
        <f>VLOOKUP(B30,VA_region!$J$2:$K$215,2,FALSE)</f>
        <v>1073183.7587294001</v>
      </c>
      <c r="F30" s="3">
        <f>VLOOKUP(B30,VA_region!$G$2:$H$190,2,FALSE)</f>
        <v>1380383.0681970799</v>
      </c>
      <c r="G30" s="3">
        <f>VLOOKUP(B30,VA_region!$O$2:$P$65,2,FALSE)</f>
        <v>1191633.5179250699</v>
      </c>
      <c r="H30" s="3">
        <f>VLOOKUP(B30,VA_region!$A$2:$B$246,2,FALSE)</f>
        <v>1240136.80679712</v>
      </c>
      <c r="I30">
        <f t="shared" si="0"/>
        <v>3.9111240474604356</v>
      </c>
      <c r="L30" s="3">
        <f>VLOOKUP(B30,VA_region_P!$D$2:$E$142,2,FALSE)</f>
        <v>1305508.10855434</v>
      </c>
      <c r="M30" s="3">
        <f>VLOOKUP(B30,VA_region_P!$A$2:$B$246,2,FALSE)</f>
        <v>1195119.2699712999</v>
      </c>
      <c r="N30" s="3">
        <f>VLOOKUP(B30,VA_region_P!$J$2:$K$215,2,FALSE)</f>
        <v>1073183.7587294001</v>
      </c>
      <c r="O30" s="3">
        <f>VLOOKUP(B30,VA_region_P!$G$2:$H$190,2,FALSE)</f>
        <v>1363391.8727261601</v>
      </c>
      <c r="P30" s="3">
        <f>VLOOKUP(B30,VA_region_P!$O$2:$P$65,2,FALSE)</f>
        <v>1086745.7009999999</v>
      </c>
      <c r="Q30" s="3">
        <f>VLOOKUP(B30,VA_region_P!$A$2:$B$246,2,FALSE)</f>
        <v>1195119.2699712999</v>
      </c>
      <c r="R30">
        <f t="shared" si="1"/>
        <v>9.0680128497888379</v>
      </c>
    </row>
    <row r="31" spans="1:18">
      <c r="A31" s="3">
        <v>30</v>
      </c>
      <c r="B31" t="s">
        <v>246</v>
      </c>
      <c r="C31" s="3">
        <f>VLOOKUP(B31,VA_region!$D$2:$E$142,2,FALSE)</f>
        <v>499475.891107734</v>
      </c>
      <c r="D31" s="3">
        <f>VLOOKUP(B31,VA_region!$A$2:$B$246,2,FALSE)</f>
        <v>486145.58859242802</v>
      </c>
      <c r="E31" s="3">
        <f>VLOOKUP(B31,VA_region!$J$2:$K$215,2,FALSE)</f>
        <v>447475.29125214298</v>
      </c>
      <c r="F31" s="3">
        <f>VLOOKUP(B31,VA_region!$G$2:$H$190,2,FALSE)</f>
        <v>494487.40431729605</v>
      </c>
      <c r="G31" s="3">
        <f>VLOOKUP(B31,VA_region!$O$2:$P$65,2,FALSE)</f>
        <v>460000.35556547297</v>
      </c>
      <c r="H31" s="3">
        <f>VLOOKUP(B31,VA_region!$A$2:$B$246,2,FALSE)</f>
        <v>486145.58859242802</v>
      </c>
      <c r="I31">
        <f t="shared" si="0"/>
        <v>5.3780664970457099</v>
      </c>
      <c r="L31" s="3">
        <f>VLOOKUP(B31,VA_region_P!$D$2:$E$142,2,FALSE)</f>
        <v>519985.716261219</v>
      </c>
      <c r="M31" s="3">
        <f>VLOOKUP(B31,VA_region_P!$A$2:$B$246,2,FALSE)</f>
        <v>505103.7813498</v>
      </c>
      <c r="N31" s="3">
        <f>VLOOKUP(B31,VA_region_P!$J$2:$K$215,2,FALSE)</f>
        <v>447475.29125214298</v>
      </c>
      <c r="O31" s="3">
        <f>VLOOKUP(B31,VA_region_P!$G$2:$H$190,2,FALSE)</f>
        <v>525356.58238503302</v>
      </c>
      <c r="P31" s="3">
        <f>VLOOKUP(B31,VA_region_P!$O$2:$P$65,2,FALSE)</f>
        <v>440999.07439999998</v>
      </c>
      <c r="Q31" s="3">
        <f>VLOOKUP(B31,VA_region_P!$A$2:$B$246,2,FALSE)</f>
        <v>505103.7813498</v>
      </c>
      <c r="R31">
        <f t="shared" si="1"/>
        <v>12.691393198144665</v>
      </c>
    </row>
    <row r="32" spans="1:18">
      <c r="A32" s="3">
        <v>31</v>
      </c>
      <c r="B32" t="s">
        <v>81</v>
      </c>
      <c r="C32" s="3">
        <f>VLOOKUP(B32,VA_region!$D$2:$E$142,2,FALSE)</f>
        <v>654344.06685438601</v>
      </c>
      <c r="D32" s="3">
        <f>VLOOKUP(B32,VA_region!$A$2:$B$246,2,FALSE)</f>
        <v>597120.15603007399</v>
      </c>
      <c r="E32" s="3">
        <f>VLOOKUP(B32,VA_region!$J$2:$K$215,2,FALSE)</f>
        <v>532202.48662470095</v>
      </c>
      <c r="F32" s="3">
        <f>VLOOKUP(B32,VA_region!$G$2:$H$190,2,FALSE)</f>
        <v>662424.04464645009</v>
      </c>
      <c r="G32" s="3">
        <f>VLOOKUP(B32,VA_region!$O$2:$P$65,2,FALSE)</f>
        <v>648126.77428036998</v>
      </c>
      <c r="H32" s="3">
        <f>VLOOKUP(B32,VA_region!$A$2:$B$246,2,FALSE)</f>
        <v>597120.15603007399</v>
      </c>
      <c r="I32">
        <f t="shared" si="0"/>
        <v>-8.542102914329865</v>
      </c>
      <c r="L32" s="3">
        <f>VLOOKUP(B32,VA_region_P!$D$2:$E$142,2,FALSE)</f>
        <v>693500.80910537799</v>
      </c>
      <c r="M32" s="3">
        <f>VLOOKUP(B32,VA_region_P!$A$2:$B$246,2,FALSE)</f>
        <v>679832.29169380001</v>
      </c>
      <c r="N32" s="3">
        <f>VLOOKUP(B32,VA_region_P!$J$2:$K$215,2,FALSE)</f>
        <v>532202.48662470095</v>
      </c>
      <c r="O32" s="3">
        <f>VLOOKUP(B32,VA_region_P!$G$2:$H$190,2,FALSE)</f>
        <v>706852.37997620599</v>
      </c>
      <c r="P32" s="3">
        <f>VLOOKUP(B32,VA_region_P!$O$2:$P$65,2,FALSE)</f>
        <v>657511.70680000004</v>
      </c>
      <c r="Q32" s="3">
        <f>VLOOKUP(B32,VA_region_P!$A$2:$B$246,2,FALSE)</f>
        <v>679832.29169380001</v>
      </c>
      <c r="R32">
        <f t="shared" si="1"/>
        <v>3.2832487021450989</v>
      </c>
    </row>
    <row r="33" spans="1:18">
      <c r="A33" s="3">
        <v>32</v>
      </c>
      <c r="B33" t="s">
        <v>262</v>
      </c>
      <c r="C33" s="3">
        <f>VLOOKUP(B33,VA_region!$D$2:$E$142,2,FALSE)</f>
        <v>799115.08264647296</v>
      </c>
      <c r="D33" s="3">
        <f>VLOOKUP(B33,VA_region!$A$2:$B$246,2,FALSE)</f>
        <v>876800.69433472201</v>
      </c>
      <c r="E33" s="3">
        <f>VLOOKUP(B33,VA_region!$J$2:$K$215,2,FALSE)</f>
        <v>624066.87705130095</v>
      </c>
      <c r="F33" s="3">
        <f>VLOOKUP(B33,VA_region!$G$2:$H$190,2,FALSE)</f>
        <v>789231.33538588998</v>
      </c>
      <c r="G33" s="3">
        <f>VLOOKUP(B33,VA_region!$O$2:$P$65,2,FALSE)</f>
        <v>909665.54061418201</v>
      </c>
      <c r="H33" s="3">
        <f>VLOOKUP(B33,VA_region!$A$2:$B$246,2,FALSE)</f>
        <v>876800.69433472201</v>
      </c>
      <c r="I33">
        <f t="shared" si="0"/>
        <v>-3.7482687333404106</v>
      </c>
      <c r="L33" s="3">
        <f>VLOOKUP(B33,VA_region_P!$D$2:$E$142,2,FALSE)</f>
        <v>751156.736232089</v>
      </c>
      <c r="M33" s="3">
        <f>VLOOKUP(B33,VA_region_P!$A$2:$B$246,2,FALSE)</f>
        <v>859796.87268340006</v>
      </c>
      <c r="N33" s="3">
        <f>VLOOKUP(B33,VA_region_P!$J$2:$K$215,2,FALSE)</f>
        <v>624066.87705130095</v>
      </c>
      <c r="O33" s="3">
        <f>VLOOKUP(B33,VA_region_P!$G$2:$H$190,2,FALSE)</f>
        <v>687087.01237516606</v>
      </c>
      <c r="P33" s="3">
        <f>VLOOKUP(B33,VA_region_P!$O$2:$P$65,2,FALSE)</f>
        <v>757617.76749999996</v>
      </c>
      <c r="Q33" s="3">
        <f>VLOOKUP(B33,VA_region_P!$A$2:$B$246,2,FALSE)</f>
        <v>859796.87268340006</v>
      </c>
      <c r="R33">
        <f t="shared" si="1"/>
        <v>11.884098259685709</v>
      </c>
    </row>
    <row r="34" spans="1:18">
      <c r="A34" s="3">
        <v>33</v>
      </c>
      <c r="B34" t="s">
        <v>814</v>
      </c>
      <c r="C34" s="3">
        <f>VLOOKUP(B34,VA_region!$D$2:$E$142,2,FALSE)</f>
        <v>2953156.5906747598</v>
      </c>
      <c r="D34" s="3">
        <f>VLOOKUP(B34,VA_region!$A$2:$B$246,2,FALSE)</f>
        <v>2969847.6882227599</v>
      </c>
      <c r="E34" s="3">
        <f>VLOOKUP(B34,VA_region!$J$2:$K$215,2,FALSE)</f>
        <v>2300401.6594503098</v>
      </c>
      <c r="F34" s="3">
        <f>VLOOKUP(B34,VA_region!$G$2:$H$190,2,FALSE)</f>
        <v>2653557.5680748899</v>
      </c>
      <c r="G34" s="3">
        <f>VLOOKUP(B34,VA_region!$O$2:$P$65,2,FALSE)</f>
        <v>2936187.0187882399</v>
      </c>
      <c r="H34" s="3">
        <f>VLOOKUP(B34,VA_region!$A$2:$B$246,2,FALSE)</f>
        <v>2969847.6882227599</v>
      </c>
      <c r="I34">
        <f t="shared" si="0"/>
        <v>1.1334139985698539</v>
      </c>
      <c r="L34" s="3">
        <f>VLOOKUP(B34,VA_region_P!$D$2:$E$142,2,FALSE)</f>
        <v>2795832.7836094601</v>
      </c>
      <c r="M34" s="3">
        <f>VLOOKUP(B34,VA_region_P!$A$2:$B$246,2,FALSE)</f>
        <v>2928591.0020022001</v>
      </c>
      <c r="N34" s="3">
        <f>VLOOKUP(B34,VA_region_P!$J$2:$K$215,2,FALSE)</f>
        <v>2300401.6594503098</v>
      </c>
      <c r="O34" s="3">
        <f>VLOOKUP(B34,VA_region_P!$G$2:$H$190,2,FALSE)</f>
        <v>2537284.0137736402</v>
      </c>
      <c r="P34" s="3">
        <f>VLOOKUP(B34,VA_region_P!$O$2:$P$65,2,FALSE)</f>
        <v>2585059.4870000002</v>
      </c>
      <c r="Q34" s="3">
        <f>VLOOKUP(B34,VA_region_P!$A$2:$B$246,2,FALSE)</f>
        <v>2928591.0020022001</v>
      </c>
      <c r="R34">
        <f t="shared" si="1"/>
        <v>11.730266014180078</v>
      </c>
    </row>
    <row r="35" spans="1:18">
      <c r="A35" s="3">
        <v>34</v>
      </c>
      <c r="B35" t="s">
        <v>324</v>
      </c>
      <c r="C35" s="3">
        <f>VLOOKUP(B35,VA_region!$D$2:$E$142,2,FALSE)</f>
        <v>17678712.231646601</v>
      </c>
      <c r="D35" s="3">
        <f>VLOOKUP(B35,VA_region!$A$2:$B$246,2,FALSE)</f>
        <v>18542021.400933299</v>
      </c>
      <c r="E35" s="3">
        <f>VLOOKUP(B35,VA_region!$J$2:$K$215,2,FALSE)</f>
        <v>13375186.8382292</v>
      </c>
      <c r="F35" s="3">
        <f>VLOOKUP(B35,VA_region!$G$2:$H$190,2,FALSE)</f>
        <v>15114841.594973899</v>
      </c>
      <c r="G35" s="3">
        <f>VLOOKUP(B35,VA_region!$O$2:$P$65,2,FALSE)</f>
        <v>20676561.5058803</v>
      </c>
      <c r="H35" s="3">
        <f>VLOOKUP(B35,VA_region!$A$2:$B$246,2,FALSE)</f>
        <v>18542021.400933299</v>
      </c>
      <c r="I35">
        <f t="shared" si="0"/>
        <v>-11.511906165956427</v>
      </c>
      <c r="L35" s="3">
        <f>VLOOKUP(B35,VA_region_P!$D$2:$E$142,2,FALSE)</f>
        <v>17076463.353539601</v>
      </c>
      <c r="M35" s="3">
        <f>VLOOKUP(B35,VA_region_P!$A$2:$B$246,2,FALSE)</f>
        <v>18219297.5840002</v>
      </c>
      <c r="N35" s="3">
        <f>VLOOKUP(B35,VA_region_P!$J$2:$K$215,2,FALSE)</f>
        <v>13375186.8382292</v>
      </c>
      <c r="O35" s="3">
        <f>VLOOKUP(B35,VA_region_P!$G$2:$H$190,2,FALSE)</f>
        <v>14105752.7359575</v>
      </c>
      <c r="P35" s="3">
        <f>VLOOKUP(B35,VA_region_P!$O$2:$P$65,2,FALSE)</f>
        <v>17550249.739999998</v>
      </c>
      <c r="Q35" s="3">
        <f>VLOOKUP(B35,VA_region_P!$A$2:$B$246,2,FALSE)</f>
        <v>18219297.5840002</v>
      </c>
      <c r="R35">
        <f t="shared" si="1"/>
        <v>3.6721934032613048</v>
      </c>
    </row>
    <row r="36" spans="1:18">
      <c r="A36" s="3">
        <v>35</v>
      </c>
      <c r="B36" t="s">
        <v>49</v>
      </c>
      <c r="C36" s="3">
        <f>VLOOKUP(B36,VA_region!$D$2:$E$142,2,FALSE)</f>
        <v>523621.247387429</v>
      </c>
      <c r="D36" s="3">
        <f>VLOOKUP(B36,VA_region!$A$2:$B$246,2,FALSE)</f>
        <v>592747.46566853602</v>
      </c>
      <c r="E36" s="3">
        <f>VLOOKUP(B36,VA_region!$J$2:$K$215,2,FALSE)</f>
        <v>417479.03612878901</v>
      </c>
      <c r="F36" s="3">
        <f>VLOOKUP(B36,VA_region!$G$2:$H$190,2,FALSE)</f>
        <v>484445.976849358</v>
      </c>
      <c r="G36" s="3">
        <f>VLOOKUP(B36,VA_region!$O$2:$P$65,2,FALSE)</f>
        <v>599099.87850001804</v>
      </c>
      <c r="H36" s="3">
        <f>VLOOKUP(B36,VA_region!$A$2:$B$246,2,FALSE)</f>
        <v>592747.46566853602</v>
      </c>
      <c r="I36">
        <f t="shared" si="0"/>
        <v>-1.0716895810456788</v>
      </c>
      <c r="L36" s="3">
        <f>VLOOKUP(B36,VA_region_P!$D$2:$E$142,2,FALSE)</f>
        <v>526879.99714620097</v>
      </c>
      <c r="M36" s="3">
        <f>VLOOKUP(B36,VA_region_P!$A$2:$B$246,2,FALSE)</f>
        <v>594749.28541300003</v>
      </c>
      <c r="N36" s="3">
        <f>VLOOKUP(B36,VA_region_P!$J$2:$K$215,2,FALSE)</f>
        <v>417479.03612878901</v>
      </c>
      <c r="O36" s="3">
        <f>VLOOKUP(B36,VA_region_P!$G$2:$H$190,2,FALSE)</f>
        <v>468442.77242419502</v>
      </c>
      <c r="P36" s="3">
        <f>VLOOKUP(B36,VA_region_P!$O$2:$P$65,2,FALSE)</f>
        <v>531685.68909999996</v>
      </c>
      <c r="Q36" s="3">
        <f>VLOOKUP(B36,VA_region_P!$A$2:$B$246,2,FALSE)</f>
        <v>594749.28541300003</v>
      </c>
      <c r="R36">
        <f t="shared" si="1"/>
        <v>10.603391691207845</v>
      </c>
    </row>
    <row r="37" spans="1:18">
      <c r="A37" s="3">
        <v>36</v>
      </c>
      <c r="B37" t="s">
        <v>72</v>
      </c>
      <c r="C37" s="3">
        <f>VLOOKUP(B37,VA_region!$D$2:$E$142,2,FALSE)</f>
        <v>2306673.1887167701</v>
      </c>
      <c r="D37" s="3">
        <f>VLOOKUP(B37,VA_region!$A$2:$B$246,2,FALSE)</f>
        <v>1813747.98333441</v>
      </c>
      <c r="E37" s="3">
        <f>VLOOKUP(B37,VA_region!$J$2:$K$215,2,FALSE)</f>
        <v>1698345.7522895101</v>
      </c>
      <c r="F37" s="3">
        <f>VLOOKUP(B37,VA_region!$G$2:$H$190,2,FALSE)</f>
        <v>1910935.46080635</v>
      </c>
      <c r="G37" s="3">
        <f>VLOOKUP(B37,VA_region!$O$2:$P$65,2,FALSE)</f>
        <v>1761203.1599812701</v>
      </c>
      <c r="H37" s="3">
        <f>VLOOKUP(B37,VA_region!$A$2:$B$246,2,FALSE)</f>
        <v>1813747.98333441</v>
      </c>
      <c r="I37">
        <f t="shared" si="0"/>
        <v>2.8970300083554639</v>
      </c>
      <c r="L37" s="3">
        <f>VLOOKUP(B37,VA_region_P!$D$2:$E$142,2,FALSE)</f>
        <v>2242305.7356304498</v>
      </c>
      <c r="M37" s="3">
        <f>VLOOKUP(B37,VA_region_P!$A$2:$B$246,2,FALSE)</f>
        <v>1802214.3737418</v>
      </c>
      <c r="N37" s="3">
        <f>VLOOKUP(B37,VA_region_P!$J$2:$K$215,2,FALSE)</f>
        <v>1698345.7522895001</v>
      </c>
      <c r="O37" s="3">
        <f>VLOOKUP(B37,VA_region_P!$G$2:$H$190,2,FALSE)</f>
        <v>1860449.22138833</v>
      </c>
      <c r="P37" s="3">
        <f>VLOOKUP(B37,VA_region_P!$O$2:$P$65,2,FALSE)</f>
        <v>1549669.1240000001</v>
      </c>
      <c r="Q37" s="3">
        <f>VLOOKUP(B37,VA_region_P!$A$2:$B$246,2,FALSE)</f>
        <v>1802214.3737418</v>
      </c>
      <c r="R37">
        <f t="shared" si="1"/>
        <v>14.013052687925216</v>
      </c>
    </row>
    <row r="38" spans="1:18">
      <c r="A38" s="3">
        <v>37</v>
      </c>
      <c r="B38" t="s">
        <v>60</v>
      </c>
      <c r="C38" s="3">
        <f>VLOOKUP(B38,VA_region!$D$2:$E$142,2,FALSE)</f>
        <v>14756.1676135504</v>
      </c>
      <c r="D38" s="3">
        <f>VLOOKUP(B38,VA_region!$A$2:$B$246,2,FALSE)</f>
        <v>13349.3944617099</v>
      </c>
      <c r="E38" s="3">
        <f>VLOOKUP(B38,VA_region!$J$2:$K$215,2,FALSE)</f>
        <v>12955.424478393699</v>
      </c>
      <c r="F38" s="3">
        <f>VLOOKUP(B38,VA_region!$G$2:$H$190,2,FALSE)</f>
        <v>13190.0405003052</v>
      </c>
      <c r="G38" s="3">
        <f>VLOOKUP(B38,VA_region!$O$2:$P$65,2,FALSE)</f>
        <v>12410.792857644299</v>
      </c>
      <c r="H38" s="3">
        <f>VLOOKUP(B38,VA_region!$A$2:$B$246,2,FALSE)</f>
        <v>13349.3944617099</v>
      </c>
      <c r="I38">
        <f t="shared" si="0"/>
        <v>7.0310425447221183</v>
      </c>
      <c r="L38" s="3">
        <f>VLOOKUP(B38,VA_region_P!$D$2:$E$142,2,FALSE)</f>
        <v>17273.960544789399</v>
      </c>
      <c r="M38" s="3">
        <f>VLOOKUP(B38,VA_region_P!$A$2:$B$246,2,FALSE)</f>
        <v>11388.1609586</v>
      </c>
      <c r="N38" s="3">
        <f>VLOOKUP(B38,VA_region_P!$J$2:$K$215,2,FALSE)</f>
        <v>12955.424478393699</v>
      </c>
      <c r="O38" s="3">
        <f>VLOOKUP(B38,VA_region_P!$G$2:$H$190,2,FALSE)</f>
        <v>16810.446072258001</v>
      </c>
      <c r="P38" s="3">
        <f>VLOOKUP(B38,VA_region_P!$O$2:$P$65,2,FALSE)</f>
        <v>13174.7321281641</v>
      </c>
      <c r="Q38" s="3">
        <f>VLOOKUP(B38,VA_region_P!$A$2:$B$246,2,FALSE)</f>
        <v>11388.1609586</v>
      </c>
      <c r="R38">
        <f t="shared" si="1"/>
        <v>-15.68796907647266</v>
      </c>
    </row>
    <row r="39" spans="1:18">
      <c r="A39" s="3">
        <v>38</v>
      </c>
      <c r="B39" t="s">
        <v>63</v>
      </c>
      <c r="C39" s="3">
        <f>VLOOKUP(B39,VA_region!$D$2:$E$142,2,FALSE)</f>
        <v>55022.8409177461</v>
      </c>
      <c r="D39" s="3">
        <f>VLOOKUP(B39,VA_region!$A$2:$B$246,2,FALSE)</f>
        <v>49850.391349486701</v>
      </c>
      <c r="E39" s="3">
        <f>VLOOKUP(B39,VA_region!$J$2:$K$215,2,FALSE)</f>
        <v>43960.277738054399</v>
      </c>
      <c r="F39" s="3">
        <f>VLOOKUP(B39,VA_region!$G$2:$H$190,2,FALSE)</f>
        <v>51909.896696833799</v>
      </c>
      <c r="G39" s="3">
        <f>VLOOKUP(B39,VA_region!$O$2:$P$65,2,FALSE)</f>
        <v>49331.999652618899</v>
      </c>
      <c r="H39" s="3">
        <f>VLOOKUP(B39,VA_region!$A$2:$B$246,2,FALSE)</f>
        <v>49850.391349486701</v>
      </c>
      <c r="I39">
        <f t="shared" si="0"/>
        <v>1.0398949393065096</v>
      </c>
      <c r="L39" s="3">
        <f>VLOOKUP(B39,VA_region_P!$D$2:$E$142,2,FALSE)</f>
        <v>52684.082913504899</v>
      </c>
      <c r="M39" s="3">
        <f>VLOOKUP(B39,VA_region_P!$A$2:$B$246,2,FALSE)</f>
        <v>50630.703921799999</v>
      </c>
      <c r="N39" s="3">
        <f>VLOOKUP(B39,VA_region_P!$J$2:$K$215,2,FALSE)</f>
        <v>43960.277738054399</v>
      </c>
      <c r="O39" s="3">
        <f>VLOOKUP(B39,VA_region_P!$G$2:$H$190,2,FALSE)</f>
        <v>50296.888359324999</v>
      </c>
      <c r="P39" s="3">
        <f>VLOOKUP(B39,VA_region_P!$O$2:$P$65,2,FALSE)</f>
        <v>43383.800199999998</v>
      </c>
      <c r="Q39" s="3">
        <f>VLOOKUP(B39,VA_region_P!$A$2:$B$246,2,FALSE)</f>
        <v>50630.703921799999</v>
      </c>
      <c r="R39">
        <f t="shared" si="1"/>
        <v>14.313258873494963</v>
      </c>
    </row>
    <row r="40" spans="1:18">
      <c r="A40" s="3">
        <v>39</v>
      </c>
      <c r="B40" t="s">
        <v>157</v>
      </c>
      <c r="C40" s="3">
        <f>VLOOKUP(B40,VA_region!$D$2:$E$142,2,FALSE)</f>
        <v>17615.315769404398</v>
      </c>
      <c r="D40" s="3">
        <f>VLOOKUP(B40,VA_region!$A$2:$B$246,2,FALSE)</f>
        <v>16133.1508092817</v>
      </c>
      <c r="E40" s="3">
        <f>VLOOKUP(B40,VA_region!$J$2:$K$215,2,FALSE)</f>
        <v>13616.1681366549</v>
      </c>
      <c r="F40" s="3">
        <f>VLOOKUP(B40,VA_region!$G$2:$H$190,2,FALSE)</f>
        <v>16493.537400658199</v>
      </c>
      <c r="G40" s="3">
        <f>VLOOKUP(B40,VA_region!$O$2:$P$65,2,FALSE)</f>
        <v>25960.2480772948</v>
      </c>
      <c r="H40" s="3">
        <f>VLOOKUP(B40,VA_region!$A$2:$B$246,2,FALSE)</f>
        <v>16133.1508092817</v>
      </c>
      <c r="I40">
        <f t="shared" si="0"/>
        <v>-60.912449057126452</v>
      </c>
      <c r="L40" s="3">
        <f>VLOOKUP(B40,VA_region_P!$D$2:$E$142,2,FALSE)</f>
        <v>16654.4298029171</v>
      </c>
      <c r="M40" s="3">
        <f>VLOOKUP(B40,VA_region_P!$A$2:$B$246,2,FALSE)</f>
        <v>18049.954289099998</v>
      </c>
      <c r="N40" s="3">
        <f>VLOOKUP(B40,VA_region_P!$J$2:$K$215,2,FALSE)</f>
        <v>13616.1681366549</v>
      </c>
      <c r="O40" s="3">
        <f>VLOOKUP(B40,VA_region_P!$G$2:$H$190,2,FALSE)</f>
        <v>13761.313212266001</v>
      </c>
      <c r="P40" s="3">
        <f>VLOOKUP(B40,VA_region_P!$O$2:$P$65,2,FALSE)</f>
        <v>16983.672291999999</v>
      </c>
      <c r="Q40" s="3">
        <f>VLOOKUP(B40,VA_region_P!$A$2:$B$246,2,FALSE)</f>
        <v>18049.954289099998</v>
      </c>
      <c r="R40">
        <f t="shared" si="1"/>
        <v>5.9073944455577099</v>
      </c>
    </row>
    <row r="41" spans="1:18">
      <c r="A41" s="3">
        <v>40</v>
      </c>
      <c r="B41" t="s">
        <v>89</v>
      </c>
      <c r="C41" s="3">
        <f>VLOOKUP(B41,VA_region!$D$2:$E$142,2,FALSE)</f>
        <v>363089.67580330401</v>
      </c>
      <c r="D41" s="3">
        <f>VLOOKUP(B41,VA_region!$A$2:$B$246,2,FALSE)</f>
        <v>305519.78938850597</v>
      </c>
      <c r="E41" s="3">
        <f>VLOOKUP(B41,VA_region!$J$2:$K$215,2,FALSE)</f>
        <v>295548.73036727402</v>
      </c>
      <c r="F41" s="3">
        <f>VLOOKUP(B41,VA_region!$G$2:$H$190,2,FALSE)</f>
        <v>336920.04665144702</v>
      </c>
      <c r="G41" s="3">
        <f>VLOOKUP(B41,VA_region!$O$2:$P$65,2,FALSE)</f>
        <v>348218.05824782699</v>
      </c>
      <c r="H41" s="3">
        <f>VLOOKUP(B41,VA_region!$A$2:$B$246,2,FALSE)</f>
        <v>305519.78938850597</v>
      </c>
      <c r="I41">
        <f t="shared" si="0"/>
        <v>-13.975614785798676</v>
      </c>
      <c r="L41" s="3">
        <f>VLOOKUP(B41,VA_region_P!$D$2:$E$142,2,FALSE)</f>
        <v>357207.998688236</v>
      </c>
      <c r="M41" s="3">
        <f>VLOOKUP(B41,VA_region_P!$A$2:$B$246,2,FALSE)</f>
        <v>293481.75307899999</v>
      </c>
      <c r="N41" s="3">
        <f>VLOOKUP(B41,VA_region_P!$J$2:$K$215,2,FALSE)</f>
        <v>295548.73036727402</v>
      </c>
      <c r="O41" s="3">
        <f>VLOOKUP(B41,VA_region_P!$G$2:$H$190,2,FALSE)</f>
        <v>299633.85568755004</v>
      </c>
      <c r="P41" s="3">
        <f>VLOOKUP(B41,VA_region_P!$O$2:$P$65,2,FALSE)</f>
        <v>266264.67</v>
      </c>
      <c r="Q41" s="3">
        <f>VLOOKUP(B41,VA_region_P!$A$2:$B$246,2,FALSE)</f>
        <v>293481.75307899999</v>
      </c>
      <c r="R41">
        <f t="shared" si="1"/>
        <v>9.2738586959693041</v>
      </c>
    </row>
    <row r="42" spans="1:18">
      <c r="A42" s="3">
        <v>41</v>
      </c>
      <c r="B42" t="s">
        <v>92</v>
      </c>
      <c r="C42" s="3">
        <f>VLOOKUP(B42,VA_region!$D$2:$E$142,2,FALSE)</f>
        <v>46784.782827368603</v>
      </c>
      <c r="D42" s="3">
        <f>VLOOKUP(B42,VA_region!$A$2:$B$246,2,FALSE)</f>
        <v>46877.243042133203</v>
      </c>
      <c r="E42" s="3">
        <f>VLOOKUP(B42,VA_region!$J$2:$K$215,2,FALSE)</f>
        <v>38993.596981682203</v>
      </c>
      <c r="F42" s="3">
        <f>VLOOKUP(B42,VA_region!$G$2:$H$190,2,FALSE)</f>
        <v>51046.9131929387</v>
      </c>
      <c r="G42" s="3">
        <f>VLOOKUP(B42,VA_region!$O$2:$P$65,2,FALSE)</f>
        <v>60256.843788708698</v>
      </c>
      <c r="H42" s="3">
        <f>VLOOKUP(B42,VA_region!$A$2:$B$246,2,FALSE)</f>
        <v>46877.243042133203</v>
      </c>
      <c r="I42">
        <f t="shared" si="0"/>
        <v>-28.541782490386492</v>
      </c>
      <c r="L42" s="3">
        <f>VLOOKUP(B42,VA_region_P!$D$2:$E$142,2,FALSE)</f>
        <v>47737.964829550401</v>
      </c>
      <c r="M42" s="3">
        <f>VLOOKUP(B42,VA_region_P!$A$2:$B$246,2,FALSE)</f>
        <v>54775.994478799999</v>
      </c>
      <c r="N42" s="3">
        <f>VLOOKUP(B42,VA_region_P!$J$2:$K$215,2,FALSE)</f>
        <v>38993.596981682203</v>
      </c>
      <c r="O42" s="3">
        <f>VLOOKUP(B42,VA_region_P!$G$2:$H$190,2,FALSE)</f>
        <v>48392.694858884999</v>
      </c>
      <c r="P42" s="3">
        <f>VLOOKUP(B42,VA_region_P!$O$2:$P$65,2,FALSE)</f>
        <v>50268.36</v>
      </c>
      <c r="Q42" s="3">
        <f>VLOOKUP(B42,VA_region_P!$A$2:$B$246,2,FALSE)</f>
        <v>54775.994478799999</v>
      </c>
      <c r="R42">
        <f t="shared" si="1"/>
        <v>8.2292152277483392</v>
      </c>
    </row>
    <row r="43" spans="1:18">
      <c r="A43" s="3">
        <v>42</v>
      </c>
      <c r="B43" t="s">
        <v>139</v>
      </c>
      <c r="C43" s="3">
        <f>VLOOKUP(B43,VA_region!$D$2:$E$142,2,FALSE)</f>
        <v>52825.483542734597</v>
      </c>
      <c r="D43" s="3">
        <f>VLOOKUP(B43,VA_region!$A$2:$B$246,2,FALSE)</f>
        <v>51482.017255666098</v>
      </c>
      <c r="E43" s="3">
        <f>VLOOKUP(B43,VA_region!$J$2:$K$215,2,FALSE)</f>
        <v>43715.831725808799</v>
      </c>
      <c r="F43" s="3">
        <f>VLOOKUP(B43,VA_region!$G$2:$H$190,2,FALSE)</f>
        <v>64516.276723799201</v>
      </c>
      <c r="G43" s="3">
        <f>VLOOKUP(B43,VA_region!$O$2:$P$65,2,FALSE)</f>
        <v>43954.058517568701</v>
      </c>
      <c r="H43" s="3">
        <f>VLOOKUP(B43,VA_region!$A$2:$B$246,2,FALSE)</f>
        <v>51482.017255666098</v>
      </c>
      <c r="I43">
        <f t="shared" si="0"/>
        <v>14.622501485737471</v>
      </c>
      <c r="L43" s="3">
        <f>VLOOKUP(B43,VA_region_P!$D$2:$E$142,2,FALSE)</f>
        <v>51206.007579231999</v>
      </c>
      <c r="M43" s="3">
        <f>VLOOKUP(B43,VA_region_P!$A$2:$B$246,2,FALSE)</f>
        <v>49530.641703900001</v>
      </c>
      <c r="N43" s="3">
        <f>VLOOKUP(B43,VA_region_P!$J$2:$K$215,2,FALSE)</f>
        <v>43715.831725808799</v>
      </c>
      <c r="O43" s="3">
        <f>VLOOKUP(B43,VA_region_P!$G$2:$H$190,2,FALSE)</f>
        <v>52078.950170431599</v>
      </c>
      <c r="P43" s="3">
        <f>VLOOKUP(B43,VA_region_P!$O$2:$P$65,2,FALSE)</f>
        <v>41104.228799999997</v>
      </c>
      <c r="Q43" s="3">
        <f>VLOOKUP(B43,VA_region_P!$A$2:$B$246,2,FALSE)</f>
        <v>49530.641703900001</v>
      </c>
      <c r="R43">
        <f t="shared" si="1"/>
        <v>17.012525204648245</v>
      </c>
    </row>
    <row r="44" spans="1:18">
      <c r="A44" s="3">
        <v>43</v>
      </c>
      <c r="B44" t="s">
        <v>903</v>
      </c>
      <c r="C44" s="3">
        <f>VLOOKUP(B44,VA_region!$D$2:$E$142,2,FALSE)</f>
        <v>22628.699145529499</v>
      </c>
      <c r="D44" s="3">
        <f>VLOOKUP(B44,VA_region!$A$2:$B$246,2,FALSE)</f>
        <v>9908.0403568953097</v>
      </c>
      <c r="E44" s="3">
        <f>VLOOKUP(B44,VA_region!$J$2:$K$215,2,FALSE)</f>
        <v>17646.419564757001</v>
      </c>
      <c r="F44" s="3">
        <f>VLOOKUP(B44,VA_region!$G$2:$H$190,2,FALSE)</f>
        <v>29290.1636673543</v>
      </c>
      <c r="G44" s="3">
        <f>VLOOKUP(B44,VA_region!$O$2:$P$65,2,FALSE)</f>
        <v>18958.5398259785</v>
      </c>
      <c r="H44" s="3">
        <f>VLOOKUP(B44,VA_region!$A$2:$B$246,2,FALSE)</f>
        <v>9908.0403568953097</v>
      </c>
      <c r="I44">
        <f t="shared" si="0"/>
        <v>-91.34500005124292</v>
      </c>
      <c r="L44" s="3">
        <f>VLOOKUP(B44,VA_region_P!$D$2:$E$142,2,FALSE)</f>
        <v>19619.186350589702</v>
      </c>
      <c r="M44" s="3">
        <f>VLOOKUP(B44,VA_region_P!$A$2:$B$246,2,FALSE)</f>
        <v>19779.150116699999</v>
      </c>
      <c r="N44" s="3">
        <f>VLOOKUP(B44,VA_region_P!$J$2:$K$215,2,FALSE)</f>
        <v>17646.419564757001</v>
      </c>
      <c r="O44" s="3">
        <f>VLOOKUP(B44,VA_region_P!$G$2:$H$190,2,FALSE)</f>
        <v>21718.348418029</v>
      </c>
      <c r="P44" s="3">
        <f>VLOOKUP(B44,VA_region_P!$O$2:$P$65,2,FALSE)</f>
        <v>17289.0906</v>
      </c>
      <c r="Q44" s="3">
        <f>VLOOKUP(B44,VA_region_P!$A$2:$B$246,2,FALSE)</f>
        <v>19779.150116699999</v>
      </c>
      <c r="R44">
        <f t="shared" si="1"/>
        <v>12.58931502116253</v>
      </c>
    </row>
    <row r="45" spans="1:18">
      <c r="A45" s="3">
        <v>44</v>
      </c>
      <c r="B45" t="s">
        <v>816</v>
      </c>
      <c r="C45" s="3">
        <f>VLOOKUP(B45,VA_region!$D$2:$E$142,2,FALSE)</f>
        <v>2060819.0416596499</v>
      </c>
      <c r="D45" s="3">
        <f>VLOOKUP(B45,VA_region!$A$2:$B$246,2,FALSE)</f>
        <v>2172810.7392520201</v>
      </c>
      <c r="E45" s="3">
        <f>VLOOKUP(B45,VA_region!$J$2:$K$215,2,FALSE)</f>
        <v>1660287.5223421301</v>
      </c>
      <c r="F45" s="3">
        <f>VLOOKUP(B45,VA_region!$G$2:$H$190,2,FALSE)</f>
        <v>1727239.0250798098</v>
      </c>
      <c r="G45" s="3">
        <f>VLOOKUP(B45,VA_region!$O$2:$P$65,2,FALSE)</f>
        <v>2308361.4617813299</v>
      </c>
      <c r="H45" s="3">
        <f>VLOOKUP(B45,VA_region!$A$2:$B$246,2,FALSE)</f>
        <v>2172810.7392520201</v>
      </c>
      <c r="I45">
        <f t="shared" si="0"/>
        <v>-6.2384965280488487</v>
      </c>
      <c r="L45" s="3">
        <f>VLOOKUP(B45,VA_region_P!$D$2:$E$142,2,FALSE)</f>
        <v>1961494.9167631201</v>
      </c>
      <c r="M45" s="3">
        <f>VLOOKUP(B45,VA_region_P!$A$2:$B$246,2,FALSE)</f>
        <v>2103587.8170419</v>
      </c>
      <c r="N45" s="3">
        <f>VLOOKUP(B45,VA_region_P!$J$2:$K$215,2,FALSE)</f>
        <v>1660287.5223421301</v>
      </c>
      <c r="O45" s="3">
        <f>VLOOKUP(B45,VA_region_P!$G$2:$H$190,2,FALSE)</f>
        <v>1737947.7285522202</v>
      </c>
      <c r="P45" s="3">
        <f>VLOOKUP(B45,VA_region_P!$O$2:$P$65,2,FALSE)</f>
        <v>1914110</v>
      </c>
      <c r="Q45" s="3">
        <f>VLOOKUP(B45,VA_region_P!$A$2:$B$246,2,FALSE)</f>
        <v>2103587.8170419</v>
      </c>
      <c r="R45">
        <f t="shared" si="1"/>
        <v>9.0073642520114454</v>
      </c>
    </row>
    <row r="46" spans="1:18">
      <c r="A46" s="3">
        <v>45</v>
      </c>
      <c r="B46" t="s">
        <v>142</v>
      </c>
      <c r="C46" s="3">
        <f>VLOOKUP(B46,VA_region!$D$2:$E$142,2,FALSE)</f>
        <v>861008.99122893903</v>
      </c>
      <c r="D46" s="3">
        <f>VLOOKUP(B46,VA_region!$A$2:$B$246,2,FALSE)</f>
        <v>840784.88802932005</v>
      </c>
      <c r="E46" s="3">
        <f>VLOOKUP(B46,VA_region!$J$2:$K$215,2,FALSE)</f>
        <v>700891.77446954302</v>
      </c>
      <c r="F46" s="3">
        <f>VLOOKUP(B46,VA_region!$G$2:$H$190,2,FALSE)</f>
        <v>842659.61203321395</v>
      </c>
      <c r="G46" s="3">
        <f>VLOOKUP(B46,VA_region!$O$2:$P$65,2,FALSE)</f>
        <v>985336.549494648</v>
      </c>
      <c r="H46" s="3">
        <f>VLOOKUP(B46,VA_region!$A$2:$B$246,2,FALSE)</f>
        <v>840784.88802932005</v>
      </c>
      <c r="I46">
        <f t="shared" si="0"/>
        <v>-17.192466649125489</v>
      </c>
      <c r="L46" s="3">
        <f>VLOOKUP(B46,VA_region_P!$D$2:$E$142,2,FALSE)</f>
        <v>876496.38260149304</v>
      </c>
      <c r="M46" s="3">
        <f>VLOOKUP(B46,VA_region_P!$A$2:$B$246,2,FALSE)</f>
        <v>860854.23506510002</v>
      </c>
      <c r="N46" s="3">
        <f>VLOOKUP(B46,VA_region_P!$J$2:$K$215,2,FALSE)</f>
        <v>700891.77446954302</v>
      </c>
      <c r="O46" s="3">
        <f>VLOOKUP(B46,VA_region_P!$G$2:$H$190,2,FALSE)</f>
        <v>928338.48067129008</v>
      </c>
      <c r="P46" s="3">
        <f>VLOOKUP(B46,VA_region_P!$O$2:$P$65,2,FALSE)</f>
        <v>833733.76810000103</v>
      </c>
      <c r="Q46" s="3">
        <f>VLOOKUP(B46,VA_region_P!$A$2:$B$246,2,FALSE)</f>
        <v>860854.23506510002</v>
      </c>
      <c r="R46">
        <f t="shared" si="1"/>
        <v>3.1504133755057917</v>
      </c>
    </row>
    <row r="47" spans="1:18">
      <c r="A47" s="3">
        <v>46</v>
      </c>
      <c r="B47" t="s">
        <v>812</v>
      </c>
      <c r="C47" s="3">
        <f>VLOOKUP(B47,VA_region!$D$2:$E$142,2,FALSE)</f>
        <v>287712.052218239</v>
      </c>
      <c r="D47" s="3">
        <f>VLOOKUP(B47,VA_region!$A$2:$B$246,2,FALSE)</f>
        <v>717921.12513097306</v>
      </c>
      <c r="E47" s="3">
        <f>VLOOKUP(B47,VA_region!$J$2:$K$215,2,FALSE)</f>
        <v>226003.38013379101</v>
      </c>
      <c r="F47" s="3">
        <f>VLOOKUP(B47,VA_region!$G$2:$H$190,2,FALSE)</f>
        <v>512127.93276195001</v>
      </c>
      <c r="G47" s="3">
        <f>VLOOKUP(B47,VA_region!$O$2:$P$65,2,FALSE)</f>
        <v>450651.11877565098</v>
      </c>
      <c r="H47" s="3">
        <f>VLOOKUP(B47,VA_region!$A$2:$B$246,2,FALSE)</f>
        <v>717921.12513097306</v>
      </c>
      <c r="I47">
        <f t="shared" si="0"/>
        <v>37.228324533083352</v>
      </c>
      <c r="L47" s="3">
        <f>VLOOKUP(B47,VA_region_P!$D$2:$E$142,2,FALSE)</f>
        <v>282288.01705249498</v>
      </c>
      <c r="M47" s="3">
        <f>VLOOKUP(B47,VA_region_P!$A$2:$B$246,2,FALSE)</f>
        <v>309383.62702930003</v>
      </c>
      <c r="N47" s="3">
        <f>VLOOKUP(B47,VA_region_P!$J$2:$K$215,2,FALSE)</f>
        <v>226003.38013379101</v>
      </c>
      <c r="O47" s="3">
        <f>VLOOKUP(B47,VA_region_P!$G$2:$H$190,2,FALSE)</f>
        <v>216933.357940338</v>
      </c>
      <c r="P47" s="3">
        <f>VLOOKUP(B47,VA_region_P!$O$2:$P$65,2,FALSE)</f>
        <v>299988.96000000002</v>
      </c>
      <c r="Q47" s="3">
        <f>VLOOKUP(B47,VA_region_P!$A$2:$B$246,2,FALSE)</f>
        <v>309383.62702930003</v>
      </c>
      <c r="R47">
        <f t="shared" si="1"/>
        <v>3.0365753739160501</v>
      </c>
    </row>
    <row r="48" spans="1:18">
      <c r="A48" s="3">
        <v>47</v>
      </c>
      <c r="B48" t="s">
        <v>154</v>
      </c>
      <c r="C48" s="3">
        <f>VLOOKUP(B48,VA_region!$D$2:$E$142,2,FALSE)</f>
        <v>199773.99669156701</v>
      </c>
      <c r="D48" s="3">
        <f>VLOOKUP(B48,VA_region!$A$2:$B$246,2,FALSE)</f>
        <v>183564.821121343</v>
      </c>
      <c r="E48" s="3">
        <f>VLOOKUP(B48,VA_region!$J$2:$K$215,2,FALSE)</f>
        <v>165871.321366566</v>
      </c>
      <c r="F48" s="3">
        <f>VLOOKUP(B48,VA_region!$G$2:$H$190,2,FALSE)</f>
        <v>175268.191625751</v>
      </c>
      <c r="G48" s="3">
        <f>VLOOKUP(B48,VA_region!$O$2:$P$65,2,FALSE)</f>
        <v>195579.46227925</v>
      </c>
      <c r="H48" s="3">
        <f>VLOOKUP(B48,VA_region!$A$2:$B$246,2,FALSE)</f>
        <v>183564.821121343</v>
      </c>
      <c r="I48">
        <f t="shared" si="0"/>
        <v>-6.5451762949529879</v>
      </c>
      <c r="L48" s="3">
        <f>VLOOKUP(B48,VA_region_P!$D$2:$E$142,2,FALSE)</f>
        <v>222464.85353123699</v>
      </c>
      <c r="M48" s="3">
        <f>VLOOKUP(B48,VA_region_P!$A$2:$B$246,2,FALSE)</f>
        <v>184388.4321489</v>
      </c>
      <c r="N48" s="3">
        <f>VLOOKUP(B48,VA_region_P!$J$2:$K$215,2,FALSE)</f>
        <v>165871.321366566</v>
      </c>
      <c r="O48" s="3">
        <f>VLOOKUP(B48,VA_region_P!$G$2:$H$190,2,FALSE)</f>
        <v>186888.81677381101</v>
      </c>
      <c r="P48" s="3">
        <f>VLOOKUP(B48,VA_region_P!$O$2:$P$65,2,FALSE)</f>
        <v>174916.3296</v>
      </c>
      <c r="Q48" s="3">
        <f>VLOOKUP(B48,VA_region_P!$A$2:$B$246,2,FALSE)</f>
        <v>184388.4321489</v>
      </c>
      <c r="R48">
        <f t="shared" si="1"/>
        <v>5.1370373067931689</v>
      </c>
    </row>
    <row r="49" spans="1:18">
      <c r="A49" s="3">
        <v>48</v>
      </c>
      <c r="B49" t="s">
        <v>817</v>
      </c>
      <c r="C49" s="3">
        <f>VLOOKUP(B49,VA_region!$D$2:$E$142,2,FALSE)</f>
        <v>289748.40377478802</v>
      </c>
      <c r="D49" s="3">
        <f>VLOOKUP(B49,VA_region!$A$2:$B$246,2,FALSE)</f>
        <v>187514.71588316801</v>
      </c>
      <c r="E49" s="3">
        <f>VLOOKUP(B49,VA_region!$J$2:$K$215,2,FALSE)</f>
        <v>260436.85077373599</v>
      </c>
      <c r="F49" s="3">
        <f>VLOOKUP(B49,VA_region!$G$2:$H$190,2,FALSE)</f>
        <v>300945.42018321599</v>
      </c>
      <c r="G49" s="3">
        <f>VLOOKUP(B49,VA_region!$O$2:$P$65,2,FALSE)</f>
        <v>351000.53129912203</v>
      </c>
      <c r="H49" s="3">
        <f>VLOOKUP(B49,VA_region!$A$2:$B$246,2,FALSE)</f>
        <v>187514.71588316801</v>
      </c>
      <c r="I49">
        <f t="shared" si="0"/>
        <v>-87.185592152572539</v>
      </c>
      <c r="L49" s="3">
        <f>VLOOKUP(B49,VA_region_P!$D$2:$E$142,2,FALSE)</f>
        <v>336217.37241310201</v>
      </c>
      <c r="M49" s="3">
        <f>VLOOKUP(B49,VA_region_P!$A$2:$B$246,2,FALSE)</f>
        <v>301354.75611349999</v>
      </c>
      <c r="N49" s="3">
        <f>VLOOKUP(B49,VA_region_P!$J$2:$K$215,2,FALSE)</f>
        <v>260436.85077373599</v>
      </c>
      <c r="O49" s="3">
        <f>VLOOKUP(B49,VA_region_P!$G$2:$H$190,2,FALSE)</f>
        <v>372647.65608384198</v>
      </c>
      <c r="P49" s="3">
        <f>VLOOKUP(B49,VA_region_P!$O$2:$P$65,2,FALSE)</f>
        <v>292523.62050000002</v>
      </c>
      <c r="Q49" s="3">
        <f>VLOOKUP(B49,VA_region_P!$A$2:$B$246,2,FALSE)</f>
        <v>301354.75611349999</v>
      </c>
      <c r="R49">
        <f t="shared" si="1"/>
        <v>2.9304782600390995</v>
      </c>
    </row>
    <row r="50" spans="1:18">
      <c r="A50" s="3">
        <v>49</v>
      </c>
      <c r="B50" t="s">
        <v>182</v>
      </c>
      <c r="C50" s="3">
        <f>VLOOKUP(B50,VA_region!$D$2:$E$142,2,FALSE)</f>
        <v>14404.1047768682</v>
      </c>
      <c r="D50" s="3">
        <f>VLOOKUP(B50,VA_region!$A$2:$B$246,2,FALSE)</f>
        <v>13188.500381903301</v>
      </c>
      <c r="E50" s="3">
        <f>VLOOKUP(B50,VA_region!$J$2:$K$215,2,FALSE)</f>
        <v>8433.1544337175692</v>
      </c>
      <c r="F50" s="3">
        <f>VLOOKUP(B50,VA_region!$G$2:$H$190,2,FALSE)</f>
        <v>10704.9596780018</v>
      </c>
      <c r="G50" s="3">
        <f>VLOOKUP(B50,VA_region!$O$2:$P$65,2,FALSE)</f>
        <v>9500.9404937320905</v>
      </c>
      <c r="H50" s="3">
        <f>VLOOKUP(B50,VA_region!$A$2:$B$246,2,FALSE)</f>
        <v>13188.500381903301</v>
      </c>
      <c r="I50">
        <f t="shared" si="0"/>
        <v>27.960418405348975</v>
      </c>
      <c r="L50" s="3">
        <f>VLOOKUP(B50,VA_region_P!$D$2:$E$142,2,FALSE)</f>
        <v>9061.7760581053208</v>
      </c>
      <c r="M50" s="3">
        <f>VLOOKUP(B50,VA_region_P!$A$2:$B$246,2,FALSE)</f>
        <v>10682.394998199999</v>
      </c>
      <c r="N50" s="3">
        <f>VLOOKUP(B50,VA_region_P!$J$2:$K$215,2,FALSE)</f>
        <v>8433.1544337175801</v>
      </c>
      <c r="O50" s="3">
        <f>VLOOKUP(B50,VA_region_P!$G$2:$H$190,2,FALSE)</f>
        <v>8700.2519014270001</v>
      </c>
      <c r="P50" s="3">
        <f>VLOOKUP(B50,VA_region_P!$O$2:$P$65,2,FALSE)</f>
        <v>9334.0136000000002</v>
      </c>
      <c r="Q50" s="3">
        <f>VLOOKUP(B50,VA_region_P!$A$2:$B$246,2,FALSE)</f>
        <v>10682.394998199999</v>
      </c>
      <c r="R50">
        <f t="shared" si="1"/>
        <v>12.622463393529292</v>
      </c>
    </row>
    <row r="51" spans="1:18">
      <c r="A51" s="3">
        <v>50</v>
      </c>
      <c r="B51" t="s">
        <v>173</v>
      </c>
      <c r="C51" s="3">
        <f>VLOOKUP(B51,VA_region!$D$2:$E$142,2,FALSE)</f>
        <v>125952.610225711</v>
      </c>
      <c r="D51" s="3">
        <f>VLOOKUP(B51,VA_region!$A$2:$B$246,2,FALSE)</f>
        <v>102989.59958104099</v>
      </c>
      <c r="E51" s="3">
        <f>VLOOKUP(B51,VA_region!$J$2:$K$215,2,FALSE)</f>
        <v>87227.765888586495</v>
      </c>
      <c r="F51" s="3">
        <f>VLOOKUP(B51,VA_region!$G$2:$H$190,2,FALSE)</f>
        <v>115238.406350513</v>
      </c>
      <c r="G51" s="3">
        <f>VLOOKUP(B51,VA_region!$O$2:$P$65,2,FALSE)</f>
        <v>120278.916867826</v>
      </c>
      <c r="H51" s="3">
        <f>VLOOKUP(B51,VA_region!$A$2:$B$246,2,FALSE)</f>
        <v>102989.59958104099</v>
      </c>
      <c r="I51">
        <f t="shared" si="0"/>
        <v>-16.787440049400619</v>
      </c>
      <c r="L51" s="3">
        <f>VLOOKUP(B51,VA_region_P!$D$2:$E$142,2,FALSE)</f>
        <v>110112.517204547</v>
      </c>
      <c r="M51" s="3">
        <f>VLOOKUP(B51,VA_region_P!$A$2:$B$246,2,FALSE)</f>
        <v>101179.8080764</v>
      </c>
      <c r="N51" s="3">
        <f>VLOOKUP(B51,VA_region_P!$J$2:$K$215,2,FALSE)</f>
        <v>87227.765888586495</v>
      </c>
      <c r="O51" s="3">
        <f>VLOOKUP(B51,VA_region_P!$G$2:$H$190,2,FALSE)</f>
        <v>109043.032124301</v>
      </c>
      <c r="P51" s="3">
        <f>VLOOKUP(B51,VA_region_P!$O$2:$P$65,2,FALSE)</f>
        <v>91399.772733999998</v>
      </c>
      <c r="Q51" s="3">
        <f>VLOOKUP(B51,VA_region_P!$A$2:$B$246,2,FALSE)</f>
        <v>101179.8080764</v>
      </c>
      <c r="R51">
        <f t="shared" si="1"/>
        <v>9.6659951509447275</v>
      </c>
    </row>
    <row r="52" spans="1:18">
      <c r="A52" s="3">
        <v>51</v>
      </c>
      <c r="B52" t="s">
        <v>210</v>
      </c>
      <c r="C52" s="3">
        <f>VLOOKUP(B52,VA_region!$D$2:$E$142,2,FALSE)</f>
        <v>205228.41829960799</v>
      </c>
      <c r="D52" s="3">
        <f>VLOOKUP(B52,VA_region!$A$2:$B$246,2,FALSE)</f>
        <v>194128.35621311999</v>
      </c>
      <c r="E52" s="3">
        <f>VLOOKUP(B52,VA_region!$J$2:$K$215,2,FALSE)</f>
        <v>158166.299055993</v>
      </c>
      <c r="F52" s="3">
        <f>VLOOKUP(B52,VA_region!$G$2:$H$190,2,FALSE)</f>
        <v>182655.38062095002</v>
      </c>
      <c r="G52" s="3">
        <f>VLOOKUP(B52,VA_region!$O$2:$P$65,2,FALSE)</f>
        <v>222231.31115303599</v>
      </c>
      <c r="H52" s="3">
        <f>VLOOKUP(B52,VA_region!$A$2:$B$246,2,FALSE)</f>
        <v>194128.35621311999</v>
      </c>
      <c r="I52">
        <f t="shared" si="0"/>
        <v>-14.476481173653852</v>
      </c>
      <c r="L52" s="3">
        <f>VLOOKUP(B52,VA_region_P!$D$2:$E$142,2,FALSE)</f>
        <v>203149.757708989</v>
      </c>
      <c r="M52" s="3">
        <f>VLOOKUP(B52,VA_region_P!$A$2:$B$246,2,FALSE)</f>
        <v>189805.30084129999</v>
      </c>
      <c r="N52" s="3">
        <f>VLOOKUP(B52,VA_region_P!$J$2:$K$215,2,FALSE)</f>
        <v>158166.299055993</v>
      </c>
      <c r="O52" s="3">
        <f>VLOOKUP(B52,VA_region_P!$G$2:$H$190,2,FALSE)</f>
        <v>168870.40399026399</v>
      </c>
      <c r="P52" s="3">
        <f>VLOOKUP(B52,VA_region_P!$O$2:$P$65,2,FALSE)</f>
        <v>173359.99167554401</v>
      </c>
      <c r="Q52" s="3">
        <f>VLOOKUP(B52,VA_region_P!$A$2:$B$246,2,FALSE)</f>
        <v>189805.30084129999</v>
      </c>
      <c r="R52">
        <f t="shared" si="1"/>
        <v>8.6643044703510341</v>
      </c>
    </row>
    <row r="53" spans="1:18">
      <c r="A53" s="3">
        <v>52</v>
      </c>
      <c r="B53" t="s">
        <v>212</v>
      </c>
      <c r="C53" s="3">
        <f>VLOOKUP(B53,VA_region!$D$2:$E$142,2,FALSE)</f>
        <v>305872.11319644499</v>
      </c>
      <c r="D53" s="3">
        <f>VLOOKUP(B53,VA_region!$A$2:$B$246,2,FALSE)</f>
        <v>306073.14823998499</v>
      </c>
      <c r="E53" s="3">
        <f>VLOOKUP(B53,VA_region!$J$2:$K$215,2,FALSE)</f>
        <v>228544.64744653899</v>
      </c>
      <c r="F53" s="3">
        <f>VLOOKUP(B53,VA_region!$G$2:$H$190,2,FALSE)</f>
        <v>280663.57498820801</v>
      </c>
      <c r="G53" s="3">
        <f>VLOOKUP(B53,VA_region!$O$2:$P$65,2,FALSE)</f>
        <v>366425.05129060801</v>
      </c>
      <c r="H53" s="3">
        <f>VLOOKUP(B53,VA_region!$A$2:$B$246,2,FALSE)</f>
        <v>306073.14823998499</v>
      </c>
      <c r="I53">
        <f t="shared" si="0"/>
        <v>-19.718130583380177</v>
      </c>
      <c r="L53" s="3">
        <f>VLOOKUP(B53,VA_region_P!$D$2:$E$142,2,FALSE)</f>
        <v>273515.432433134</v>
      </c>
      <c r="M53" s="3">
        <f>VLOOKUP(B53,VA_region_P!$A$2:$B$246,2,FALSE)</f>
        <v>306445.87163170002</v>
      </c>
      <c r="N53" s="3">
        <f>VLOOKUP(B53,VA_region_P!$J$2:$K$215,2,FALSE)</f>
        <v>228544.64744653899</v>
      </c>
      <c r="O53" s="3">
        <f>VLOOKUP(B53,VA_region_P!$G$2:$H$190,2,FALSE)</f>
        <v>310769.50874877401</v>
      </c>
      <c r="P53" s="3">
        <f>VLOOKUP(B53,VA_region_P!$O$2:$P$65,2,FALSE)</f>
        <v>286120.53999999998</v>
      </c>
      <c r="Q53" s="3">
        <f>VLOOKUP(B53,VA_region_P!$A$2:$B$246,2,FALSE)</f>
        <v>306445.87163170002</v>
      </c>
      <c r="R53">
        <f t="shared" si="1"/>
        <v>6.6326008973382127</v>
      </c>
    </row>
    <row r="54" spans="1:18">
      <c r="A54" s="3">
        <v>53</v>
      </c>
      <c r="B54" t="s">
        <v>224</v>
      </c>
      <c r="C54" s="3">
        <f>VLOOKUP(B54,VA_region!$D$2:$E$142,2,FALSE)</f>
        <v>192776.639308985</v>
      </c>
      <c r="D54" s="3">
        <f>VLOOKUP(B54,VA_region!$A$2:$B$246,2,FALSE)</f>
        <v>173235.61115347999</v>
      </c>
      <c r="E54" s="3">
        <f>VLOOKUP(B54,VA_region!$J$2:$K$215,2,FALSE)</f>
        <v>155426.080323528</v>
      </c>
      <c r="F54" s="3">
        <f>VLOOKUP(B54,VA_region!$G$2:$H$190,2,FALSE)</f>
        <v>192174.76701918797</v>
      </c>
      <c r="G54" s="3">
        <f>VLOOKUP(B54,VA_region!$O$2:$P$65,2,FALSE)</f>
        <v>172963.452283324</v>
      </c>
      <c r="H54" s="3">
        <f>VLOOKUP(B54,VA_region!$A$2:$B$246,2,FALSE)</f>
        <v>173235.61115347999</v>
      </c>
      <c r="I54">
        <f t="shared" si="0"/>
        <v>0.15710330476732012</v>
      </c>
      <c r="L54" s="3">
        <f>VLOOKUP(B54,VA_region_P!$D$2:$E$142,2,FALSE)</f>
        <v>191816.22370010501</v>
      </c>
      <c r="M54" s="3">
        <f>VLOOKUP(B54,VA_region_P!$A$2:$B$246,2,FALSE)</f>
        <v>177893.45183129999</v>
      </c>
      <c r="N54" s="3">
        <f>VLOOKUP(B54,VA_region_P!$J$2:$K$215,2,FALSE)</f>
        <v>155426.080323528</v>
      </c>
      <c r="O54" s="3">
        <f>VLOOKUP(B54,VA_region_P!$G$2:$H$190,2,FALSE)</f>
        <v>174779.68747924</v>
      </c>
      <c r="P54" s="3">
        <f>VLOOKUP(B54,VA_region_P!$O$2:$P$65,2,FALSE)</f>
        <v>156398.83499999999</v>
      </c>
      <c r="Q54" s="3">
        <f>VLOOKUP(B54,VA_region_P!$A$2:$B$246,2,FALSE)</f>
        <v>177893.45183129999</v>
      </c>
      <c r="R54">
        <f t="shared" si="1"/>
        <v>12.082860054727467</v>
      </c>
    </row>
    <row r="55" spans="1:18">
      <c r="A55" s="3">
        <v>54</v>
      </c>
      <c r="B55" t="s">
        <v>225</v>
      </c>
      <c r="C55" s="3">
        <f>VLOOKUP(B55,VA_region!$D$2:$E$142,2,FALSE)</f>
        <v>1763402.5841671899</v>
      </c>
      <c r="D55" s="3">
        <f>VLOOKUP(B55,VA_region!$A$2:$B$246,2,FALSE)</f>
        <v>1250624.4274721299</v>
      </c>
      <c r="E55" s="3">
        <f>VLOOKUP(B55,VA_region!$J$2:$K$215,2,FALSE)</f>
        <v>1340339.55016131</v>
      </c>
      <c r="F55" s="3">
        <f>VLOOKUP(B55,VA_region!$G$2:$H$190,2,FALSE)</f>
        <v>1714350.5984819802</v>
      </c>
      <c r="G55" s="3">
        <f>VLOOKUP(B55,VA_region!$O$2:$P$65,2,FALSE)</f>
        <v>1326182.6233552799</v>
      </c>
      <c r="H55" s="3">
        <f>VLOOKUP(B55,VA_region!$A$2:$B$246,2,FALSE)</f>
        <v>1250624.4274721299</v>
      </c>
      <c r="I55">
        <f t="shared" si="0"/>
        <v>-6.0416376190472088</v>
      </c>
      <c r="L55" s="3">
        <f>VLOOKUP(B55,VA_region_P!$D$2:$E$142,2,FALSE)</f>
        <v>1899826.97857732</v>
      </c>
      <c r="M55" s="3">
        <f>VLOOKUP(B55,VA_region_P!$A$2:$B$246,2,FALSE)</f>
        <v>1363481.0634467001</v>
      </c>
      <c r="N55" s="3">
        <f>VLOOKUP(B55,VA_region_P!$J$2:$K$215,2,FALSE)</f>
        <v>1340339.5501616299</v>
      </c>
      <c r="O55" s="3">
        <f>VLOOKUP(B55,VA_region_P!$G$2:$H$190,2,FALSE)</f>
        <v>1778295.6376324201</v>
      </c>
      <c r="P55" s="3">
        <f>VLOOKUP(B55,VA_region_P!$O$2:$P$65,2,FALSE)</f>
        <v>1226894.8770000001</v>
      </c>
      <c r="Q55" s="3">
        <f>VLOOKUP(B55,VA_region_P!$A$2:$B$246,2,FALSE)</f>
        <v>1363481.0634467001</v>
      </c>
      <c r="R55">
        <f t="shared" si="1"/>
        <v>10.017461196082046</v>
      </c>
    </row>
    <row r="56" spans="1:18">
      <c r="A56" s="3">
        <v>55</v>
      </c>
      <c r="B56" t="s">
        <v>227</v>
      </c>
      <c r="C56" s="3">
        <f>VLOOKUP(B56,VA_region!$D$2:$E$142,2,FALSE)</f>
        <v>613868.44858937606</v>
      </c>
      <c r="D56" s="3">
        <f>VLOOKUP(B56,VA_region!$A$2:$B$246,2,FALSE)</f>
        <v>708030.50627865805</v>
      </c>
      <c r="E56" s="3">
        <f>VLOOKUP(B56,VA_region!$J$2:$K$215,2,FALSE)</f>
        <v>590282.13774174196</v>
      </c>
      <c r="F56" s="3">
        <f>VLOOKUP(B56,VA_region!$G$2:$H$190,2,FALSE)</f>
        <v>705642.87387516501</v>
      </c>
      <c r="G56" s="3">
        <f>VLOOKUP(B56,VA_region!$O$2:$P$65,2,FALSE)</f>
        <v>812709.42574344599</v>
      </c>
      <c r="H56" s="3">
        <f>VLOOKUP(B56,VA_region!$A$2:$B$246,2,FALSE)</f>
        <v>708030.50627865805</v>
      </c>
      <c r="I56">
        <f t="shared" si="0"/>
        <v>-14.784521081580301</v>
      </c>
      <c r="L56" s="3">
        <f>VLOOKUP(B56,VA_region_P!$D$2:$E$142,2,FALSE)</f>
        <v>764153.94912591204</v>
      </c>
      <c r="M56" s="3">
        <f>VLOOKUP(B56,VA_region_P!$A$2:$B$246,2,FALSE)</f>
        <v>654269.90287989995</v>
      </c>
      <c r="N56" s="3">
        <f>VLOOKUP(B56,VA_region_P!$J$2:$K$215,2,FALSE)</f>
        <v>590282.13774174196</v>
      </c>
      <c r="O56" s="3">
        <f>VLOOKUP(B56,VA_region_P!$G$2:$H$190,2,FALSE)</f>
        <v>671475.39361581393</v>
      </c>
      <c r="P56" s="3">
        <f>VLOOKUP(B56,VA_region_P!$O$2:$P$65,2,FALSE)</f>
        <v>644182.3432</v>
      </c>
      <c r="Q56" s="3">
        <f>VLOOKUP(B56,VA_region_P!$A$2:$B$246,2,FALSE)</f>
        <v>654269.90287989995</v>
      </c>
      <c r="R56">
        <f t="shared" si="1"/>
        <v>1.5418040223916054</v>
      </c>
    </row>
    <row r="57" spans="1:18">
      <c r="A57" s="3">
        <v>56</v>
      </c>
      <c r="B57" t="s">
        <v>232</v>
      </c>
      <c r="C57" s="3">
        <f>VLOOKUP(B57,VA_region!$D$2:$E$142,2,FALSE)</f>
        <v>270136.378873543</v>
      </c>
      <c r="D57" s="3">
        <f>VLOOKUP(B57,VA_region!$A$2:$B$246,2,FALSE)</f>
        <v>372465.75755238702</v>
      </c>
      <c r="E57" s="3">
        <f>VLOOKUP(B57,VA_region!$J$2:$K$215,2,FALSE)</f>
        <v>238371.552336211</v>
      </c>
      <c r="F57" s="3">
        <f>VLOOKUP(B57,VA_region!$G$2:$H$190,2,FALSE)</f>
        <v>360778.11306606501</v>
      </c>
      <c r="G57" s="3">
        <f>VLOOKUP(B57,VA_region!$O$2:$P$65,2,FALSE)</f>
        <v>247596.37200070999</v>
      </c>
      <c r="H57" s="3">
        <f>VLOOKUP(B57,VA_region!$A$2:$B$246,2,FALSE)</f>
        <v>372465.75755238702</v>
      </c>
      <c r="I57">
        <f t="shared" si="0"/>
        <v>33.525064524653445</v>
      </c>
      <c r="L57" s="3">
        <f>VLOOKUP(B57,VA_region_P!$D$2:$E$142,2,FALSE)</f>
        <v>273280.96267785801</v>
      </c>
      <c r="M57" s="3">
        <f>VLOOKUP(B57,VA_region_P!$A$2:$B$246,2,FALSE)</f>
        <v>308004.14605779998</v>
      </c>
      <c r="N57" s="3">
        <f>VLOOKUP(B57,VA_region_P!$J$2:$K$215,2,FALSE)</f>
        <v>238371.552336211</v>
      </c>
      <c r="O57" s="3">
        <f>VLOOKUP(B57,VA_region_P!$G$2:$H$190,2,FALSE)</f>
        <v>303000.98905150197</v>
      </c>
      <c r="P57" s="3">
        <f>VLOOKUP(B57,VA_region_P!$O$2:$P$65,2,FALSE)</f>
        <v>275238.24</v>
      </c>
      <c r="Q57" s="3">
        <f>VLOOKUP(B57,VA_region_P!$A$2:$B$246,2,FALSE)</f>
        <v>308004.14605779998</v>
      </c>
      <c r="R57">
        <f t="shared" si="1"/>
        <v>10.638137985211131</v>
      </c>
    </row>
    <row r="58" spans="1:18">
      <c r="A58" s="3">
        <v>57</v>
      </c>
      <c r="B58" t="s">
        <v>281</v>
      </c>
      <c r="C58" s="3">
        <f>VLOOKUP(B58,VA_region!$D$2:$E$142,2,FALSE)</f>
        <v>329132.30963268899</v>
      </c>
      <c r="D58" s="3">
        <f>VLOOKUP(B58,VA_region!$A$2:$B$246,2,FALSE)</f>
        <v>292221.90555584198</v>
      </c>
      <c r="E58" s="3">
        <f>VLOOKUP(B58,VA_region!$J$2:$K$215,2,FALSE)</f>
        <v>266696.800971788</v>
      </c>
      <c r="F58" s="3">
        <f>VLOOKUP(B58,VA_region!$G$2:$H$190,2,FALSE)</f>
        <v>340311.72710006702</v>
      </c>
      <c r="G58" s="3">
        <f>VLOOKUP(B58,VA_region!$O$2:$P$65,2,FALSE)</f>
        <v>360679.74064790801</v>
      </c>
      <c r="H58" s="3">
        <f>VLOOKUP(B58,VA_region!$A$2:$B$246,2,FALSE)</f>
        <v>292221.90555584198</v>
      </c>
      <c r="I58">
        <f t="shared" si="0"/>
        <v>-23.426660969118934</v>
      </c>
      <c r="L58" s="3">
        <f>VLOOKUP(B58,VA_region_P!$D$2:$E$142,2,FALSE)</f>
        <v>331608.02650049701</v>
      </c>
      <c r="M58" s="3">
        <f>VLOOKUP(B58,VA_region_P!$A$2:$B$246,2,FALSE)</f>
        <v>317620.522795</v>
      </c>
      <c r="N58" s="3">
        <f>VLOOKUP(B58,VA_region_P!$J$2:$K$215,2,FALSE)</f>
        <v>266696.800971788</v>
      </c>
      <c r="O58" s="3">
        <f>VLOOKUP(B58,VA_region_P!$G$2:$H$190,2,FALSE)</f>
        <v>339363.97277091799</v>
      </c>
      <c r="P58" s="3">
        <f>VLOOKUP(B58,VA_region_P!$O$2:$P$65,2,FALSE)</f>
        <v>284170.64889999997</v>
      </c>
      <c r="Q58" s="3">
        <f>VLOOKUP(B58,VA_region_P!$A$2:$B$246,2,FALSE)</f>
        <v>317620.522795</v>
      </c>
      <c r="R58">
        <f t="shared" si="1"/>
        <v>10.531395641770096</v>
      </c>
    </row>
    <row r="59" spans="1:18">
      <c r="A59" s="3">
        <v>58</v>
      </c>
      <c r="B59" t="s">
        <v>110</v>
      </c>
      <c r="C59" s="3">
        <f>VLOOKUP(B59,VA_region!$D$2:$E$142,2,FALSE)</f>
        <v>464644.79293671501</v>
      </c>
      <c r="D59" s="3">
        <f>VLOOKUP(B59,VA_region!$A$2:$B$246,2,FALSE)</f>
        <v>756428.21513442998</v>
      </c>
      <c r="E59" s="3">
        <f>VLOOKUP(B59,VA_region!$J$2:$K$215,2,FALSE)</f>
        <v>401950.78983842302</v>
      </c>
      <c r="F59" s="3">
        <f>VLOOKUP(B59,VA_region!$G$2:$H$190,2,FALSE)</f>
        <v>220813.38897095001</v>
      </c>
      <c r="G59" s="3">
        <f>VLOOKUP(B59,VA_region!$O$2:$P$65,2,FALSE)</f>
        <v>565242.24223086401</v>
      </c>
      <c r="H59" s="3">
        <f>VLOOKUP(B59,VA_region!$A$2:$B$246,2,FALSE)</f>
        <v>756428.21513442998</v>
      </c>
      <c r="I59">
        <f t="shared" si="0"/>
        <v>25.274833629730352</v>
      </c>
      <c r="L59" s="3">
        <f>VLOOKUP(B59,VA_region_P!$D$2:$E$142,2,FALSE)</f>
        <v>541046.52515042003</v>
      </c>
      <c r="M59" s="3">
        <f>VLOOKUP(B59,VA_region_P!$A$2:$B$246,2,FALSE)</f>
        <v>557432.31431010005</v>
      </c>
      <c r="N59" s="3">
        <f>VLOOKUP(B59,VA_region_P!$J$2:$K$215,2,FALSE)</f>
        <v>401950.78983842302</v>
      </c>
      <c r="O59" s="3">
        <f>VLOOKUP(B59,VA_region_P!$G$2:$H$190,2,FALSE)</f>
        <v>287291.14839862398</v>
      </c>
      <c r="P59" s="3">
        <f>VLOOKUP(B59,VA_region_P!$O$2:$P$65,2,FALSE)</f>
        <v>508526.7941</v>
      </c>
      <c r="Q59" s="3">
        <f>VLOOKUP(B59,VA_region_P!$A$2:$B$246,2,FALSE)</f>
        <v>557432.31431010005</v>
      </c>
      <c r="R59">
        <f t="shared" si="1"/>
        <v>8.7733557877116297</v>
      </c>
    </row>
    <row r="60" spans="1:18">
      <c r="A60" s="3">
        <v>59</v>
      </c>
      <c r="B60" t="s">
        <v>254</v>
      </c>
      <c r="C60" s="3">
        <f>VLOOKUP(B60,VA_region!$D$2:$E$142,2,FALSE)</f>
        <v>376610.04213989299</v>
      </c>
      <c r="D60" s="3">
        <f>VLOOKUP(B60,VA_region!$A$2:$B$246,2,FALSE)</f>
        <v>427160.41923843801</v>
      </c>
      <c r="E60" s="3">
        <f>VLOOKUP(B60,VA_region!$J$2:$K$215,2,FALSE)</f>
        <v>315934.59095645102</v>
      </c>
      <c r="F60" s="3">
        <f>VLOOKUP(B60,VA_region!$G$2:$H$190,2,FALSE)</f>
        <v>458217.28559350997</v>
      </c>
      <c r="G60" s="3">
        <f>VLOOKUP(B60,VA_region!$O$2:$P$65,2,FALSE)</f>
        <v>459298.53777437803</v>
      </c>
      <c r="H60" s="3">
        <f>VLOOKUP(B60,VA_region!$A$2:$B$246,2,FALSE)</f>
        <v>427160.41923843801</v>
      </c>
      <c r="I60">
        <f t="shared" si="0"/>
        <v>-7.5236649016398527</v>
      </c>
      <c r="L60" s="3">
        <f>VLOOKUP(B60,VA_region_P!$D$2:$E$142,2,FALSE)</f>
        <v>397197.27869297197</v>
      </c>
      <c r="M60" s="3">
        <f>VLOOKUP(B60,VA_region_P!$A$2:$B$246,2,FALSE)</f>
        <v>401295.94104130002</v>
      </c>
      <c r="N60" s="3">
        <f>VLOOKUP(B60,VA_region_P!$J$2:$K$215,2,FALSE)</f>
        <v>315934.59095645102</v>
      </c>
      <c r="O60" s="3">
        <f>VLOOKUP(B60,VA_region_P!$G$2:$H$190,2,FALSE)</f>
        <v>499272.44302910898</v>
      </c>
      <c r="P60" s="3">
        <f>VLOOKUP(B60,VA_region_P!$O$2:$P$65,2,FALSE)</f>
        <v>378161.91830000002</v>
      </c>
      <c r="Q60" s="3">
        <f>VLOOKUP(B60,VA_region_P!$A$2:$B$246,2,FALSE)</f>
        <v>401295.94104130002</v>
      </c>
      <c r="R60">
        <f t="shared" si="1"/>
        <v>5.7648284907320111</v>
      </c>
    </row>
    <row r="61" spans="1:18">
      <c r="A61" s="3">
        <v>60</v>
      </c>
      <c r="B61" t="s">
        <v>261</v>
      </c>
      <c r="C61" s="3">
        <f>VLOOKUP(B61,VA_region!$D$2:$E$142,2,FALSE)</f>
        <v>51124.400345286303</v>
      </c>
      <c r="D61" s="3">
        <f>VLOOKUP(B61,VA_region!$A$2:$B$246,2,FALSE)</f>
        <v>48968.202586629799</v>
      </c>
      <c r="E61" s="3">
        <f>VLOOKUP(B61,VA_region!$J$2:$K$215,2,FALSE)</f>
        <v>36283.253577725904</v>
      </c>
      <c r="F61" s="3">
        <f>VLOOKUP(B61,VA_region!$G$2:$H$190,2,FALSE)</f>
        <v>58661.3998798221</v>
      </c>
      <c r="G61" s="3">
        <f>VLOOKUP(B61,VA_region!$O$2:$P$65,2,FALSE)</f>
        <v>49839.731226180898</v>
      </c>
      <c r="H61" s="3">
        <f>VLOOKUP(B61,VA_region!$A$2:$B$246,2,FALSE)</f>
        <v>48968.202586629799</v>
      </c>
      <c r="I61">
        <f t="shared" si="0"/>
        <v>-1.7797848267133665</v>
      </c>
      <c r="L61" s="3">
        <f>VLOOKUP(B61,VA_region_P!$D$2:$E$142,2,FALSE)</f>
        <v>44077.923707235699</v>
      </c>
      <c r="M61" s="3">
        <f>VLOOKUP(B61,VA_region_P!$A$2:$B$246,2,FALSE)</f>
        <v>43173.4808318</v>
      </c>
      <c r="N61" s="3">
        <f>VLOOKUP(B61,VA_region_P!$J$2:$K$215,2,FALSE)</f>
        <v>36283.253577725904</v>
      </c>
      <c r="O61" s="3">
        <f>VLOOKUP(B61,VA_region_P!$G$2:$H$190,2,FALSE)</f>
        <v>48461.191433022999</v>
      </c>
      <c r="P61" s="3">
        <f>VLOOKUP(B61,VA_region_P!$O$2:$P$65,2,FALSE)</f>
        <v>40536.799847000002</v>
      </c>
      <c r="Q61" s="3">
        <f>VLOOKUP(B61,VA_region_P!$A$2:$B$246,2,FALSE)</f>
        <v>43173.4808318</v>
      </c>
      <c r="R61">
        <f t="shared" si="1"/>
        <v>6.1071772161996147</v>
      </c>
    </row>
    <row r="62" spans="1:18">
      <c r="A62" s="3">
        <v>61</v>
      </c>
      <c r="B62" t="s">
        <v>276</v>
      </c>
      <c r="C62" s="3">
        <f>VLOOKUP(B62,VA_region!$D$2:$E$142,2,FALSE)</f>
        <v>200989.415278573</v>
      </c>
      <c r="D62" s="3">
        <f>VLOOKUP(B62,VA_region!$A$2:$B$246,2,FALSE)</f>
        <v>219977.14552569701</v>
      </c>
      <c r="E62" s="3">
        <f>VLOOKUP(B62,VA_region!$J$2:$K$215,2,FALSE)</f>
        <v>150772.447255051</v>
      </c>
      <c r="F62" s="3">
        <f>VLOOKUP(B62,VA_region!$G$2:$H$190,2,FALSE)</f>
        <v>140913.67825685799</v>
      </c>
      <c r="G62" s="3">
        <f>VLOOKUP(B62,VA_region!$O$2:$P$65,2,FALSE)</f>
        <v>279399.30645699601</v>
      </c>
      <c r="H62" s="3">
        <f>VLOOKUP(B62,VA_region!$A$2:$B$246,2,FALSE)</f>
        <v>219977.14552569701</v>
      </c>
      <c r="I62">
        <f t="shared" si="0"/>
        <v>-27.01287935584995</v>
      </c>
      <c r="L62" s="3">
        <f>VLOOKUP(B62,VA_region_P!$D$2:$E$142,2,FALSE)</f>
        <v>174914.46803421099</v>
      </c>
      <c r="M62" s="3">
        <f>VLOOKUP(B62,VA_region_P!$A$2:$B$246,2,FALSE)</f>
        <v>193241.1087098</v>
      </c>
      <c r="N62" s="3">
        <f>VLOOKUP(B62,VA_region_P!$J$2:$K$215,2,FALSE)</f>
        <v>150772.447255051</v>
      </c>
      <c r="O62" s="3">
        <f>VLOOKUP(B62,VA_region_P!$G$2:$H$190,2,FALSE)</f>
        <v>107842.185775205</v>
      </c>
      <c r="P62" s="3">
        <f>VLOOKUP(B62,VA_region_P!$O$2:$P$65,2,FALSE)</f>
        <v>175691.7899</v>
      </c>
      <c r="Q62" s="3">
        <f>VLOOKUP(B62,VA_region_P!$A$2:$B$246,2,FALSE)</f>
        <v>193241.1087098</v>
      </c>
      <c r="R62">
        <f t="shared" si="1"/>
        <v>9.0815659912998647</v>
      </c>
    </row>
    <row r="63" spans="1:18">
      <c r="A63" s="3">
        <v>62</v>
      </c>
      <c r="B63" t="s">
        <v>809</v>
      </c>
      <c r="C63" s="3">
        <f>VLOOKUP(B63,VA_region!$D$2:$E$142,2,FALSE)</f>
        <v>1271935.98779146</v>
      </c>
      <c r="D63" s="3">
        <f>VLOOKUP(B63,VA_region!$A$2:$B$246,2,FALSE)</f>
        <v>1172237.0209486601</v>
      </c>
      <c r="E63" s="3">
        <f>VLOOKUP(B63,VA_region!$J$2:$K$215,2,FALSE)</f>
        <v>999375.59260553995</v>
      </c>
      <c r="F63" s="3">
        <f>VLOOKUP(B63,VA_region!$G$2:$H$190,2,FALSE)</f>
        <v>1236948.9687511101</v>
      </c>
      <c r="G63" s="3">
        <f>VLOOKUP(B63,VA_region!$O$2:$P$65,2,FALSE)</f>
        <v>170835.56783294521</v>
      </c>
      <c r="H63" s="3">
        <f>VLOOKUP(B63,VA_region!$A$2:$B$246,2,FALSE)</f>
        <v>1172237.0209486601</v>
      </c>
      <c r="I63">
        <f t="shared" si="0"/>
        <v>85.42653364635315</v>
      </c>
      <c r="L63" s="3">
        <f>VLOOKUP(B63,VA_region_P!$D$2:$E$142,2,FALSE)</f>
        <v>1242241.1736456</v>
      </c>
      <c r="M63" s="3">
        <f>VLOOKUP(B63,VA_region_P!$A$2:$B$246,2,FALSE)</f>
        <v>1170564.6199278999</v>
      </c>
      <c r="N63" s="3">
        <f>VLOOKUP(B63,VA_region_P!$J$2:$K$215,2,FALSE)</f>
        <v>999375.59260553995</v>
      </c>
      <c r="O63" s="3">
        <f>VLOOKUP(B63,VA_region_P!$G$2:$H$190,2,FALSE)</f>
        <v>1276970.07572354</v>
      </c>
      <c r="P63" s="3">
        <f>VLOOKUP(B63,VA_region_P!$O$2:$P$65,2,FALSE)</f>
        <v>1102856.4900004738</v>
      </c>
      <c r="Q63" s="3">
        <f>VLOOKUP(B63,VA_region_P!$A$2:$B$246,2,FALSE)</f>
        <v>1170564.6199278999</v>
      </c>
      <c r="R63">
        <f t="shared" si="1"/>
        <v>5.7842282924625339</v>
      </c>
    </row>
    <row r="64" spans="1:18">
      <c r="A64" s="3">
        <v>63</v>
      </c>
      <c r="B64" t="s">
        <v>83</v>
      </c>
      <c r="C64" s="3">
        <f>VLOOKUP(B64,VA_region!$D$2:$E$142,2,FALSE)</f>
        <v>9214932.6426463705</v>
      </c>
      <c r="D64" s="3">
        <f>VLOOKUP(B64,VA_region!$A$2:$B$246,2,FALSE)</f>
        <v>10582480.193438699</v>
      </c>
      <c r="E64" s="3">
        <f>VLOOKUP(B64,VA_region!$J$2:$K$215,2,FALSE)</f>
        <v>8393150.4115027208</v>
      </c>
      <c r="F64" s="3">
        <f>VLOOKUP(B64,VA_region!$G$2:$H$190,2,FALSE)</f>
        <v>8335180.7043459592</v>
      </c>
      <c r="G64" s="3">
        <f>VLOOKUP(B64,VA_region!$O$2:$P$65,2,FALSE)</f>
        <v>644152.75999693584</v>
      </c>
      <c r="H64" s="3">
        <f>VLOOKUP(B64,VA_region!$A$2:$B$246,2,FALSE)</f>
        <v>10582480.193438699</v>
      </c>
      <c r="I64">
        <f t="shared" si="0"/>
        <v>93.913026547440921</v>
      </c>
      <c r="L64" s="3">
        <f>VLOOKUP(B64,VA_region_P!$D$2:$E$142,2,FALSE)</f>
        <v>9768832.9794306103</v>
      </c>
      <c r="M64" s="3">
        <f>VLOOKUP(B64,VA_region_P!$A$2:$B$246,2,FALSE)</f>
        <v>11061552.7900446</v>
      </c>
      <c r="N64" s="3">
        <f>VLOOKUP(B64,VA_region_P!$J$2:$K$215,2,FALSE)</f>
        <v>8393150.4115027208</v>
      </c>
      <c r="O64" s="3">
        <f>VLOOKUP(B64,VA_region_P!$G$2:$H$190,2,FALSE)</f>
        <v>8816171.6224543899</v>
      </c>
      <c r="P64" s="3">
        <f>VLOOKUP(B64,VA_region_P!$O$2:$P$65,2,FALSE)</f>
        <v>9443202.3859999962</v>
      </c>
      <c r="Q64" s="3">
        <f>VLOOKUP(B64,VA_region_P!$A$2:$B$246,2,FALSE)</f>
        <v>11061552.7900446</v>
      </c>
      <c r="R64">
        <f t="shared" si="1"/>
        <v>14.630408901552409</v>
      </c>
    </row>
  </sheetData>
  <autoFilter ref="L1:R64" xr:uid="{39305908-46B0-464F-AD08-43335B5A3396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0899-44F4-6740-ABF5-07576192EDDD}">
  <dimension ref="A1:O182"/>
  <sheetViews>
    <sheetView workbookViewId="0">
      <selection activeCell="B52" sqref="B52"/>
    </sheetView>
  </sheetViews>
  <sheetFormatPr baseColWidth="10" defaultRowHeight="16"/>
  <cols>
    <col min="1" max="5" width="10.83203125" style="3"/>
    <col min="6" max="6" width="12.83203125" style="3" customWidth="1"/>
    <col min="7" max="7" width="13.1640625" style="3" customWidth="1"/>
    <col min="11" max="13" width="10.83203125" style="3"/>
    <col min="14" max="14" width="12.83203125" style="3" customWidth="1"/>
    <col min="15" max="15" width="13.1640625" style="3" customWidth="1"/>
  </cols>
  <sheetData>
    <row r="1" spans="1:15">
      <c r="A1" s="14" t="s">
        <v>796</v>
      </c>
      <c r="B1" s="14" t="s">
        <v>797</v>
      </c>
      <c r="C1" s="3" t="s">
        <v>798</v>
      </c>
      <c r="D1" s="3" t="s">
        <v>801</v>
      </c>
      <c r="E1" s="3" t="s">
        <v>799</v>
      </c>
      <c r="F1" s="3" t="s">
        <v>800</v>
      </c>
      <c r="G1" s="3" t="s">
        <v>801</v>
      </c>
      <c r="K1" s="3" t="s">
        <v>803</v>
      </c>
      <c r="L1" s="3" t="s">
        <v>804</v>
      </c>
      <c r="M1" s="3" t="s">
        <v>805</v>
      </c>
      <c r="N1" s="3" t="s">
        <v>806</v>
      </c>
      <c r="O1" s="3" t="s">
        <v>804</v>
      </c>
    </row>
    <row r="2" spans="1:15">
      <c r="A2" s="3">
        <v>1</v>
      </c>
      <c r="B2" t="s">
        <v>39</v>
      </c>
      <c r="C2" s="3" t="e">
        <f>VLOOKUP(B2,VA_region!$D$2:$E$142,2,FALSE)</f>
        <v>#N/A</v>
      </c>
      <c r="D2" s="3">
        <f>VLOOKUP(B2,VA_region!$A$2:$B$246,2,FALSE)</f>
        <v>4384.6138899559101</v>
      </c>
      <c r="E2" s="3">
        <f>VLOOKUP(B2,VA_region!$J$2:$K$215,2,FALSE)</f>
        <v>2021.7842114085199</v>
      </c>
      <c r="F2" s="3">
        <f>VLOOKUP(B2,VA_region!$G$2:$H$190,2,FALSE)</f>
        <v>3319.0334536937298</v>
      </c>
      <c r="G2" s="3">
        <f>VLOOKUP(B2,VA_region!$A$2:$B$246,2,FALSE)</f>
        <v>4384.6138899559101</v>
      </c>
      <c r="K2" s="3" t="e">
        <f>VLOOKUP(B2,VA_region_P!$D$2:$E$142,2,FALSE)</f>
        <v>#N/A</v>
      </c>
      <c r="L2" s="3">
        <f>VLOOKUP(B2,VA_region_P!$A$2:$B$246,2,FALSE)</f>
        <v>2919.5530732000002</v>
      </c>
      <c r="M2" s="3">
        <f>VLOOKUP(B2,VA_region_P!$J$2:$K$215,2,FALSE)</f>
        <v>2021.7842114085199</v>
      </c>
      <c r="N2" s="3">
        <f>VLOOKUP(B2,VA_region_P!$G$2:$H$190,2,FALSE)</f>
        <v>2425.3730888788</v>
      </c>
      <c r="O2" s="3">
        <f>VLOOKUP(B2,VA_region_P!$A$2:$B$246,2,FALSE)</f>
        <v>2919.5530732000002</v>
      </c>
    </row>
    <row r="3" spans="1:15">
      <c r="A3" s="3">
        <v>2</v>
      </c>
      <c r="B3" t="s">
        <v>40</v>
      </c>
      <c r="C3" s="3" t="e">
        <f>VLOOKUP(B3,VA_region!$D$2:$E$142,2,FALSE)</f>
        <v>#N/A</v>
      </c>
      <c r="D3" s="3">
        <f>VLOOKUP(B3,VA_region!$A$2:$B$246,2,FALSE)</f>
        <v>25010.9301011026</v>
      </c>
      <c r="E3" s="3">
        <f>VLOOKUP(B3,VA_region!$J$2:$K$215,2,FALSE)</f>
        <v>16264.1361146484</v>
      </c>
      <c r="F3" s="3">
        <f>VLOOKUP(B3,VA_region!$G$2:$H$190,2,FALSE)</f>
        <v>19658.413348429</v>
      </c>
      <c r="G3" s="3">
        <f>VLOOKUP(B3,VA_region!$A$2:$B$246,2,FALSE)</f>
        <v>25010.9301011026</v>
      </c>
      <c r="K3" s="3" t="e">
        <f>VLOOKUP(B3,VA_region_P!$D$2:$E$142,2,FALSE)</f>
        <v>#N/A</v>
      </c>
      <c r="L3" s="3">
        <f>VLOOKUP(B3,VA_region_P!$A$2:$B$246,2,FALSE)</f>
        <v>19907.111419100002</v>
      </c>
      <c r="M3" s="3">
        <f>VLOOKUP(B3,VA_region_P!$J$2:$K$215,2,FALSE)</f>
        <v>16264.1361146484</v>
      </c>
      <c r="N3" s="3">
        <f>VLOOKUP(B3,VA_region_P!$G$2:$H$190,2,FALSE)</f>
        <v>17709.933976681001</v>
      </c>
      <c r="O3" s="3">
        <f>VLOOKUP(B3,VA_region_P!$A$2:$B$246,2,FALSE)</f>
        <v>19907.111419100002</v>
      </c>
    </row>
    <row r="4" spans="1:15">
      <c r="A4" s="3">
        <v>3</v>
      </c>
      <c r="B4" t="s">
        <v>41</v>
      </c>
      <c r="C4" s="3" t="e">
        <f>VLOOKUP(B4,VA_region!$D$2:$E$142,2,FALSE)</f>
        <v>#N/A</v>
      </c>
      <c r="D4" s="3">
        <f>VLOOKUP(B4,VA_region!$A$2:$B$246,2,FALSE)</f>
        <v>116009.714480357</v>
      </c>
      <c r="E4" s="3">
        <f>VLOOKUP(B4,VA_region!$J$2:$K$215,2,FALSE)</f>
        <v>114667.525576941</v>
      </c>
      <c r="F4" s="3">
        <f>VLOOKUP(B4,VA_region!$G$2:$H$190,2,FALSE)</f>
        <v>110918.574934251</v>
      </c>
      <c r="G4" s="3">
        <f>VLOOKUP(B4,VA_region!$A$2:$B$246,2,FALSE)</f>
        <v>116009.714480357</v>
      </c>
      <c r="K4" s="3" t="e">
        <f>VLOOKUP(B4,VA_region_P!$D$2:$E$142,2,FALSE)</f>
        <v>#N/A</v>
      </c>
      <c r="L4" s="3">
        <f>VLOOKUP(B4,VA_region_P!$A$2:$B$246,2,FALSE)</f>
        <v>116193.649124</v>
      </c>
      <c r="M4" s="3">
        <f>VLOOKUP(B4,VA_region_P!$J$2:$K$215,2,FALSE)</f>
        <v>114667.525576941</v>
      </c>
      <c r="N4" s="3">
        <f>VLOOKUP(B4,VA_region_P!$G$2:$H$190,2,FALSE)</f>
        <v>123399.19837705999</v>
      </c>
      <c r="O4" s="3">
        <f>VLOOKUP(B4,VA_region_P!$A$2:$B$246,2,FALSE)</f>
        <v>116193.649124</v>
      </c>
    </row>
    <row r="5" spans="1:15">
      <c r="A5" s="3">
        <v>4</v>
      </c>
      <c r="B5" t="s">
        <v>904</v>
      </c>
      <c r="C5" s="3" t="e">
        <f>VLOOKUP(B5,VA_region!$D$2:$E$142,2,FALSE)</f>
        <v>#N/A</v>
      </c>
      <c r="D5" s="3">
        <f>VLOOKUP(B5,VA_region!$A$2:$B$246,2,FALSE)</f>
        <v>977.24791740304499</v>
      </c>
      <c r="E5" s="3">
        <f>VLOOKUP(B5,VA_region!$J$2:$K$215,2,FALSE)</f>
        <v>235.896678617878</v>
      </c>
      <c r="F5" s="3" t="e">
        <f>VLOOKUP(B5,VA_region!$G$2:$H$190,2,FALSE)</f>
        <v>#N/A</v>
      </c>
      <c r="G5" s="3">
        <f>VLOOKUP(B5,VA_region!$A$2:$B$246,2,FALSE)</f>
        <v>977.24791740304499</v>
      </c>
      <c r="K5" s="3" t="e">
        <f>VLOOKUP(B5,VA_region_P!$D$2:$E$142,2,FALSE)</f>
        <v>#N/A</v>
      </c>
      <c r="L5" s="3">
        <f>VLOOKUP(B5,VA_region_P!$A$2:$B$246,2,FALSE)</f>
        <v>1001.2971189</v>
      </c>
      <c r="M5" s="3">
        <f>VLOOKUP(B5,VA_region_P!$J$2:$K$215,2,FALSE)</f>
        <v>235.896678617878</v>
      </c>
      <c r="N5" s="3" t="e">
        <f>VLOOKUP(B5,VA_region_P!$G$2:$H$190,2,FALSE)</f>
        <v>#N/A</v>
      </c>
      <c r="O5" s="3">
        <f>VLOOKUP(B5,VA_region_P!$A$2:$B$246,2,FALSE)</f>
        <v>1001.2971189</v>
      </c>
    </row>
    <row r="6" spans="1:15">
      <c r="A6" s="3">
        <v>5</v>
      </c>
      <c r="B6" t="s">
        <v>43</v>
      </c>
      <c r="C6" s="3">
        <f>VLOOKUP(B6,VA_region!$D$2:$E$142,2,FALSE)</f>
        <v>14496.2538856587</v>
      </c>
      <c r="D6" s="3">
        <f>VLOOKUP(B6,VA_region!$A$2:$B$246,2,FALSE)</f>
        <v>12552.007431096599</v>
      </c>
      <c r="E6" s="3">
        <f>VLOOKUP(B6,VA_region!$J$2:$K$215,2,FALSE)</f>
        <v>10449.442488189699</v>
      </c>
      <c r="F6" s="3">
        <f>VLOOKUP(B6,VA_region!$G$2:$H$190,2,FALSE)</f>
        <v>15845.8461541491</v>
      </c>
      <c r="G6" s="3">
        <f>VLOOKUP(B6,VA_region!$A$2:$B$246,2,FALSE)</f>
        <v>12552.007431096599</v>
      </c>
      <c r="K6" s="3">
        <f>VLOOKUP(B6,VA_region_P!$D$2:$E$142,2,FALSE)</f>
        <v>11862.693696766</v>
      </c>
      <c r="L6" s="3">
        <f>VLOOKUP(B6,VA_region_P!$A$2:$B$246,2,FALSE)</f>
        <v>11386.846319099999</v>
      </c>
      <c r="M6" s="3">
        <f>VLOOKUP(B6,VA_region_P!$J$2:$K$215,2,FALSE)</f>
        <v>10449.442488189699</v>
      </c>
      <c r="N6" s="3">
        <f>VLOOKUP(B6,VA_region_P!$G$2:$H$190,2,FALSE)</f>
        <v>11407.644601029999</v>
      </c>
      <c r="O6" s="3">
        <f>VLOOKUP(B6,VA_region_P!$A$2:$B$246,2,FALSE)</f>
        <v>11386.846319099999</v>
      </c>
    </row>
    <row r="7" spans="1:15">
      <c r="A7" s="3">
        <v>6</v>
      </c>
      <c r="B7" t="s">
        <v>44</v>
      </c>
      <c r="C7" s="3" t="e">
        <f>VLOOKUP(B7,VA_region!$D$2:$E$142,2,FALSE)</f>
        <v>#N/A</v>
      </c>
      <c r="D7" s="3">
        <f>VLOOKUP(B7,VA_region!$A$2:$B$246,2,FALSE)</f>
        <v>4456.1392069898002</v>
      </c>
      <c r="E7" s="3">
        <f>VLOOKUP(B7,VA_region!$J$2:$K$215,2,FALSE)</f>
        <v>2487.8909198429901</v>
      </c>
      <c r="F7" s="3">
        <f>VLOOKUP(B7,VA_region!$G$2:$H$190,2,FALSE)</f>
        <v>3803.6458108189904</v>
      </c>
      <c r="G7" s="3">
        <f>VLOOKUP(B7,VA_region!$A$2:$B$246,2,FALSE)</f>
        <v>4456.1392069898002</v>
      </c>
      <c r="K7" s="3" t="e">
        <f>VLOOKUP(B7,VA_region_P!$D$2:$E$142,2,FALSE)</f>
        <v>#N/A</v>
      </c>
      <c r="L7" s="3">
        <f>VLOOKUP(B7,VA_region_P!$A$2:$B$246,2,FALSE)</f>
        <v>2789.8701879999999</v>
      </c>
      <c r="M7" s="3">
        <f>VLOOKUP(B7,VA_region_P!$J$2:$K$215,2,FALSE)</f>
        <v>2487.8909198429901</v>
      </c>
      <c r="N7" s="3">
        <f>VLOOKUP(B7,VA_region_P!$G$2:$H$190,2,FALSE)</f>
        <v>3053.9000073890002</v>
      </c>
      <c r="O7" s="3">
        <f>VLOOKUP(B7,VA_region_P!$A$2:$B$246,2,FALSE)</f>
        <v>2789.8701879999999</v>
      </c>
    </row>
    <row r="8" spans="1:15">
      <c r="A8" s="3">
        <v>7</v>
      </c>
      <c r="B8" t="s">
        <v>45</v>
      </c>
      <c r="C8" s="3" t="e">
        <f>VLOOKUP(B8,VA_region!$D$2:$E$142,2,FALSE)</f>
        <v>#N/A</v>
      </c>
      <c r="D8" s="3">
        <f>VLOOKUP(B8,VA_region!$A$2:$B$246,2,FALSE)</f>
        <v>649.46751315859603</v>
      </c>
      <c r="E8" s="3">
        <f>VLOOKUP(B8,VA_region!$J$2:$K$215,2,FALSE)</f>
        <v>0</v>
      </c>
      <c r="F8" s="3">
        <f>VLOOKUP(B8,VA_region!$G$2:$H$190,2,FALSE)</f>
        <v>4428.6308692819503</v>
      </c>
      <c r="G8" s="3">
        <f>VLOOKUP(B8,VA_region!$A$2:$B$246,2,FALSE)</f>
        <v>649.46751315859603</v>
      </c>
      <c r="K8" s="3" t="e">
        <f>VLOOKUP(B8,VA_region_P!$D$2:$E$142,2,FALSE)</f>
        <v>#N/A</v>
      </c>
      <c r="L8" s="3">
        <f>VLOOKUP(B8,VA_region_P!$A$2:$B$246,2,FALSE)</f>
        <v>1189.2260375999999</v>
      </c>
      <c r="M8" s="3">
        <f>VLOOKUP(B8,VA_region_P!$J$2:$K$215,2,FALSE)</f>
        <v>0</v>
      </c>
      <c r="N8" s="3">
        <f>VLOOKUP(B8,VA_region_P!$G$2:$H$190,2,FALSE)</f>
        <v>3665.2128819811301</v>
      </c>
      <c r="O8" s="3">
        <f>VLOOKUP(B8,VA_region_P!$A$2:$B$246,2,FALSE)</f>
        <v>1189.2260375999999</v>
      </c>
    </row>
    <row r="9" spans="1:15">
      <c r="A9" s="3">
        <v>8</v>
      </c>
      <c r="B9" t="s">
        <v>836</v>
      </c>
      <c r="C9" s="3" t="e">
        <f>VLOOKUP(B9,VA_region!$D$2:$E$142,2,FALSE)</f>
        <v>#N/A</v>
      </c>
      <c r="D9" s="3">
        <f>VLOOKUP(B9,VA_region!$A$2:$B$246,2,FALSE)</f>
        <v>463.45441033844497</v>
      </c>
      <c r="E9" s="3" t="e">
        <f>VLOOKUP(B9,VA_region!$J$2:$K$215,2,FALSE)</f>
        <v>#N/A</v>
      </c>
      <c r="F9" s="3" t="e">
        <f>VLOOKUP(B9,VA_region!$G$2:$H$190,2,FALSE)</f>
        <v>#N/A</v>
      </c>
      <c r="G9" s="3">
        <f>VLOOKUP(B9,VA_region!$A$2:$B$246,2,FALSE)</f>
        <v>463.45441033844497</v>
      </c>
      <c r="K9" s="3" t="e">
        <f>VLOOKUP(B9,VA_region_P!$D$2:$E$142,2,FALSE)</f>
        <v>#N/A</v>
      </c>
      <c r="L9" s="3">
        <f>VLOOKUP(B9,VA_region_P!$A$2:$B$246,2,FALSE)</f>
        <v>332.9537785</v>
      </c>
      <c r="M9" s="3" t="e">
        <f>VLOOKUP(B9,VA_region_P!$J$2:$K$215,2,FALSE)</f>
        <v>#N/A</v>
      </c>
      <c r="N9" s="3" t="e">
        <f>VLOOKUP(B9,VA_region_P!$G$2:$H$190,2,FALSE)</f>
        <v>#N/A</v>
      </c>
      <c r="O9" s="3">
        <f>VLOOKUP(B9,VA_region_P!$A$2:$B$246,2,FALSE)</f>
        <v>332.9537785</v>
      </c>
    </row>
    <row r="10" spans="1:15">
      <c r="A10" s="3">
        <v>9</v>
      </c>
      <c r="B10" t="s">
        <v>47</v>
      </c>
      <c r="C10" s="3" t="e">
        <f>VLOOKUP(B10,VA_region!$D$2:$E$142,2,FALSE)</f>
        <v>#N/A</v>
      </c>
      <c r="D10" s="3">
        <f>VLOOKUP(B10,VA_region!$A$2:$B$246,2,FALSE)</f>
        <v>643.31955649255804</v>
      </c>
      <c r="E10" s="3">
        <f>VLOOKUP(B10,VA_region!$J$2:$K$215,2,FALSE)</f>
        <v>2397.9660638291298</v>
      </c>
      <c r="F10" s="3" t="e">
        <f>VLOOKUP(B10,VA_region!$G$2:$H$190,2,FALSE)</f>
        <v>#N/A</v>
      </c>
      <c r="G10" s="3">
        <f>VLOOKUP(B10,VA_region!$A$2:$B$246,2,FALSE)</f>
        <v>643.31955649255804</v>
      </c>
      <c r="K10" s="3" t="e">
        <f>VLOOKUP(B10,VA_region_P!$D$2:$E$142,2,FALSE)</f>
        <v>#N/A</v>
      </c>
      <c r="L10" s="3">
        <f>VLOOKUP(B10,VA_region_P!$A$2:$B$246,2,FALSE)</f>
        <v>3151.9107829</v>
      </c>
      <c r="M10" s="3">
        <f>VLOOKUP(B10,VA_region_P!$J$2:$K$215,2,FALSE)</f>
        <v>2397.9660638557202</v>
      </c>
      <c r="N10" s="3" t="e">
        <f>VLOOKUP(B10,VA_region_P!$G$2:$H$190,2,FALSE)</f>
        <v>#N/A</v>
      </c>
      <c r="O10" s="3">
        <f>VLOOKUP(B10,VA_region_P!$A$2:$B$246,2,FALSE)</f>
        <v>3151.9107829</v>
      </c>
    </row>
    <row r="11" spans="1:15">
      <c r="A11" s="3">
        <v>10</v>
      </c>
      <c r="B11" t="s">
        <v>820</v>
      </c>
      <c r="C11" s="3">
        <f>VLOOKUP(B11,VA_region!$D$2:$E$142,2,FALSE)</f>
        <v>421558.71460334503</v>
      </c>
      <c r="D11" s="3">
        <f>VLOOKUP(B11,VA_region!$A$2:$B$246,2,FALSE)</f>
        <v>396921.65388893598</v>
      </c>
      <c r="E11" s="3">
        <f>VLOOKUP(B11,VA_region!$J$2:$K$215,2,FALSE)</f>
        <v>315106.15865832602</v>
      </c>
      <c r="F11" s="3">
        <f>VLOOKUP(B11,VA_region!$G$2:$H$190,2,FALSE)</f>
        <v>430965.533118975</v>
      </c>
      <c r="G11" s="3">
        <f>VLOOKUP(B11,VA_region!$A$2:$B$246,2,FALSE)</f>
        <v>396921.65388893598</v>
      </c>
      <c r="K11" s="3">
        <f>VLOOKUP(B11,VA_region_P!$D$2:$E$142,2,FALSE)</f>
        <v>400166.50169630098</v>
      </c>
      <c r="L11" s="3">
        <f>VLOOKUP(B11,VA_region_P!$A$2:$B$246,2,FALSE)</f>
        <v>358135.05786240002</v>
      </c>
      <c r="M11" s="3">
        <f>VLOOKUP(B11,VA_region_P!$J$2:$K$215,2,FALSE)</f>
        <v>315106.15865832701</v>
      </c>
      <c r="N11" s="3">
        <f>VLOOKUP(B11,VA_region_P!$G$2:$H$190,2,FALSE)</f>
        <v>409326.13506783097</v>
      </c>
      <c r="O11" s="3">
        <f>VLOOKUP(B11,VA_region_P!$A$2:$B$246,2,FALSE)</f>
        <v>358135.05786240002</v>
      </c>
    </row>
    <row r="12" spans="1:15">
      <c r="A12" s="3">
        <v>11</v>
      </c>
      <c r="B12" t="s">
        <v>50</v>
      </c>
      <c r="C12" s="3">
        <f>VLOOKUP(B12,VA_region!$D$2:$E$142,2,FALSE)</f>
        <v>13365.539514342699</v>
      </c>
      <c r="D12" s="3">
        <f>VLOOKUP(B12,VA_region!$A$2:$B$246,2,FALSE)</f>
        <v>10761.3822160706</v>
      </c>
      <c r="E12" s="3">
        <f>VLOOKUP(B12,VA_region!$J$2:$K$215,2,FALSE)</f>
        <v>8513.1834612463008</v>
      </c>
      <c r="F12" s="3">
        <f>VLOOKUP(B12,VA_region!$G$2:$H$190,2,FALSE)</f>
        <v>10829.609538251099</v>
      </c>
      <c r="G12" s="3">
        <f>VLOOKUP(B12,VA_region!$A$2:$B$246,2,FALSE)</f>
        <v>10761.3822160706</v>
      </c>
      <c r="K12" s="3">
        <f>VLOOKUP(B12,VA_region_P!$D$2:$E$142,2,FALSE)</f>
        <v>11080.0739940613</v>
      </c>
      <c r="L12" s="3">
        <f>VLOOKUP(B12,VA_region_P!$A$2:$B$246,2,FALSE)</f>
        <v>10553.3376733</v>
      </c>
      <c r="M12" s="3">
        <f>VLOOKUP(B12,VA_region_P!$J$2:$K$215,2,FALSE)</f>
        <v>8513.1834612463099</v>
      </c>
      <c r="N12" s="3">
        <f>VLOOKUP(B12,VA_region_P!$G$2:$H$190,2,FALSE)</f>
        <v>9733.2173740229991</v>
      </c>
      <c r="O12" s="3">
        <f>VLOOKUP(B12,VA_region_P!$A$2:$B$246,2,FALSE)</f>
        <v>10553.3376733</v>
      </c>
    </row>
    <row r="13" spans="1:15">
      <c r="A13" s="3">
        <v>12</v>
      </c>
      <c r="B13" t="s">
        <v>51</v>
      </c>
      <c r="C13" s="3" t="e">
        <f>VLOOKUP(B13,VA_region!$D$2:$E$142,2,FALSE)</f>
        <v>#N/A</v>
      </c>
      <c r="D13" s="3">
        <f>VLOOKUP(B13,VA_region!$A$2:$B$246,2,FALSE)</f>
        <v>1269.8617875540299</v>
      </c>
      <c r="E13" s="3" t="e">
        <f>VLOOKUP(B13,VA_region!$J$2:$K$215,2,FALSE)</f>
        <v>#N/A</v>
      </c>
      <c r="F13" s="3" t="e">
        <f>VLOOKUP(B13,VA_region!$G$2:$H$190,2,FALSE)</f>
        <v>#N/A</v>
      </c>
      <c r="G13" s="3">
        <f>VLOOKUP(B13,VA_region!$A$2:$B$246,2,FALSE)</f>
        <v>1269.8617875540299</v>
      </c>
      <c r="K13" s="3" t="e">
        <f>VLOOKUP(B13,VA_region_P!$D$2:$E$142,2,FALSE)</f>
        <v>#N/A</v>
      </c>
      <c r="L13" s="3">
        <f>VLOOKUP(B13,VA_region_P!$A$2:$B$246,2,FALSE)</f>
        <v>661.00000030000001</v>
      </c>
      <c r="M13" s="3" t="e">
        <f>VLOOKUP(B13,VA_region_P!$J$2:$K$215,2,FALSE)</f>
        <v>#N/A</v>
      </c>
      <c r="N13" s="3" t="e">
        <f>VLOOKUP(B13,VA_region_P!$G$2:$H$190,2,FALSE)</f>
        <v>#N/A</v>
      </c>
      <c r="O13" s="3">
        <f>VLOOKUP(B13,VA_region_P!$A$2:$B$246,2,FALSE)</f>
        <v>661.00000030000001</v>
      </c>
    </row>
    <row r="14" spans="1:15">
      <c r="A14" s="3">
        <v>13</v>
      </c>
      <c r="B14" t="s">
        <v>52</v>
      </c>
      <c r="C14" s="3" t="e">
        <f>VLOOKUP(B14,VA_region!$D$2:$E$142,2,FALSE)</f>
        <v>#N/A</v>
      </c>
      <c r="D14" s="3">
        <f>VLOOKUP(B14,VA_region!$A$2:$B$246,2,FALSE)</f>
        <v>97.854593733062998</v>
      </c>
      <c r="E14" s="3" t="e">
        <f>VLOOKUP(B14,VA_region!$J$2:$K$215,2,FALSE)</f>
        <v>#N/A</v>
      </c>
      <c r="F14" s="3" t="e">
        <f>VLOOKUP(B14,VA_region!$G$2:$H$190,2,FALSE)</f>
        <v>#N/A</v>
      </c>
      <c r="G14" s="3">
        <f>VLOOKUP(B14,VA_region!$A$2:$B$246,2,FALSE)</f>
        <v>97.854593733062998</v>
      </c>
      <c r="K14" s="3" t="e">
        <f>VLOOKUP(B14,VA_region_P!$D$2:$E$142,2,FALSE)</f>
        <v>#N/A</v>
      </c>
      <c r="L14" s="3">
        <f>VLOOKUP(B14,VA_region_P!$A$2:$B$246,2,FALSE)</f>
        <v>82.000382099999996</v>
      </c>
      <c r="M14" s="3" t="e">
        <f>VLOOKUP(B14,VA_region_P!$J$2:$K$215,2,FALSE)</f>
        <v>#N/A</v>
      </c>
      <c r="N14" s="3" t="e">
        <f>VLOOKUP(B14,VA_region_P!$G$2:$H$190,2,FALSE)</f>
        <v>#N/A</v>
      </c>
      <c r="O14" s="3">
        <f>VLOOKUP(B14,VA_region_P!$A$2:$B$246,2,FALSE)</f>
        <v>82.000382099999996</v>
      </c>
    </row>
    <row r="15" spans="1:15">
      <c r="A15" s="3">
        <v>14</v>
      </c>
      <c r="B15" t="s">
        <v>53</v>
      </c>
      <c r="C15" s="3" t="e">
        <f>VLOOKUP(B15,VA_region!$D$2:$E$142,2,FALSE)</f>
        <v>#N/A</v>
      </c>
      <c r="D15" s="3">
        <f>VLOOKUP(B15,VA_region!$A$2:$B$246,2,FALSE)</f>
        <v>127.428698039392</v>
      </c>
      <c r="E15" s="3" t="e">
        <f>VLOOKUP(B15,VA_region!$J$2:$K$215,2,FALSE)</f>
        <v>#N/A</v>
      </c>
      <c r="F15" s="3" t="e">
        <f>VLOOKUP(B15,VA_region!$G$2:$H$190,2,FALSE)</f>
        <v>#N/A</v>
      </c>
      <c r="G15" s="3">
        <f>VLOOKUP(B15,VA_region!$A$2:$B$246,2,FALSE)</f>
        <v>127.428698039392</v>
      </c>
      <c r="K15" s="3" t="e">
        <f>VLOOKUP(B15,VA_region_P!$D$2:$E$142,2,FALSE)</f>
        <v>#N/A</v>
      </c>
      <c r="L15" s="3">
        <f>VLOOKUP(B15,VA_region_P!$A$2:$B$246,2,FALSE)</f>
        <v>97.415846299999998</v>
      </c>
      <c r="M15" s="3" t="e">
        <f>VLOOKUP(B15,VA_region_P!$J$2:$K$215,2,FALSE)</f>
        <v>#N/A</v>
      </c>
      <c r="N15" s="3" t="e">
        <f>VLOOKUP(B15,VA_region_P!$G$2:$H$190,2,FALSE)</f>
        <v>#N/A</v>
      </c>
      <c r="O15" s="3">
        <f>VLOOKUP(B15,VA_region_P!$A$2:$B$246,2,FALSE)</f>
        <v>97.415846299999998</v>
      </c>
    </row>
    <row r="16" spans="1:15">
      <c r="A16" s="3">
        <v>15</v>
      </c>
      <c r="B16" t="s">
        <v>54</v>
      </c>
      <c r="C16" s="3" t="e">
        <f>VLOOKUP(B16,VA_region!$D$2:$E$142,2,FALSE)</f>
        <v>#N/A</v>
      </c>
      <c r="D16" s="3">
        <f>VLOOKUP(B16,VA_region!$A$2:$B$246,2,FALSE)</f>
        <v>1473.33008845519</v>
      </c>
      <c r="E16" s="3">
        <f>VLOOKUP(B16,VA_region!$J$2:$K$215,2,FALSE)</f>
        <v>967.740199133479</v>
      </c>
      <c r="F16" s="3">
        <f>VLOOKUP(B16,VA_region!$G$2:$H$190,2,FALSE)</f>
        <v>1478.88388407859</v>
      </c>
      <c r="G16" s="3">
        <f>VLOOKUP(B16,VA_region!$A$2:$B$246,2,FALSE)</f>
        <v>1473.33008845519</v>
      </c>
      <c r="K16" s="3" t="e">
        <f>VLOOKUP(B16,VA_region_P!$D$2:$E$142,2,FALSE)</f>
        <v>#N/A</v>
      </c>
      <c r="L16" s="3">
        <f>VLOOKUP(B16,VA_region_P!$A$2:$B$246,2,FALSE)</f>
        <v>1336.6925931000001</v>
      </c>
      <c r="M16" s="3">
        <f>VLOOKUP(B16,VA_region_P!$J$2:$K$215,2,FALSE)</f>
        <v>967.74019913348002</v>
      </c>
      <c r="N16" s="3">
        <f>VLOOKUP(B16,VA_region_P!$G$2:$H$190,2,FALSE)</f>
        <v>1101.8776434080999</v>
      </c>
      <c r="O16" s="3">
        <f>VLOOKUP(B16,VA_region_P!$A$2:$B$246,2,FALSE)</f>
        <v>1336.6925931000001</v>
      </c>
    </row>
    <row r="17" spans="1:15">
      <c r="A17" s="3">
        <v>16</v>
      </c>
      <c r="B17" t="s">
        <v>57</v>
      </c>
      <c r="C17" s="3">
        <f>VLOOKUP(B17,VA_region!$D$2:$E$142,2,FALSE)</f>
        <v>68386.868192165304</v>
      </c>
      <c r="D17" s="3">
        <f>VLOOKUP(B17,VA_region!$A$2:$B$246,2,FALSE)</f>
        <v>50780.208383605597</v>
      </c>
      <c r="E17" s="3">
        <f>VLOOKUP(B17,VA_region!$J$2:$K$215,2,FALSE)</f>
        <v>57701.1887702811</v>
      </c>
      <c r="F17" s="3">
        <f>VLOOKUP(B17,VA_region!$G$2:$H$190,2,FALSE)</f>
        <v>53845.348202777001</v>
      </c>
      <c r="G17" s="3">
        <f>VLOOKUP(B17,VA_region!$A$2:$B$246,2,FALSE)</f>
        <v>50780.208383605597</v>
      </c>
      <c r="K17" s="3">
        <f>VLOOKUP(B17,VA_region_P!$D$2:$E$142,2,FALSE)</f>
        <v>75264.691020480896</v>
      </c>
      <c r="L17" s="3">
        <f>VLOOKUP(B17,VA_region_P!$A$2:$B$246,2,FALSE)</f>
        <v>53074.370486</v>
      </c>
      <c r="M17" s="3">
        <f>VLOOKUP(B17,VA_region_P!$J$2:$K$215,2,FALSE)</f>
        <v>57701.1887702811</v>
      </c>
      <c r="N17" s="3">
        <f>VLOOKUP(B17,VA_region_P!$G$2:$H$190,2,FALSE)</f>
        <v>55608.909857619998</v>
      </c>
      <c r="O17" s="3">
        <f>VLOOKUP(B17,VA_region_P!$A$2:$B$246,2,FALSE)</f>
        <v>53074.370486</v>
      </c>
    </row>
    <row r="18" spans="1:15">
      <c r="A18" s="3">
        <v>17</v>
      </c>
      <c r="B18" t="s">
        <v>58</v>
      </c>
      <c r="C18" s="3" t="e">
        <f>VLOOKUP(B18,VA_region!$D$2:$E$142,2,FALSE)</f>
        <v>#N/A</v>
      </c>
      <c r="D18" s="3">
        <f>VLOOKUP(B18,VA_region!$A$2:$B$246,2,FALSE)</f>
        <v>3422.4208088147798</v>
      </c>
      <c r="E18" s="3">
        <f>VLOOKUP(B18,VA_region!$J$2:$K$215,2,FALSE)</f>
        <v>2088.0291058505099</v>
      </c>
      <c r="F18" s="3">
        <f>VLOOKUP(B18,VA_region!$G$2:$H$190,2,FALSE)</f>
        <v>2772.0923022432999</v>
      </c>
      <c r="G18" s="3">
        <f>VLOOKUP(B18,VA_region!$A$2:$B$246,2,FALSE)</f>
        <v>3422.4208088147798</v>
      </c>
      <c r="K18" s="3" t="e">
        <f>VLOOKUP(B18,VA_region_P!$D$2:$E$142,2,FALSE)</f>
        <v>#N/A</v>
      </c>
      <c r="L18" s="3">
        <f>VLOOKUP(B18,VA_region_P!$A$2:$B$246,2,FALSE)</f>
        <v>3104.3948578</v>
      </c>
      <c r="M18" s="3">
        <f>VLOOKUP(B18,VA_region_P!$J$2:$K$215,2,FALSE)</f>
        <v>2088.0291058505099</v>
      </c>
      <c r="N18" s="3">
        <f>VLOOKUP(B18,VA_region_P!$G$2:$H$190,2,FALSE)</f>
        <v>2530.5901553133999</v>
      </c>
      <c r="O18" s="3">
        <f>VLOOKUP(B18,VA_region_P!$A$2:$B$246,2,FALSE)</f>
        <v>3104.3948578</v>
      </c>
    </row>
    <row r="19" spans="1:15">
      <c r="A19" s="3">
        <v>18</v>
      </c>
      <c r="B19" t="s">
        <v>61</v>
      </c>
      <c r="C19" s="3">
        <f>VLOOKUP(B19,VA_region!$D$2:$E$142,2,FALSE)</f>
        <v>11011.311038416899</v>
      </c>
      <c r="D19" s="3">
        <f>VLOOKUP(B19,VA_region!$A$2:$B$246,2,FALSE)</f>
        <v>12840.9014818658</v>
      </c>
      <c r="E19" s="3">
        <f>VLOOKUP(B19,VA_region!$J$2:$K$215,2,FALSE)</f>
        <v>10069.0696534774</v>
      </c>
      <c r="F19" s="3">
        <f>VLOOKUP(B19,VA_region!$G$2:$H$190,2,FALSE)</f>
        <v>11298.9070143384</v>
      </c>
      <c r="G19" s="3">
        <f>VLOOKUP(B19,VA_region!$A$2:$B$246,2,FALSE)</f>
        <v>12840.9014818658</v>
      </c>
      <c r="K19" s="3">
        <f>VLOOKUP(B19,VA_region_P!$D$2:$E$142,2,FALSE)</f>
        <v>11543.0819823209</v>
      </c>
      <c r="L19" s="3">
        <f>VLOOKUP(B19,VA_region_P!$A$2:$B$246,2,FALSE)</f>
        <v>11832.1592759</v>
      </c>
      <c r="M19" s="3">
        <f>VLOOKUP(B19,VA_region_P!$J$2:$K$215,2,FALSE)</f>
        <v>10069.0696534774</v>
      </c>
      <c r="N19" s="3">
        <f>VLOOKUP(B19,VA_region_P!$G$2:$H$190,2,FALSE)</f>
        <v>9054.7835092249989</v>
      </c>
      <c r="O19" s="3">
        <f>VLOOKUP(B19,VA_region_P!$A$2:$B$246,2,FALSE)</f>
        <v>11832.1592759</v>
      </c>
    </row>
    <row r="20" spans="1:15">
      <c r="A20" s="3">
        <v>19</v>
      </c>
      <c r="B20" t="s">
        <v>823</v>
      </c>
      <c r="C20" s="3">
        <f>VLOOKUP(B20,VA_region!$D$2:$E$142,2,FALSE)</f>
        <v>184011.75751357299</v>
      </c>
      <c r="D20" s="3">
        <f>VLOOKUP(B20,VA_region!$A$2:$B$246,2,FALSE)</f>
        <v>194176.37791748499</v>
      </c>
      <c r="E20" s="3">
        <f>VLOOKUP(B20,VA_region!$J$2:$K$215,2,FALSE)</f>
        <v>139766.82886206999</v>
      </c>
      <c r="F20" s="3">
        <f>VLOOKUP(B20,VA_region!$G$2:$H$190,2,FALSE)</f>
        <v>157683.17958600901</v>
      </c>
      <c r="G20" s="3">
        <f>VLOOKUP(B20,VA_region!$A$2:$B$246,2,FALSE)</f>
        <v>194176.37791748499</v>
      </c>
      <c r="K20" s="3">
        <f>VLOOKUP(B20,VA_region_P!$D$2:$E$142,2,FALSE)</f>
        <v>170150.03214288401</v>
      </c>
      <c r="L20" s="3">
        <f>VLOOKUP(B20,VA_region_P!$A$2:$B$246,2,FALSE)</f>
        <v>195078.6786973</v>
      </c>
      <c r="M20" s="3">
        <f>VLOOKUP(B20,VA_region_P!$J$2:$K$215,2,FALSE)</f>
        <v>139766.82886206999</v>
      </c>
      <c r="N20" s="3">
        <f>VLOOKUP(B20,VA_region_P!$G$2:$H$190,2,FALSE)</f>
        <v>150112.59466639199</v>
      </c>
      <c r="O20" s="3">
        <f>VLOOKUP(B20,VA_region_P!$A$2:$B$246,2,FALSE)</f>
        <v>195078.6786973</v>
      </c>
    </row>
    <row r="21" spans="1:15">
      <c r="A21" s="3">
        <v>20</v>
      </c>
      <c r="B21" t="s">
        <v>64</v>
      </c>
      <c r="C21" s="3">
        <f>VLOOKUP(B21,VA_region!$D$2:$E$142,2,FALSE)</f>
        <v>35726.6559961167</v>
      </c>
      <c r="D21" s="3">
        <f>VLOOKUP(B21,VA_region!$A$2:$B$246,2,FALSE)</f>
        <v>28841.729771659899</v>
      </c>
      <c r="E21" s="3">
        <f>VLOOKUP(B21,VA_region!$J$2:$K$215,2,FALSE)</f>
        <v>26502.866993814001</v>
      </c>
      <c r="F21" s="3">
        <f>VLOOKUP(B21,VA_region!$G$2:$H$190,2,FALSE)</f>
        <v>27644.4392311218</v>
      </c>
      <c r="G21" s="3">
        <f>VLOOKUP(B21,VA_region!$A$2:$B$246,2,FALSE)</f>
        <v>28841.729771659899</v>
      </c>
      <c r="K21" s="3">
        <f>VLOOKUP(B21,VA_region_P!$D$2:$E$142,2,FALSE)</f>
        <v>34147.379489958301</v>
      </c>
      <c r="L21" s="3">
        <f>VLOOKUP(B21,VA_region_P!$A$2:$B$246,2,FALSE)</f>
        <v>31125.851063800001</v>
      </c>
      <c r="M21" s="3">
        <f>VLOOKUP(B21,VA_region_P!$J$2:$K$215,2,FALSE)</f>
        <v>26502.866993814001</v>
      </c>
      <c r="N21" s="3">
        <f>VLOOKUP(B21,VA_region_P!$G$2:$H$190,2,FALSE)</f>
        <v>27209.6904165665</v>
      </c>
      <c r="O21" s="3">
        <f>VLOOKUP(B21,VA_region_P!$A$2:$B$246,2,FALSE)</f>
        <v>31125.851063800001</v>
      </c>
    </row>
    <row r="22" spans="1:15">
      <c r="A22" s="3">
        <v>21</v>
      </c>
      <c r="B22" t="s">
        <v>65</v>
      </c>
      <c r="C22" s="3" t="e">
        <f>VLOOKUP(B22,VA_region!$D$2:$E$142,2,FALSE)</f>
        <v>#N/A</v>
      </c>
      <c r="D22" s="3">
        <f>VLOOKUP(B22,VA_region!$A$2:$B$246,2,FALSE)</f>
        <v>13451.6898156509</v>
      </c>
      <c r="E22" s="3">
        <f>VLOOKUP(B22,VA_region!$J$2:$K$215,2,FALSE)</f>
        <v>6490.7015468345899</v>
      </c>
      <c r="F22" s="3">
        <f>VLOOKUP(B22,VA_region!$G$2:$H$190,2,FALSE)</f>
        <v>10426.528881296699</v>
      </c>
      <c r="G22" s="3">
        <f>VLOOKUP(B22,VA_region!$A$2:$B$246,2,FALSE)</f>
        <v>13451.6898156509</v>
      </c>
      <c r="K22" s="3" t="e">
        <f>VLOOKUP(B22,VA_region_P!$D$2:$E$142,2,FALSE)</f>
        <v>#N/A</v>
      </c>
      <c r="L22" s="3">
        <f>VLOOKUP(B22,VA_region_P!$A$2:$B$246,2,FALSE)</f>
        <v>11752.299999499999</v>
      </c>
      <c r="M22" s="3">
        <f>VLOOKUP(B22,VA_region_P!$J$2:$K$215,2,FALSE)</f>
        <v>6490.7015468345899</v>
      </c>
      <c r="N22" s="3">
        <f>VLOOKUP(B22,VA_region_P!$G$2:$H$190,2,FALSE)</f>
        <v>8057.7848595353998</v>
      </c>
      <c r="O22" s="3">
        <f>VLOOKUP(B22,VA_region_P!$A$2:$B$246,2,FALSE)</f>
        <v>11752.299999499999</v>
      </c>
    </row>
    <row r="23" spans="1:15">
      <c r="A23" s="3">
        <v>22</v>
      </c>
      <c r="B23" t="s">
        <v>66</v>
      </c>
      <c r="C23" s="3" t="e">
        <f>VLOOKUP(B23,VA_region!$D$2:$E$142,2,FALSE)</f>
        <v>#N/A</v>
      </c>
      <c r="D23" s="3">
        <f>VLOOKUP(B23,VA_region!$A$2:$B$246,2,FALSE)</f>
        <v>10382.575944669399</v>
      </c>
      <c r="E23" s="3">
        <f>VLOOKUP(B23,VA_region!$J$2:$K$215,2,FALSE)</f>
        <v>14427.9509945551</v>
      </c>
      <c r="F23" s="3">
        <f>VLOOKUP(B23,VA_region!$G$2:$H$190,2,FALSE)</f>
        <v>20437.663371795301</v>
      </c>
      <c r="G23" s="3">
        <f>VLOOKUP(B23,VA_region!$A$2:$B$246,2,FALSE)</f>
        <v>10382.575944669399</v>
      </c>
      <c r="K23" s="3" t="e">
        <f>VLOOKUP(B23,VA_region_P!$D$2:$E$142,2,FALSE)</f>
        <v>#N/A</v>
      </c>
      <c r="L23" s="3">
        <f>VLOOKUP(B23,VA_region_P!$A$2:$B$246,2,FALSE)</f>
        <v>16211.541252999999</v>
      </c>
      <c r="M23" s="3">
        <f>VLOOKUP(B23,VA_region_P!$J$2:$K$215,2,FALSE)</f>
        <v>14427.9509945551</v>
      </c>
      <c r="N23" s="3">
        <f>VLOOKUP(B23,VA_region_P!$G$2:$H$190,2,FALSE)</f>
        <v>17370.806210025003</v>
      </c>
      <c r="O23" s="3">
        <f>VLOOKUP(B23,VA_region_P!$A$2:$B$246,2,FALSE)</f>
        <v>16211.541252999999</v>
      </c>
    </row>
    <row r="24" spans="1:15">
      <c r="A24" s="3">
        <v>23</v>
      </c>
      <c r="B24" t="s">
        <v>67</v>
      </c>
      <c r="C24" s="3" t="e">
        <f>VLOOKUP(B24,VA_region!$D$2:$E$142,2,FALSE)</f>
        <v>#N/A</v>
      </c>
      <c r="D24" s="3">
        <f>VLOOKUP(B24,VA_region!$A$2:$B$246,2,FALSE)</f>
        <v>487.63771811530899</v>
      </c>
      <c r="E24" s="3" t="e">
        <f>VLOOKUP(B24,VA_region!$J$2:$K$215,2,FALSE)</f>
        <v>#N/A</v>
      </c>
      <c r="F24" s="3" t="e">
        <f>VLOOKUP(B24,VA_region!$G$2:$H$190,2,FALSE)</f>
        <v>#N/A</v>
      </c>
      <c r="G24" s="3">
        <f>VLOOKUP(B24,VA_region!$A$2:$B$246,2,FALSE)</f>
        <v>487.63771811530899</v>
      </c>
      <c r="K24" s="3" t="e">
        <f>VLOOKUP(B24,VA_region_P!$D$2:$E$142,2,FALSE)</f>
        <v>#N/A</v>
      </c>
      <c r="L24" s="3">
        <f>VLOOKUP(B24,VA_region_P!$A$2:$B$246,2,FALSE)</f>
        <v>360.20224830000001</v>
      </c>
      <c r="M24" s="3" t="e">
        <f>VLOOKUP(B24,VA_region_P!$J$2:$K$215,2,FALSE)</f>
        <v>#N/A</v>
      </c>
      <c r="N24" s="3" t="e">
        <f>VLOOKUP(B24,VA_region_P!$G$2:$H$190,2,FALSE)</f>
        <v>#N/A</v>
      </c>
      <c r="O24" s="3">
        <f>VLOOKUP(B24,VA_region_P!$A$2:$B$246,2,FALSE)</f>
        <v>360.20224830000001</v>
      </c>
    </row>
    <row r="25" spans="1:15">
      <c r="A25" s="3">
        <v>24</v>
      </c>
      <c r="B25" t="s">
        <v>68</v>
      </c>
      <c r="C25" s="3">
        <f>VLOOKUP(B25,VA_region!$D$2:$E$142,2,FALSE)</f>
        <v>89029.170881034603</v>
      </c>
      <c r="D25" s="3">
        <f>VLOOKUP(B25,VA_region!$A$2:$B$246,2,FALSE)</f>
        <v>54109.3906442199</v>
      </c>
      <c r="E25" s="3">
        <f>VLOOKUP(B25,VA_region!$J$2:$K$215,2,FALSE)</f>
        <v>55540.7750369848</v>
      </c>
      <c r="F25" s="3">
        <f>VLOOKUP(B25,VA_region!$G$2:$H$190,2,FALSE)</f>
        <v>175.351106473317</v>
      </c>
      <c r="G25" s="3">
        <f>VLOOKUP(B25,VA_region!$A$2:$B$246,2,FALSE)</f>
        <v>54109.3906442199</v>
      </c>
      <c r="K25" s="3">
        <f>VLOOKUP(B25,VA_region_P!$D$2:$E$142,2,FALSE)</f>
        <v>71197.179900236602</v>
      </c>
      <c r="L25" s="3">
        <f>VLOOKUP(B25,VA_region_P!$A$2:$B$246,2,FALSE)</f>
        <v>56454.734396400003</v>
      </c>
      <c r="M25" s="3">
        <f>VLOOKUP(B25,VA_region_P!$J$2:$K$215,2,FALSE)</f>
        <v>55540.775036984902</v>
      </c>
      <c r="N25" s="3">
        <f>VLOOKUP(B25,VA_region_P!$G$2:$H$190,2,FALSE)</f>
        <v>19251.179730519998</v>
      </c>
      <c r="O25" s="3">
        <f>VLOOKUP(B25,VA_region_P!$A$2:$B$246,2,FALSE)</f>
        <v>56454.734396400003</v>
      </c>
    </row>
    <row r="26" spans="1:15">
      <c r="A26" s="3">
        <v>25</v>
      </c>
      <c r="B26" t="s">
        <v>69</v>
      </c>
      <c r="C26" s="3" t="e">
        <f>VLOOKUP(B26,VA_region!$D$2:$E$142,2,FALSE)</f>
        <v>#N/A</v>
      </c>
      <c r="D26" s="3">
        <f>VLOOKUP(B26,VA_region!$A$2:$B$246,2,FALSE)</f>
        <v>2221.5761260304798</v>
      </c>
      <c r="E26" s="3">
        <f>VLOOKUP(B26,VA_region!$J$2:$K$215,2,FALSE)</f>
        <v>1308.6644647600299</v>
      </c>
      <c r="F26" s="3">
        <f>VLOOKUP(B26,VA_region!$G$2:$H$190,2,FALSE)</f>
        <v>1771.1814557825799</v>
      </c>
      <c r="G26" s="3">
        <f>VLOOKUP(B26,VA_region!$A$2:$B$246,2,FALSE)</f>
        <v>2221.5761260304798</v>
      </c>
      <c r="K26" s="3" t="e">
        <f>VLOOKUP(B26,VA_region_P!$D$2:$E$142,2,FALSE)</f>
        <v>#N/A</v>
      </c>
      <c r="L26" s="3">
        <f>VLOOKUP(B26,VA_region_P!$A$2:$B$246,2,FALSE)</f>
        <v>1723.8</v>
      </c>
      <c r="M26" s="3">
        <f>VLOOKUP(B26,VA_region_P!$J$2:$K$215,2,FALSE)</f>
        <v>1308.6644647600299</v>
      </c>
      <c r="N26" s="3">
        <f>VLOOKUP(B26,VA_region_P!$G$2:$H$190,2,FALSE)</f>
        <v>1486.2998767945999</v>
      </c>
      <c r="O26" s="3">
        <f>VLOOKUP(B26,VA_region_P!$A$2:$B$246,2,FALSE)</f>
        <v>1723.8</v>
      </c>
    </row>
    <row r="27" spans="1:15">
      <c r="A27" s="3">
        <v>26</v>
      </c>
      <c r="B27" t="s">
        <v>70</v>
      </c>
      <c r="C27" s="3" t="e">
        <f>VLOOKUP(B27,VA_region!$D$2:$E$142,2,FALSE)</f>
        <v>#N/A</v>
      </c>
      <c r="D27" s="3">
        <f>VLOOKUP(B27,VA_region!$A$2:$B$246,2,FALSE)</f>
        <v>10907.410421684801</v>
      </c>
      <c r="E27" s="3">
        <f>VLOOKUP(B27,VA_region!$J$2:$K$215,2,FALSE)</f>
        <v>4251.3145572965304</v>
      </c>
      <c r="F27" s="3">
        <f>VLOOKUP(B27,VA_region!$G$2:$H$190,2,FALSE)</f>
        <v>6850.4628012721296</v>
      </c>
      <c r="G27" s="3">
        <f>VLOOKUP(B27,VA_region!$A$2:$B$246,2,FALSE)</f>
        <v>10907.410421684801</v>
      </c>
      <c r="K27" s="3" t="e">
        <f>VLOOKUP(B27,VA_region_P!$D$2:$E$142,2,FALSE)</f>
        <v>#N/A</v>
      </c>
      <c r="L27" s="3">
        <f>VLOOKUP(B27,VA_region_P!$A$2:$B$246,2,FALSE)</f>
        <v>13419.0008973</v>
      </c>
      <c r="M27" s="3">
        <f>VLOOKUP(B27,VA_region_P!$J$2:$K$215,2,FALSE)</f>
        <v>4251.3145572965304</v>
      </c>
      <c r="N27" s="3">
        <f>VLOOKUP(B27,VA_region_P!$G$2:$H$190,2,FALSE)</f>
        <v>5776.4983365046</v>
      </c>
      <c r="O27" s="3">
        <f>VLOOKUP(B27,VA_region_P!$A$2:$B$246,2,FALSE)</f>
        <v>13419.0008973</v>
      </c>
    </row>
    <row r="28" spans="1:15">
      <c r="A28" s="3">
        <v>27</v>
      </c>
      <c r="B28" t="s">
        <v>71</v>
      </c>
      <c r="C28" s="3">
        <f>VLOOKUP(B28,VA_region!$D$2:$E$142,2,FALSE)</f>
        <v>28883.185740750501</v>
      </c>
      <c r="D28" s="3">
        <f>VLOOKUP(B28,VA_region!$A$2:$B$246,2,FALSE)</f>
        <v>36127.797589855902</v>
      </c>
      <c r="E28" s="3">
        <f>VLOOKUP(B28,VA_region!$J$2:$K$215,2,FALSE)</f>
        <v>26246.8975712475</v>
      </c>
      <c r="F28" s="3">
        <f>VLOOKUP(B28,VA_region!$G$2:$H$190,2,FALSE)</f>
        <v>23421.175181064402</v>
      </c>
      <c r="G28" s="3">
        <f>VLOOKUP(B28,VA_region!$A$2:$B$246,2,FALSE)</f>
        <v>36127.797589855902</v>
      </c>
      <c r="K28" s="3">
        <f>VLOOKUP(B28,VA_region_P!$D$2:$E$142,2,FALSE)</f>
        <v>31645.593272946098</v>
      </c>
      <c r="L28" s="3">
        <f>VLOOKUP(B28,VA_region_P!$A$2:$B$246,2,FALSE)</f>
        <v>33000.198262999998</v>
      </c>
      <c r="M28" s="3">
        <f>VLOOKUP(B28,VA_region_P!$J$2:$K$215,2,FALSE)</f>
        <v>26246.8975712475</v>
      </c>
      <c r="N28" s="3">
        <f>VLOOKUP(B28,VA_region_P!$G$2:$H$190,2,FALSE)</f>
        <v>26153.184516387999</v>
      </c>
      <c r="O28" s="3">
        <f>VLOOKUP(B28,VA_region_P!$A$2:$B$246,2,FALSE)</f>
        <v>33000.198262999998</v>
      </c>
    </row>
    <row r="29" spans="1:15">
      <c r="A29" s="3">
        <v>28</v>
      </c>
      <c r="B29" t="s">
        <v>73</v>
      </c>
      <c r="C29" s="3" t="e">
        <f>VLOOKUP(B29,VA_region!$D$2:$E$142,2,FALSE)</f>
        <v>#N/A</v>
      </c>
      <c r="D29" s="3">
        <f>VLOOKUP(B29,VA_region!$A$2:$B$246,2,FALSE)</f>
        <v>5929.3758586558097</v>
      </c>
      <c r="E29" s="3">
        <f>VLOOKUP(B29,VA_region!$J$2:$K$215,2,FALSE)</f>
        <v>3319.2773646047399</v>
      </c>
      <c r="F29" s="3">
        <f>VLOOKUP(B29,VA_region!$G$2:$H$190,2,FALSE)</f>
        <v>5055.2401199690003</v>
      </c>
      <c r="G29" s="3">
        <f>VLOOKUP(B29,VA_region!$A$2:$B$246,2,FALSE)</f>
        <v>5929.3758586558097</v>
      </c>
      <c r="K29" s="3" t="e">
        <f>VLOOKUP(B29,VA_region_P!$D$2:$E$142,2,FALSE)</f>
        <v>#N/A</v>
      </c>
      <c r="L29" s="3">
        <f>VLOOKUP(B29,VA_region_P!$A$2:$B$246,2,FALSE)</f>
        <v>4715.0000000999999</v>
      </c>
      <c r="M29" s="3">
        <f>VLOOKUP(B29,VA_region_P!$J$2:$K$215,2,FALSE)</f>
        <v>3319.2773646047299</v>
      </c>
      <c r="N29" s="3">
        <f>VLOOKUP(B29,VA_region_P!$G$2:$H$190,2,FALSE)</f>
        <v>3807.9443304243</v>
      </c>
      <c r="O29" s="3">
        <f>VLOOKUP(B29,VA_region_P!$A$2:$B$246,2,FALSE)</f>
        <v>4715.0000000999999</v>
      </c>
    </row>
    <row r="30" spans="1:15">
      <c r="A30" s="3">
        <v>29</v>
      </c>
      <c r="B30" t="s">
        <v>74</v>
      </c>
      <c r="C30" s="3" t="e">
        <f>VLOOKUP(B30,VA_region!$D$2:$E$142,2,FALSE)</f>
        <v>#N/A</v>
      </c>
      <c r="D30" s="3">
        <f>VLOOKUP(B30,VA_region!$A$2:$B$246,2,FALSE)</f>
        <v>11511.1924302194</v>
      </c>
      <c r="E30" s="3" t="e">
        <f>VLOOKUP(B30,VA_region!$J$2:$K$215,2,FALSE)</f>
        <v>#N/A</v>
      </c>
      <c r="F30" s="3" t="e">
        <f>VLOOKUP(B30,VA_region!$G$2:$H$190,2,FALSE)</f>
        <v>#N/A</v>
      </c>
      <c r="G30" s="3">
        <f>VLOOKUP(B30,VA_region!$A$2:$B$246,2,FALSE)</f>
        <v>11511.1924302194</v>
      </c>
      <c r="K30" s="3" t="e">
        <f>VLOOKUP(B30,VA_region_P!$D$2:$E$142,2,FALSE)</f>
        <v>#N/A</v>
      </c>
      <c r="L30" s="3">
        <f>VLOOKUP(B30,VA_region_P!$A$2:$B$246,2,FALSE)</f>
        <v>12930.3949376</v>
      </c>
      <c r="M30" s="3" t="e">
        <f>VLOOKUP(B30,VA_region_P!$J$2:$K$215,2,FALSE)</f>
        <v>#N/A</v>
      </c>
      <c r="N30" s="3" t="e">
        <f>VLOOKUP(B30,VA_region_P!$G$2:$H$190,2,FALSE)</f>
        <v>#N/A</v>
      </c>
      <c r="O30" s="3">
        <f>VLOOKUP(B30,VA_region_P!$A$2:$B$246,2,FALSE)</f>
        <v>12930.3949376</v>
      </c>
    </row>
    <row r="31" spans="1:15">
      <c r="A31" s="3">
        <v>30</v>
      </c>
      <c r="B31" t="s">
        <v>75</v>
      </c>
      <c r="C31" s="3" t="e">
        <f>VLOOKUP(B31,VA_region!$D$2:$E$142,2,FALSE)</f>
        <v>#N/A</v>
      </c>
      <c r="D31" s="3">
        <f>VLOOKUP(B31,VA_region!$A$2:$B$246,2,FALSE)</f>
        <v>2850.0909832740699</v>
      </c>
      <c r="E31" s="3">
        <f>VLOOKUP(B31,VA_region!$J$2:$K$215,2,FALSE)</f>
        <v>1605.8785394737199</v>
      </c>
      <c r="F31" s="3">
        <f>VLOOKUP(B31,VA_region!$G$2:$H$190,2,FALSE)</f>
        <v>2126.9370101346499</v>
      </c>
      <c r="G31" s="3">
        <f>VLOOKUP(B31,VA_region!$A$2:$B$246,2,FALSE)</f>
        <v>2850.0909832740699</v>
      </c>
      <c r="K31" s="3" t="e">
        <f>VLOOKUP(B31,VA_region_P!$D$2:$E$142,2,FALSE)</f>
        <v>#N/A</v>
      </c>
      <c r="L31" s="3">
        <f>VLOOKUP(B31,VA_region_P!$A$2:$B$246,2,FALSE)</f>
        <v>2003.5982134999999</v>
      </c>
      <c r="M31" s="3">
        <f>VLOOKUP(B31,VA_region_P!$J$2:$K$215,2,FALSE)</f>
        <v>1605.8785394737199</v>
      </c>
      <c r="N31" s="3">
        <f>VLOOKUP(B31,VA_region_P!$G$2:$H$190,2,FALSE)</f>
        <v>1737.872449363</v>
      </c>
      <c r="O31" s="3">
        <f>VLOOKUP(B31,VA_region_P!$A$2:$B$246,2,FALSE)</f>
        <v>2003.5982134999999</v>
      </c>
    </row>
    <row r="32" spans="1:15">
      <c r="A32" s="3">
        <v>31</v>
      </c>
      <c r="B32" t="s">
        <v>76</v>
      </c>
      <c r="C32" s="3">
        <f>VLOOKUP(B32,VA_region!$D$2:$E$142,2,FALSE)</f>
        <v>15516.7399364209</v>
      </c>
      <c r="D32" s="3">
        <f>VLOOKUP(B32,VA_region!$A$2:$B$246,2,FALSE)</f>
        <v>18643.9828230286</v>
      </c>
      <c r="E32" s="3">
        <f>VLOOKUP(B32,VA_region!$J$2:$K$215,2,FALSE)</f>
        <v>11962.003849694</v>
      </c>
      <c r="F32" s="3">
        <f>VLOOKUP(B32,VA_region!$G$2:$H$190,2,FALSE)</f>
        <v>19724.250526993001</v>
      </c>
      <c r="G32" s="3">
        <f>VLOOKUP(B32,VA_region!$A$2:$B$246,2,FALSE)</f>
        <v>18643.9828230286</v>
      </c>
      <c r="K32" s="3">
        <f>VLOOKUP(B32,VA_region_P!$D$2:$E$142,2,FALSE)</f>
        <v>16193.3212783173</v>
      </c>
      <c r="L32" s="3">
        <f>VLOOKUP(B32,VA_region_P!$A$2:$B$246,2,FALSE)</f>
        <v>14420.604205400001</v>
      </c>
      <c r="M32" s="3">
        <f>VLOOKUP(B32,VA_region_P!$J$2:$K$215,2,FALSE)</f>
        <v>11962.003849694</v>
      </c>
      <c r="N32" s="3">
        <f>VLOOKUP(B32,VA_region_P!$G$2:$H$190,2,FALSE)</f>
        <v>14067.255663322399</v>
      </c>
      <c r="O32" s="3">
        <f>VLOOKUP(B32,VA_region_P!$A$2:$B$246,2,FALSE)</f>
        <v>14420.604205400001</v>
      </c>
    </row>
    <row r="33" spans="1:15">
      <c r="A33" s="3">
        <v>32</v>
      </c>
      <c r="B33" t="s">
        <v>77</v>
      </c>
      <c r="C33" s="3" t="e">
        <f>VLOOKUP(B33,VA_region!$D$2:$E$142,2,FALSE)</f>
        <v>#N/A</v>
      </c>
      <c r="D33" s="3">
        <f>VLOOKUP(B33,VA_region!$A$2:$B$246,2,FALSE)</f>
        <v>4.1499016926519197</v>
      </c>
      <c r="E33" s="3" t="e">
        <f>VLOOKUP(B33,VA_region!$J$2:$K$215,2,FALSE)</f>
        <v>#N/A</v>
      </c>
      <c r="F33" s="3" t="e">
        <f>VLOOKUP(B33,VA_region!$G$2:$H$190,2,FALSE)</f>
        <v>#N/A</v>
      </c>
      <c r="G33" s="3">
        <f>VLOOKUP(B33,VA_region!$A$2:$B$246,2,FALSE)</f>
        <v>4.1499016926519197</v>
      </c>
      <c r="K33" s="3" t="e">
        <f>VLOOKUP(B33,VA_region_P!$D$2:$E$142,2,FALSE)</f>
        <v>#N/A</v>
      </c>
      <c r="L33" s="3">
        <f>VLOOKUP(B33,VA_region_P!$A$2:$B$246,2,FALSE)</f>
        <v>5.2684287999999997</v>
      </c>
      <c r="M33" s="3" t="e">
        <f>VLOOKUP(B33,VA_region_P!$J$2:$K$215,2,FALSE)</f>
        <v>#N/A</v>
      </c>
      <c r="N33" s="3" t="e">
        <f>VLOOKUP(B33,VA_region_P!$G$2:$H$190,2,FALSE)</f>
        <v>#N/A</v>
      </c>
      <c r="O33" s="3">
        <f>VLOOKUP(B33,VA_region_P!$A$2:$B$246,2,FALSE)</f>
        <v>5.2684287999999997</v>
      </c>
    </row>
    <row r="34" spans="1:15">
      <c r="A34" s="3">
        <v>33</v>
      </c>
      <c r="B34" t="s">
        <v>78</v>
      </c>
      <c r="C34" s="3" t="e">
        <f>VLOOKUP(B34,VA_region!$D$2:$E$142,2,FALSE)</f>
        <v>#N/A</v>
      </c>
      <c r="D34" s="3">
        <f>VLOOKUP(B34,VA_region!$A$2:$B$246,2,FALSE)</f>
        <v>2492.0633780605499</v>
      </c>
      <c r="E34" s="3">
        <f>VLOOKUP(B34,VA_region!$J$2:$K$215,2,FALSE)</f>
        <v>1455.20654345917</v>
      </c>
      <c r="F34" s="3">
        <f>VLOOKUP(B34,VA_region!$G$2:$H$190,2,FALSE)</f>
        <v>1576.15143340859</v>
      </c>
      <c r="G34" s="3">
        <f>VLOOKUP(B34,VA_region!$A$2:$B$246,2,FALSE)</f>
        <v>2492.0633780605499</v>
      </c>
      <c r="K34" s="3" t="e">
        <f>VLOOKUP(B34,VA_region_P!$D$2:$E$142,2,FALSE)</f>
        <v>#N/A</v>
      </c>
      <c r="L34" s="3">
        <f>VLOOKUP(B34,VA_region_P!$A$2:$B$246,2,FALSE)</f>
        <v>1695.8257080999999</v>
      </c>
      <c r="M34" s="3">
        <f>VLOOKUP(B34,VA_region_P!$J$2:$K$215,2,FALSE)</f>
        <v>1455.20654345917</v>
      </c>
      <c r="N34" s="3">
        <f>VLOOKUP(B34,VA_region_P!$G$2:$H$190,2,FALSE)</f>
        <v>1412.6119740452</v>
      </c>
      <c r="O34" s="3">
        <f>VLOOKUP(B34,VA_region_P!$A$2:$B$246,2,FALSE)</f>
        <v>1695.8257080999999</v>
      </c>
    </row>
    <row r="35" spans="1:15">
      <c r="A35" s="3">
        <v>34</v>
      </c>
      <c r="B35" t="s">
        <v>80</v>
      </c>
      <c r="C35" s="3" t="e">
        <f>VLOOKUP(B35,VA_region!$D$2:$E$142,2,FALSE)</f>
        <v>#N/A</v>
      </c>
      <c r="D35" s="3">
        <f>VLOOKUP(B35,VA_region!$A$2:$B$246,2,FALSE)</f>
        <v>34.876149470357802</v>
      </c>
      <c r="E35" s="3" t="e">
        <f>VLOOKUP(B35,VA_region!$J$2:$K$215,2,FALSE)</f>
        <v>#N/A</v>
      </c>
      <c r="F35" s="3" t="e">
        <f>VLOOKUP(B35,VA_region!$G$2:$H$190,2,FALSE)</f>
        <v>#N/A</v>
      </c>
      <c r="G35" s="3">
        <f>VLOOKUP(B35,VA_region!$A$2:$B$246,2,FALSE)</f>
        <v>34.876149470357802</v>
      </c>
      <c r="K35" s="3" t="e">
        <f>VLOOKUP(B35,VA_region_P!$D$2:$E$142,2,FALSE)</f>
        <v>#N/A</v>
      </c>
      <c r="L35" s="3">
        <f>VLOOKUP(B35,VA_region_P!$A$2:$B$246,2,FALSE)</f>
        <v>37.475838299999999</v>
      </c>
      <c r="M35" s="3" t="e">
        <f>VLOOKUP(B35,VA_region_P!$J$2:$K$215,2,FALSE)</f>
        <v>#N/A</v>
      </c>
      <c r="N35" s="3" t="e">
        <f>VLOOKUP(B35,VA_region_P!$G$2:$H$190,2,FALSE)</f>
        <v>#N/A</v>
      </c>
      <c r="O35" s="3">
        <f>VLOOKUP(B35,VA_region_P!$A$2:$B$246,2,FALSE)</f>
        <v>37.475838299999999</v>
      </c>
    </row>
    <row r="36" spans="1:15">
      <c r="A36" s="3">
        <v>35</v>
      </c>
      <c r="B36" t="s">
        <v>84</v>
      </c>
      <c r="C36" s="3">
        <f>VLOOKUP(B36,VA_region!$D$2:$E$142,2,FALSE)</f>
        <v>33340.155608841</v>
      </c>
      <c r="D36" s="3">
        <f>VLOOKUP(B36,VA_region!$A$2:$B$246,2,FALSE)</f>
        <v>44218.976572444597</v>
      </c>
      <c r="E36" s="3">
        <f>VLOOKUP(B36,VA_region!$J$2:$K$215,2,FALSE)</f>
        <v>28236.978671760298</v>
      </c>
      <c r="F36" s="3">
        <f>VLOOKUP(B36,VA_region!$G$2:$H$190,2,FALSE)</f>
        <v>24234.7300283478</v>
      </c>
      <c r="G36" s="3">
        <f>VLOOKUP(B36,VA_region!$A$2:$B$246,2,FALSE)</f>
        <v>44218.976572444597</v>
      </c>
      <c r="K36" s="3">
        <f>VLOOKUP(B36,VA_region_P!$D$2:$E$142,2,FALSE)</f>
        <v>32666.6106815354</v>
      </c>
      <c r="L36" s="3">
        <f>VLOOKUP(B36,VA_region_P!$A$2:$B$246,2,FALSE)</f>
        <v>45814.637971700002</v>
      </c>
      <c r="M36" s="3">
        <f>VLOOKUP(B36,VA_region_P!$J$2:$K$215,2,FALSE)</f>
        <v>28236.978671760298</v>
      </c>
      <c r="N36" s="3">
        <f>VLOOKUP(B36,VA_region_P!$G$2:$H$190,2,FALSE)</f>
        <v>27009.449705760999</v>
      </c>
      <c r="O36" s="3">
        <f>VLOOKUP(B36,VA_region_P!$A$2:$B$246,2,FALSE)</f>
        <v>45814.637971700002</v>
      </c>
    </row>
    <row r="37" spans="1:15">
      <c r="A37" s="3">
        <v>36</v>
      </c>
      <c r="B37" t="s">
        <v>85</v>
      </c>
      <c r="C37" s="3">
        <f>VLOOKUP(B37,VA_region!$D$2:$E$142,2,FALSE)</f>
        <v>32600.700046620899</v>
      </c>
      <c r="D37" s="3">
        <f>VLOOKUP(B37,VA_region!$A$2:$B$246,2,FALSE)</f>
        <v>31679.813432411502</v>
      </c>
      <c r="E37" s="3">
        <f>VLOOKUP(B37,VA_region!$J$2:$K$215,2,FALSE)</f>
        <v>25755.711993292</v>
      </c>
      <c r="F37" s="3">
        <f>VLOOKUP(B37,VA_region!$G$2:$H$190,2,FALSE)</f>
        <v>30030.489278469202</v>
      </c>
      <c r="G37" s="3">
        <f>VLOOKUP(B37,VA_region!$A$2:$B$246,2,FALSE)</f>
        <v>31679.813432411502</v>
      </c>
      <c r="K37" s="3">
        <f>VLOOKUP(B37,VA_region_P!$D$2:$E$142,2,FALSE)</f>
        <v>29562.014299939099</v>
      </c>
      <c r="L37" s="3">
        <f>VLOOKUP(B37,VA_region_P!$A$2:$B$246,2,FALSE)</f>
        <v>30928.6538134</v>
      </c>
      <c r="M37" s="3">
        <f>VLOOKUP(B37,VA_region_P!$J$2:$K$215,2,FALSE)</f>
        <v>25755.711993292</v>
      </c>
      <c r="N37" s="3">
        <f>VLOOKUP(B37,VA_region_P!$G$2:$H$190,2,FALSE)</f>
        <v>28365.687692632</v>
      </c>
      <c r="O37" s="3">
        <f>VLOOKUP(B37,VA_region_P!$A$2:$B$246,2,FALSE)</f>
        <v>30928.6538134</v>
      </c>
    </row>
    <row r="38" spans="1:15">
      <c r="A38" s="3">
        <v>37</v>
      </c>
      <c r="B38" t="s">
        <v>86</v>
      </c>
      <c r="C38" s="3" t="e">
        <f>VLOOKUP(B38,VA_region!$D$2:$E$142,2,FALSE)</f>
        <v>#N/A</v>
      </c>
      <c r="D38" s="3">
        <f>VLOOKUP(B38,VA_region!$A$2:$B$246,2,FALSE)</f>
        <v>44118.743390007403</v>
      </c>
      <c r="E38" s="3">
        <f>VLOOKUP(B38,VA_region!$J$2:$K$215,2,FALSE)</f>
        <v>29366.9001754407</v>
      </c>
      <c r="F38" s="3">
        <f>VLOOKUP(B38,VA_region!$G$2:$H$190,2,FALSE)</f>
        <v>38166.501663401301</v>
      </c>
      <c r="G38" s="3">
        <f>VLOOKUP(B38,VA_region!$A$2:$B$246,2,FALSE)</f>
        <v>44118.743390007403</v>
      </c>
      <c r="K38" s="3" t="e">
        <f>VLOOKUP(B38,VA_region_P!$D$2:$E$142,2,FALSE)</f>
        <v>#N/A</v>
      </c>
      <c r="L38" s="3">
        <f>VLOOKUP(B38,VA_region_P!$A$2:$B$246,2,FALSE)</f>
        <v>37917.704899700002</v>
      </c>
      <c r="M38" s="3">
        <f>VLOOKUP(B38,VA_region_P!$J$2:$K$215,2,FALSE)</f>
        <v>29366.900175440798</v>
      </c>
      <c r="N38" s="3">
        <f>VLOOKUP(B38,VA_region_P!$G$2:$H$190,2,FALSE)</f>
        <v>32729.310589740999</v>
      </c>
      <c r="O38" s="3">
        <f>VLOOKUP(B38,VA_region_P!$A$2:$B$246,2,FALSE)</f>
        <v>37917.704899700002</v>
      </c>
    </row>
    <row r="39" spans="1:15">
      <c r="A39" s="3">
        <v>38</v>
      </c>
      <c r="B39" t="s">
        <v>87</v>
      </c>
      <c r="C39" s="3" t="e">
        <f>VLOOKUP(B39,VA_region!$D$2:$E$142,2,FALSE)</f>
        <v>#N/A</v>
      </c>
      <c r="D39" s="3">
        <f>VLOOKUP(B39,VA_region!$A$2:$B$246,2,FALSE)</f>
        <v>8796.14634126696</v>
      </c>
      <c r="E39" s="3">
        <f>VLOOKUP(B39,VA_region!$J$2:$K$215,2,FALSE)</f>
        <v>10953.329867083001</v>
      </c>
      <c r="F39" s="3">
        <f>VLOOKUP(B39,VA_region!$G$2:$H$190,2,FALSE)</f>
        <v>11592.538140856999</v>
      </c>
      <c r="G39" s="3">
        <f>VLOOKUP(B39,VA_region!$A$2:$B$246,2,FALSE)</f>
        <v>8796.14634126696</v>
      </c>
      <c r="K39" s="3" t="e">
        <f>VLOOKUP(B39,VA_region_P!$D$2:$E$142,2,FALSE)</f>
        <v>#N/A</v>
      </c>
      <c r="L39" s="3">
        <f>VLOOKUP(B39,VA_region_P!$A$2:$B$246,2,FALSE)</f>
        <v>8556.5948709999993</v>
      </c>
      <c r="M39" s="3">
        <f>VLOOKUP(B39,VA_region_P!$J$2:$K$215,2,FALSE)</f>
        <v>10953.329867083101</v>
      </c>
      <c r="N39" s="3">
        <f>VLOOKUP(B39,VA_region_P!$G$2:$H$190,2,FALSE)</f>
        <v>12642.656203051001</v>
      </c>
      <c r="O39" s="3">
        <f>VLOOKUP(B39,VA_region_P!$A$2:$B$246,2,FALSE)</f>
        <v>8556.5948709999993</v>
      </c>
    </row>
    <row r="40" spans="1:15">
      <c r="A40" s="3">
        <v>39</v>
      </c>
      <c r="B40" t="s">
        <v>88</v>
      </c>
      <c r="C40" s="3" t="e">
        <f>VLOOKUP(B40,VA_region!$D$2:$E$142,2,FALSE)</f>
        <v>#N/A</v>
      </c>
      <c r="D40" s="3">
        <f>VLOOKUP(B40,VA_region!$A$2:$B$246,2,FALSE)</f>
        <v>725.59287935567397</v>
      </c>
      <c r="E40" s="3">
        <f>VLOOKUP(B40,VA_region!$J$2:$K$215,2,FALSE)</f>
        <v>235.994795189348</v>
      </c>
      <c r="F40" s="3" t="e">
        <f>VLOOKUP(B40,VA_region!$G$2:$H$190,2,FALSE)</f>
        <v>#N/A</v>
      </c>
      <c r="G40" s="3">
        <f>VLOOKUP(B40,VA_region!$A$2:$B$246,2,FALSE)</f>
        <v>725.59287935567397</v>
      </c>
      <c r="K40" s="3" t="e">
        <f>VLOOKUP(B40,VA_region_P!$D$2:$E$142,2,FALSE)</f>
        <v>#N/A</v>
      </c>
      <c r="L40" s="3">
        <f>VLOOKUP(B40,VA_region_P!$A$2:$B$246,2,FALSE)</f>
        <v>537.59539410000002</v>
      </c>
      <c r="M40" s="3">
        <f>VLOOKUP(B40,VA_region_P!$J$2:$K$215,2,FALSE)</f>
        <v>235.994795189348</v>
      </c>
      <c r="N40" s="3" t="e">
        <f>VLOOKUP(B40,VA_region_P!$G$2:$H$190,2,FALSE)</f>
        <v>#N/A</v>
      </c>
      <c r="O40" s="3">
        <f>VLOOKUP(B40,VA_region_P!$A$2:$B$246,2,FALSE)</f>
        <v>537.59539410000002</v>
      </c>
    </row>
    <row r="41" spans="1:15">
      <c r="A41" s="3">
        <v>40</v>
      </c>
      <c r="B41" t="s">
        <v>90</v>
      </c>
      <c r="C41" s="3" t="e">
        <f>VLOOKUP(B41,VA_region!$D$2:$E$142,2,FALSE)</f>
        <v>#N/A</v>
      </c>
      <c r="D41" s="3">
        <f>VLOOKUP(B41,VA_region!$A$2:$B$246,2,FALSE)</f>
        <v>1094.45435521838</v>
      </c>
      <c r="E41" s="3">
        <f>VLOOKUP(B41,VA_region!$J$2:$K$215,2,FALSE)</f>
        <v>0</v>
      </c>
      <c r="F41" s="3" t="e">
        <f>VLOOKUP(B41,VA_region!$G$2:$H$190,2,FALSE)</f>
        <v>#N/A</v>
      </c>
      <c r="G41" s="3">
        <f>VLOOKUP(B41,VA_region!$A$2:$B$246,2,FALSE)</f>
        <v>1094.45435521838</v>
      </c>
      <c r="K41" s="3" t="e">
        <f>VLOOKUP(B41,VA_region_P!$D$2:$E$142,2,FALSE)</f>
        <v>#N/A</v>
      </c>
      <c r="L41" s="3">
        <f>VLOOKUP(B41,VA_region_P!$A$2:$B$246,2,FALSE)</f>
        <v>966.02954190000003</v>
      </c>
      <c r="M41" s="3">
        <f>VLOOKUP(B41,VA_region_P!$J$2:$K$215,2,FALSE)</f>
        <v>0</v>
      </c>
      <c r="N41" s="3" t="e">
        <f>VLOOKUP(B41,VA_region_P!$G$2:$H$190,2,FALSE)</f>
        <v>#N/A</v>
      </c>
      <c r="O41" s="3">
        <f>VLOOKUP(B41,VA_region_P!$A$2:$B$246,2,FALSE)</f>
        <v>966.02954190000003</v>
      </c>
    </row>
    <row r="42" spans="1:15">
      <c r="A42" s="3">
        <v>41</v>
      </c>
      <c r="B42" t="s">
        <v>91</v>
      </c>
      <c r="C42" s="3" t="e">
        <f>VLOOKUP(B42,VA_region!$D$2:$E$142,2,FALSE)</f>
        <v>#N/A</v>
      </c>
      <c r="D42" s="3">
        <f>VLOOKUP(B42,VA_region!$A$2:$B$246,2,FALSE)</f>
        <v>2140.1760259573098</v>
      </c>
      <c r="E42" s="3">
        <f>VLOOKUP(B42,VA_region!$J$2:$K$215,2,FALSE)</f>
        <v>1432.9756039824099</v>
      </c>
      <c r="F42" s="3">
        <f>VLOOKUP(B42,VA_region!$G$2:$H$190,2,FALSE)</f>
        <v>2272.35420304523</v>
      </c>
      <c r="G42" s="3">
        <f>VLOOKUP(B42,VA_region!$A$2:$B$246,2,FALSE)</f>
        <v>2140.1760259573098</v>
      </c>
      <c r="K42" s="3" t="e">
        <f>VLOOKUP(B42,VA_region_P!$D$2:$E$142,2,FALSE)</f>
        <v>#N/A</v>
      </c>
      <c r="L42" s="3">
        <f>VLOOKUP(B42,VA_region_P!$A$2:$B$246,2,FALSE)</f>
        <v>1596.800287</v>
      </c>
      <c r="M42" s="3">
        <f>VLOOKUP(B42,VA_region_P!$J$2:$K$215,2,FALSE)</f>
        <v>1432.9756039824099</v>
      </c>
      <c r="N42" s="3">
        <f>VLOOKUP(B42,VA_region_P!$G$2:$H$190,2,FALSE)</f>
        <v>1719.8710060799999</v>
      </c>
      <c r="O42" s="3">
        <f>VLOOKUP(B42,VA_region_P!$A$2:$B$246,2,FALSE)</f>
        <v>1596.800287</v>
      </c>
    </row>
    <row r="43" spans="1:15">
      <c r="A43" s="3">
        <v>42</v>
      </c>
      <c r="B43" t="s">
        <v>93</v>
      </c>
      <c r="C43" s="3" t="e">
        <f>VLOOKUP(B43,VA_region!$D$2:$E$142,2,FALSE)</f>
        <v>#N/A</v>
      </c>
      <c r="D43" s="3">
        <f>VLOOKUP(B43,VA_region!$A$2:$B$246,2,FALSE)</f>
        <v>97590.512341111695</v>
      </c>
      <c r="E43" s="3">
        <f>VLOOKUP(B43,VA_region!$J$2:$K$215,2,FALSE)</f>
        <v>62827.8024435919</v>
      </c>
      <c r="F43" s="3">
        <f>VLOOKUP(B43,VA_region!$G$2:$H$190,2,FALSE)</f>
        <v>75680.681922823511</v>
      </c>
      <c r="G43" s="3">
        <f>VLOOKUP(B43,VA_region!$A$2:$B$246,2,FALSE)</f>
        <v>97590.512341111695</v>
      </c>
      <c r="K43" s="3" t="e">
        <f>VLOOKUP(B43,VA_region_P!$D$2:$E$142,2,FALSE)</f>
        <v>#N/A</v>
      </c>
      <c r="L43" s="3">
        <f>VLOOKUP(B43,VA_region_P!$A$2:$B$246,2,FALSE)</f>
        <v>87133.000000100001</v>
      </c>
      <c r="M43" s="3">
        <f>VLOOKUP(B43,VA_region_P!$J$2:$K$215,2,FALSE)</f>
        <v>62827.8024435919</v>
      </c>
      <c r="N43" s="3">
        <f>VLOOKUP(B43,VA_region_P!$G$2:$H$190,2,FALSE)</f>
        <v>66706.053298493309</v>
      </c>
      <c r="O43" s="3">
        <f>VLOOKUP(B43,VA_region_P!$A$2:$B$246,2,FALSE)</f>
        <v>87133.000000100001</v>
      </c>
    </row>
    <row r="44" spans="1:15">
      <c r="A44" s="3">
        <v>43</v>
      </c>
      <c r="B44" t="s">
        <v>94</v>
      </c>
      <c r="C44" s="3" t="e">
        <f>VLOOKUP(B44,VA_region!$D$2:$E$142,2,FALSE)</f>
        <v>#N/A</v>
      </c>
      <c r="D44" s="3">
        <f>VLOOKUP(B44,VA_region!$A$2:$B$246,2,FALSE)</f>
        <v>125.544279456048</v>
      </c>
      <c r="E44" s="3" t="e">
        <f>VLOOKUP(B44,VA_region!$J$2:$K$215,2,FALSE)</f>
        <v>#N/A</v>
      </c>
      <c r="F44" s="3" t="e">
        <f>VLOOKUP(B44,VA_region!$G$2:$H$190,2,FALSE)</f>
        <v>#N/A</v>
      </c>
      <c r="G44" s="3">
        <f>VLOOKUP(B44,VA_region!$A$2:$B$246,2,FALSE)</f>
        <v>125.544279456048</v>
      </c>
      <c r="K44" s="3" t="e">
        <f>VLOOKUP(B44,VA_region_P!$D$2:$E$142,2,FALSE)</f>
        <v>#N/A</v>
      </c>
      <c r="L44" s="3">
        <f>VLOOKUP(B44,VA_region_P!$A$2:$B$246,2,FALSE)</f>
        <v>132.69358310000001</v>
      </c>
      <c r="M44" s="3" t="e">
        <f>VLOOKUP(B44,VA_region_P!$J$2:$K$215,2,FALSE)</f>
        <v>#N/A</v>
      </c>
      <c r="N44" s="3" t="e">
        <f>VLOOKUP(B44,VA_region_P!$G$2:$H$190,2,FALSE)</f>
        <v>#N/A</v>
      </c>
      <c r="O44" s="3">
        <f>VLOOKUP(B44,VA_region_P!$A$2:$B$246,2,FALSE)</f>
        <v>132.69358310000001</v>
      </c>
    </row>
    <row r="45" spans="1:15">
      <c r="A45" s="3">
        <v>44</v>
      </c>
      <c r="B45" t="s">
        <v>95</v>
      </c>
      <c r="C45" s="3" t="e">
        <f>VLOOKUP(B45,VA_region!$D$2:$E$142,2,FALSE)</f>
        <v>#N/A</v>
      </c>
      <c r="D45" s="3">
        <f>VLOOKUP(B45,VA_region!$A$2:$B$246,2,FALSE)</f>
        <v>5810.5924027055198</v>
      </c>
      <c r="E45" s="3">
        <f>VLOOKUP(B45,VA_region!$J$2:$K$215,2,FALSE)</f>
        <v>2641.2344173206302</v>
      </c>
      <c r="F45" s="3">
        <f>VLOOKUP(B45,VA_region!$G$2:$H$190,2,FALSE)</f>
        <v>3741.9712115505999</v>
      </c>
      <c r="G45" s="3">
        <f>VLOOKUP(B45,VA_region!$A$2:$B$246,2,FALSE)</f>
        <v>5810.5924027055198</v>
      </c>
      <c r="K45" s="3" t="e">
        <f>VLOOKUP(B45,VA_region_P!$D$2:$E$142,2,FALSE)</f>
        <v>#N/A</v>
      </c>
      <c r="L45" s="3">
        <f>VLOOKUP(B45,VA_region_P!$A$2:$B$246,2,FALSE)</f>
        <v>4708.3367332999997</v>
      </c>
      <c r="M45" s="3">
        <f>VLOOKUP(B45,VA_region_P!$J$2:$K$215,2,FALSE)</f>
        <v>2641.2344173206302</v>
      </c>
      <c r="N45" s="3">
        <f>VLOOKUP(B45,VA_region_P!$G$2:$H$190,2,FALSE)</f>
        <v>3336.4287108550002</v>
      </c>
      <c r="O45" s="3">
        <f>VLOOKUP(B45,VA_region_P!$A$2:$B$246,2,FALSE)</f>
        <v>4708.3367332999997</v>
      </c>
    </row>
    <row r="46" spans="1:15">
      <c r="A46" s="3">
        <v>45</v>
      </c>
      <c r="B46" t="s">
        <v>99</v>
      </c>
      <c r="C46" s="3" t="e">
        <f>VLOOKUP(B46,VA_region!$D$2:$E$142,2,FALSE)</f>
        <v>#N/A</v>
      </c>
      <c r="D46" s="3">
        <f>VLOOKUP(B46,VA_region!$A$2:$B$246,2,FALSE)</f>
        <v>3368.1282080236801</v>
      </c>
      <c r="E46" s="3">
        <f>VLOOKUP(B46,VA_region!$J$2:$K$215,2,FALSE)</f>
        <v>1284.49769766245</v>
      </c>
      <c r="F46" s="3">
        <f>VLOOKUP(B46,VA_region!$G$2:$H$190,2,FALSE)</f>
        <v>1617.2551210629299</v>
      </c>
      <c r="G46" s="3">
        <f>VLOOKUP(B46,VA_region!$A$2:$B$246,2,FALSE)</f>
        <v>3368.1282080236801</v>
      </c>
      <c r="K46" s="3" t="e">
        <f>VLOOKUP(B46,VA_region_P!$D$2:$E$142,2,FALSE)</f>
        <v>#N/A</v>
      </c>
      <c r="L46" s="3">
        <f>VLOOKUP(B46,VA_region_P!$A$2:$B$246,2,FALSE)</f>
        <v>2430.2879668</v>
      </c>
      <c r="M46" s="3">
        <f>VLOOKUP(B46,VA_region_P!$J$2:$K$215,2,FALSE)</f>
        <v>1284.49769766245</v>
      </c>
      <c r="N46" s="3">
        <f>VLOOKUP(B46,VA_region_P!$G$2:$H$190,2,FALSE)</f>
        <v>1355.302795567</v>
      </c>
      <c r="O46" s="3">
        <f>VLOOKUP(B46,VA_region_P!$A$2:$B$246,2,FALSE)</f>
        <v>2430.2879668</v>
      </c>
    </row>
    <row r="47" spans="1:15">
      <c r="A47" s="3">
        <v>46</v>
      </c>
      <c r="B47" t="s">
        <v>100</v>
      </c>
      <c r="C47" s="3" t="e">
        <f>VLOOKUP(B47,VA_region!$D$2:$E$142,2,FALSE)</f>
        <v>#N/A</v>
      </c>
      <c r="D47" s="3">
        <f>VLOOKUP(B47,VA_region!$A$2:$B$246,2,FALSE)</f>
        <v>759.613529088684</v>
      </c>
      <c r="E47" s="3">
        <f>VLOOKUP(B47,VA_region!$J$2:$K$215,2,FALSE)</f>
        <v>386.74289588842998</v>
      </c>
      <c r="F47" s="3" t="e">
        <f>VLOOKUP(B47,VA_region!$G$2:$H$190,2,FALSE)</f>
        <v>#N/A</v>
      </c>
      <c r="G47" s="3">
        <f>VLOOKUP(B47,VA_region!$A$2:$B$246,2,FALSE)</f>
        <v>759.613529088684</v>
      </c>
      <c r="K47" s="3" t="e">
        <f>VLOOKUP(B47,VA_region_P!$D$2:$E$142,2,FALSE)</f>
        <v>#N/A</v>
      </c>
      <c r="L47" s="3">
        <f>VLOOKUP(B47,VA_region_P!$A$2:$B$246,2,FALSE)</f>
        <v>540.73703669999998</v>
      </c>
      <c r="M47" s="3">
        <f>VLOOKUP(B47,VA_region_P!$J$2:$K$215,2,FALSE)</f>
        <v>386.74289588843197</v>
      </c>
      <c r="N47" s="3" t="e">
        <f>VLOOKUP(B47,VA_region_P!$G$2:$H$190,2,FALSE)</f>
        <v>#N/A</v>
      </c>
      <c r="O47" s="3">
        <f>VLOOKUP(B47,VA_region_P!$A$2:$B$246,2,FALSE)</f>
        <v>540.73703669999998</v>
      </c>
    </row>
    <row r="48" spans="1:15">
      <c r="A48" s="3">
        <v>47</v>
      </c>
      <c r="B48" t="s">
        <v>102</v>
      </c>
      <c r="C48" s="3">
        <f>VLOOKUP(B48,VA_region!$D$2:$E$142,2,FALSE)</f>
        <v>64919.574505226097</v>
      </c>
      <c r="D48" s="3">
        <f>VLOOKUP(B48,VA_region!$A$2:$B$246,2,FALSE)</f>
        <v>78554.179725037699</v>
      </c>
      <c r="E48" s="3">
        <f>VLOOKUP(B48,VA_region!$J$2:$K$215,2,FALSE)</f>
        <v>51952.495136739199</v>
      </c>
      <c r="F48" s="3">
        <f>VLOOKUP(B48,VA_region!$G$2:$H$190,2,FALSE)</f>
        <v>65559.097992131094</v>
      </c>
      <c r="G48" s="3">
        <f>VLOOKUP(B48,VA_region!$A$2:$B$246,2,FALSE)</f>
        <v>78554.179725037699</v>
      </c>
      <c r="K48" s="3">
        <f>VLOOKUP(B48,VA_region_P!$D$2:$E$142,2,FALSE)</f>
        <v>60088.936664267298</v>
      </c>
      <c r="L48" s="3">
        <f>VLOOKUP(B48,VA_region_P!$A$2:$B$246,2,FALSE)</f>
        <v>71164.825257000004</v>
      </c>
      <c r="M48" s="3">
        <f>VLOOKUP(B48,VA_region_P!$J$2:$K$215,2,FALSE)</f>
        <v>51952.495136739199</v>
      </c>
      <c r="N48" s="3">
        <f>VLOOKUP(B48,VA_region_P!$G$2:$H$190,2,FALSE)</f>
        <v>59046.912127775999</v>
      </c>
      <c r="O48" s="3">
        <f>VLOOKUP(B48,VA_region_P!$A$2:$B$246,2,FALSE)</f>
        <v>71164.825257000004</v>
      </c>
    </row>
    <row r="49" spans="1:15">
      <c r="A49" s="3">
        <v>48</v>
      </c>
      <c r="B49" t="s">
        <v>834</v>
      </c>
      <c r="C49" s="3" t="e">
        <f>VLOOKUP(B49,VA_region!$D$2:$E$142,2,FALSE)</f>
        <v>#N/A</v>
      </c>
      <c r="D49" s="3">
        <f>VLOOKUP(B49,VA_region!$A$2:$B$246,2,FALSE)</f>
        <v>187645.52533998</v>
      </c>
      <c r="E49" s="3">
        <f>VLOOKUP(B49,VA_region!$J$2:$K$215,2,FALSE)</f>
        <v>168121.35359643001</v>
      </c>
      <c r="F49" s="3">
        <f>VLOOKUP(B49,VA_region!$G$2:$H$190,2,FALSE)</f>
        <v>212548.82170766301</v>
      </c>
      <c r="G49" s="3">
        <f>VLOOKUP(B49,VA_region!$A$2:$B$246,2,FALSE)</f>
        <v>187645.52533998</v>
      </c>
      <c r="K49" s="3" t="e">
        <f>VLOOKUP(B49,VA_region_P!$D$2:$E$142,2,FALSE)</f>
        <v>#N/A</v>
      </c>
      <c r="L49" s="3">
        <f>VLOOKUP(B49,VA_region_P!$A$2:$B$246,2,FALSE)</f>
        <v>165979.41830230001</v>
      </c>
      <c r="M49" s="3">
        <f>VLOOKUP(B49,VA_region_P!$J$2:$K$215,2,FALSE)</f>
        <v>168121.35359643001</v>
      </c>
      <c r="N49" s="3">
        <f>VLOOKUP(B49,VA_region_P!$G$2:$H$190,2,FALSE)</f>
        <v>230734.01786416798</v>
      </c>
      <c r="O49" s="3">
        <f>VLOOKUP(B49,VA_region_P!$A$2:$B$246,2,FALSE)</f>
        <v>165979.41830230001</v>
      </c>
    </row>
    <row r="50" spans="1:15">
      <c r="A50" s="3">
        <v>49</v>
      </c>
      <c r="B50" t="s">
        <v>104</v>
      </c>
      <c r="C50" s="3">
        <f>VLOOKUP(B50,VA_region!$D$2:$E$142,2,FALSE)</f>
        <v>97168.147129117497</v>
      </c>
      <c r="D50" s="3">
        <f>VLOOKUP(B50,VA_region!$A$2:$B$246,2,FALSE)</f>
        <v>98775.134614212802</v>
      </c>
      <c r="E50" s="3">
        <f>VLOOKUP(B50,VA_region!$J$2:$K$215,2,FALSE)</f>
        <v>76612.918183783098</v>
      </c>
      <c r="F50" s="3">
        <f>VLOOKUP(B50,VA_region!$G$2:$H$190,2,FALSE)</f>
        <v>82274.898040761196</v>
      </c>
      <c r="G50" s="3">
        <f>VLOOKUP(B50,VA_region!$A$2:$B$246,2,FALSE)</f>
        <v>98775.134614212802</v>
      </c>
      <c r="K50" s="3">
        <f>VLOOKUP(B50,VA_region_P!$D$2:$E$142,2,FALSE)</f>
        <v>99727.773687143505</v>
      </c>
      <c r="L50" s="3">
        <f>VLOOKUP(B50,VA_region_P!$A$2:$B$246,2,FALSE)</f>
        <v>99290.380999999994</v>
      </c>
      <c r="M50" s="3">
        <f>VLOOKUP(B50,VA_region_P!$J$2:$K$215,2,FALSE)</f>
        <v>76612.918183783098</v>
      </c>
      <c r="N50" s="3">
        <f>VLOOKUP(B50,VA_region_P!$G$2:$H$190,2,FALSE)</f>
        <v>83971.109910203988</v>
      </c>
      <c r="O50" s="3">
        <f>VLOOKUP(B50,VA_region_P!$A$2:$B$246,2,FALSE)</f>
        <v>99290.380999999994</v>
      </c>
    </row>
    <row r="51" spans="1:15">
      <c r="A51" s="3">
        <v>50</v>
      </c>
      <c r="B51" t="s">
        <v>822</v>
      </c>
      <c r="C51" s="3">
        <f>VLOOKUP(B51,VA_region!$D$2:$E$142,2,FALSE)</f>
        <v>336764.86957882298</v>
      </c>
      <c r="D51" s="3">
        <f>VLOOKUP(B51,VA_region!$A$2:$B$246,2,FALSE)</f>
        <v>353695.880408319</v>
      </c>
      <c r="E51" s="3">
        <f>VLOOKUP(B51,VA_region!$J$2:$K$215,2,FALSE)</f>
        <v>223212.17459946501</v>
      </c>
      <c r="F51" s="3">
        <f>VLOOKUP(B51,VA_region!$G$2:$H$190,2,FALSE)</f>
        <v>306928.741539874</v>
      </c>
      <c r="G51" s="3">
        <f>VLOOKUP(B51,VA_region!$A$2:$B$246,2,FALSE)</f>
        <v>353695.880408319</v>
      </c>
      <c r="K51" s="3">
        <f>VLOOKUP(B51,VA_region_P!$D$2:$E$142,2,FALSE)</f>
        <v>296776.62074421399</v>
      </c>
      <c r="L51" s="3">
        <f>VLOOKUP(B51,VA_region_P!$A$2:$B$246,2,FALSE)</f>
        <v>332698.04103129997</v>
      </c>
      <c r="M51" s="3">
        <f>VLOOKUP(B51,VA_region_P!$J$2:$K$215,2,FALSE)</f>
        <v>223212.17459946501</v>
      </c>
      <c r="N51" s="3">
        <f>VLOOKUP(B51,VA_region_P!$G$2:$H$190,2,FALSE)</f>
        <v>292985.94800980302</v>
      </c>
      <c r="O51" s="3">
        <f>VLOOKUP(B51,VA_region_P!$A$2:$B$246,2,FALSE)</f>
        <v>332698.04103129997</v>
      </c>
    </row>
    <row r="52" spans="1:15">
      <c r="A52" s="3">
        <v>51</v>
      </c>
      <c r="B52" t="s">
        <v>824</v>
      </c>
      <c r="C52" s="3" t="e">
        <f>VLOOKUP(B52,VA_region!$D$2:$E$142,2,FALSE)</f>
        <v>#N/A</v>
      </c>
      <c r="D52" s="3">
        <f>VLOOKUP(B52,VA_region!$A$2:$B$246,2,FALSE)</f>
        <v>2078.8908923966901</v>
      </c>
      <c r="E52" s="3">
        <f>VLOOKUP(B52,VA_region!$J$2:$K$215,2,FALSE)</f>
        <v>3067.9530927937099</v>
      </c>
      <c r="F52" s="3">
        <f>VLOOKUP(B52,VA_region!$G$2:$H$190,2,FALSE)</f>
        <v>3113.2699338717498</v>
      </c>
      <c r="G52" s="3">
        <f>VLOOKUP(B52,VA_region!$A$2:$B$246,2,FALSE)</f>
        <v>2078.8908923966901</v>
      </c>
      <c r="K52" s="3" t="e">
        <f>VLOOKUP(B52,VA_region_P!$D$2:$E$142,2,FALSE)</f>
        <v>#N/A</v>
      </c>
      <c r="L52" s="3">
        <f>VLOOKUP(B52,VA_region_P!$A$2:$B$246,2,FALSE)</f>
        <v>2087.4064057000001</v>
      </c>
      <c r="M52" s="3">
        <f>VLOOKUP(B52,VA_region_P!$J$2:$K$215,2,FALSE)</f>
        <v>3067.9530927937099</v>
      </c>
      <c r="N52" s="3">
        <f>VLOOKUP(B52,VA_region_P!$G$2:$H$190,2,FALSE)</f>
        <v>3082.2013050994997</v>
      </c>
      <c r="O52" s="3">
        <f>VLOOKUP(B52,VA_region_P!$A$2:$B$246,2,FALSE)</f>
        <v>2087.4064057000001</v>
      </c>
    </row>
    <row r="53" spans="1:15">
      <c r="A53" s="3">
        <v>52</v>
      </c>
      <c r="B53" t="s">
        <v>107</v>
      </c>
      <c r="C53" s="3" t="e">
        <f>VLOOKUP(B53,VA_region!$D$2:$E$142,2,FALSE)</f>
        <v>#N/A</v>
      </c>
      <c r="D53" s="3">
        <f>VLOOKUP(B53,VA_region!$A$2:$B$246,2,FALSE)</f>
        <v>6.8610236684941501</v>
      </c>
      <c r="E53" s="3" t="e">
        <f>VLOOKUP(B53,VA_region!$J$2:$K$215,2,FALSE)</f>
        <v>#N/A</v>
      </c>
      <c r="F53" s="3" t="e">
        <f>VLOOKUP(B53,VA_region!$G$2:$H$190,2,FALSE)</f>
        <v>#N/A</v>
      </c>
      <c r="G53" s="3">
        <f>VLOOKUP(B53,VA_region!$A$2:$B$246,2,FALSE)</f>
        <v>6.8610236684941501</v>
      </c>
      <c r="K53" s="3" t="e">
        <f>VLOOKUP(B53,VA_region_P!$D$2:$E$142,2,FALSE)</f>
        <v>#N/A</v>
      </c>
      <c r="L53" s="3">
        <f>VLOOKUP(B53,VA_region_P!$A$2:$B$246,2,FALSE)</f>
        <v>6.5797340999999996</v>
      </c>
      <c r="M53" s="3" t="e">
        <f>VLOOKUP(B53,VA_region_P!$J$2:$K$215,2,FALSE)</f>
        <v>#N/A</v>
      </c>
      <c r="N53" s="3" t="e">
        <f>VLOOKUP(B53,VA_region_P!$G$2:$H$190,2,FALSE)</f>
        <v>#N/A</v>
      </c>
      <c r="O53" s="3">
        <f>VLOOKUP(B53,VA_region_P!$A$2:$B$246,2,FALSE)</f>
        <v>6.5797340999999996</v>
      </c>
    </row>
    <row r="54" spans="1:15">
      <c r="A54" s="3">
        <v>53</v>
      </c>
      <c r="B54" t="s">
        <v>111</v>
      </c>
      <c r="C54" s="3">
        <f>VLOOKUP(B54,VA_region!$D$2:$E$142,2,FALSE)</f>
        <v>59645.016274969501</v>
      </c>
      <c r="D54" s="3">
        <f>VLOOKUP(B54,VA_region!$A$2:$B$246,2,FALSE)</f>
        <v>71705.878509709</v>
      </c>
      <c r="E54" s="3">
        <f>VLOOKUP(B54,VA_region!$J$2:$K$215,2,FALSE)</f>
        <v>44865.4137369788</v>
      </c>
      <c r="F54" s="3">
        <f>VLOOKUP(B54,VA_region!$G$2:$H$190,2,FALSE)</f>
        <v>3421.4548534120499</v>
      </c>
      <c r="G54" s="3">
        <f>VLOOKUP(B54,VA_region!$A$2:$B$246,2,FALSE)</f>
        <v>71705.878509709</v>
      </c>
      <c r="K54" s="3">
        <f>VLOOKUP(B54,VA_region_P!$D$2:$E$142,2,FALSE)</f>
        <v>52075.726942388501</v>
      </c>
      <c r="L54" s="3">
        <f>VLOOKUP(B54,VA_region_P!$A$2:$B$246,2,FALSE)</f>
        <v>64589.334978500003</v>
      </c>
      <c r="M54" s="3">
        <f>VLOOKUP(B54,VA_region_P!$J$2:$K$215,2,FALSE)</f>
        <v>44865.4137369788</v>
      </c>
      <c r="N54" s="3">
        <f>VLOOKUP(B54,VA_region_P!$G$2:$H$190,2,FALSE)</f>
        <v>18505.195311561201</v>
      </c>
      <c r="O54" s="3">
        <f>VLOOKUP(B54,VA_region_P!$A$2:$B$246,2,FALSE)</f>
        <v>64589.334978500003</v>
      </c>
    </row>
    <row r="55" spans="1:15">
      <c r="A55" s="3">
        <v>54</v>
      </c>
      <c r="B55" t="s">
        <v>112</v>
      </c>
      <c r="C55" s="3" t="e">
        <f>VLOOKUP(B55,VA_region!$D$2:$E$142,2,FALSE)</f>
        <v>#N/A</v>
      </c>
      <c r="D55" s="3">
        <f>VLOOKUP(B55,VA_region!$A$2:$B$246,2,FALSE)</f>
        <v>6764.0800208397204</v>
      </c>
      <c r="E55" s="3">
        <f>VLOOKUP(B55,VA_region!$J$2:$K$215,2,FALSE)</f>
        <v>0</v>
      </c>
      <c r="F55" s="3">
        <f>VLOOKUP(B55,VA_region!$G$2:$H$190,2,FALSE)</f>
        <v>5644.7067054868794</v>
      </c>
      <c r="G55" s="3">
        <f>VLOOKUP(B55,VA_region!$A$2:$B$246,2,FALSE)</f>
        <v>6764.0800208397204</v>
      </c>
      <c r="K55" s="3" t="e">
        <f>VLOOKUP(B55,VA_region_P!$D$2:$E$142,2,FALSE)</f>
        <v>#N/A</v>
      </c>
      <c r="L55" s="3">
        <f>VLOOKUP(B55,VA_region_P!$A$2:$B$246,2,FALSE)</f>
        <v>6268.3915211000003</v>
      </c>
      <c r="M55" s="3">
        <f>VLOOKUP(B55,VA_region_P!$J$2:$K$215,2,FALSE)</f>
        <v>0</v>
      </c>
      <c r="N55" s="3">
        <f>VLOOKUP(B55,VA_region_P!$G$2:$H$190,2,FALSE)</f>
        <v>5925.9985746168995</v>
      </c>
      <c r="O55" s="3">
        <f>VLOOKUP(B55,VA_region_P!$A$2:$B$246,2,FALSE)</f>
        <v>6268.3915211000003</v>
      </c>
    </row>
    <row r="56" spans="1:15">
      <c r="A56" s="3">
        <v>55</v>
      </c>
      <c r="B56" t="s">
        <v>114</v>
      </c>
      <c r="C56" s="3" t="e">
        <f>VLOOKUP(B56,VA_region!$D$2:$E$142,2,FALSE)</f>
        <v>#N/A</v>
      </c>
      <c r="D56" s="3">
        <f>VLOOKUP(B56,VA_region!$A$2:$B$246,2,FALSE)</f>
        <v>4920.3594005403502</v>
      </c>
      <c r="E56" s="3">
        <f>VLOOKUP(B56,VA_region!$J$2:$K$215,2,FALSE)</f>
        <v>3587.5420877705701</v>
      </c>
      <c r="F56" s="3">
        <f>VLOOKUP(B56,VA_region!$G$2:$H$190,2,FALSE)</f>
        <v>4747.4325954265296</v>
      </c>
      <c r="G56" s="3">
        <f>VLOOKUP(B56,VA_region!$A$2:$B$246,2,FALSE)</f>
        <v>4920.3594005403502</v>
      </c>
      <c r="K56" s="3" t="e">
        <f>VLOOKUP(B56,VA_region_P!$D$2:$E$142,2,FALSE)</f>
        <v>#N/A</v>
      </c>
      <c r="L56" s="3">
        <f>VLOOKUP(B56,VA_region_P!$A$2:$B$246,2,FALSE)</f>
        <v>4682.5468632000002</v>
      </c>
      <c r="M56" s="3">
        <f>VLOOKUP(B56,VA_region_P!$J$2:$K$215,2,FALSE)</f>
        <v>3587.5420877705801</v>
      </c>
      <c r="N56" s="3">
        <f>VLOOKUP(B56,VA_region_P!$G$2:$H$190,2,FALSE)</f>
        <v>3695.4698221860003</v>
      </c>
      <c r="O56" s="3">
        <f>VLOOKUP(B56,VA_region_P!$A$2:$B$246,2,FALSE)</f>
        <v>4682.5468632000002</v>
      </c>
    </row>
    <row r="57" spans="1:15">
      <c r="A57" s="3">
        <v>56</v>
      </c>
      <c r="B57" t="s">
        <v>115</v>
      </c>
      <c r="C57" s="3" t="e">
        <f>VLOOKUP(B57,VA_region!$D$2:$E$142,2,FALSE)</f>
        <v>#N/A</v>
      </c>
      <c r="D57" s="3">
        <f>VLOOKUP(B57,VA_region!$A$2:$B$246,2,FALSE)</f>
        <v>1296.0866050114701</v>
      </c>
      <c r="E57" s="3" t="e">
        <f>VLOOKUP(B57,VA_region!$J$2:$K$215,2,FALSE)</f>
        <v>#N/A</v>
      </c>
      <c r="F57" s="3" t="e">
        <f>VLOOKUP(B57,VA_region!$G$2:$H$190,2,FALSE)</f>
        <v>#N/A</v>
      </c>
      <c r="G57" s="3">
        <f>VLOOKUP(B57,VA_region!$A$2:$B$246,2,FALSE)</f>
        <v>1296.0866050114701</v>
      </c>
      <c r="K57" s="3" t="e">
        <f>VLOOKUP(B57,VA_region_P!$D$2:$E$142,2,FALSE)</f>
        <v>#N/A</v>
      </c>
      <c r="L57" s="3">
        <f>VLOOKUP(B57,VA_region_P!$A$2:$B$246,2,FALSE)</f>
        <v>1161.2242466</v>
      </c>
      <c r="M57" s="3" t="e">
        <f>VLOOKUP(B57,VA_region_P!$J$2:$K$215,2,FALSE)</f>
        <v>#N/A</v>
      </c>
      <c r="N57" s="3" t="e">
        <f>VLOOKUP(B57,VA_region_P!$G$2:$H$190,2,FALSE)</f>
        <v>#N/A</v>
      </c>
      <c r="O57" s="3">
        <f>VLOOKUP(B57,VA_region_P!$A$2:$B$246,2,FALSE)</f>
        <v>1161.2242466</v>
      </c>
    </row>
    <row r="58" spans="1:15">
      <c r="A58" s="3">
        <v>57</v>
      </c>
      <c r="B58" t="s">
        <v>117</v>
      </c>
      <c r="C58" s="3" t="e">
        <f>VLOOKUP(B58,VA_region!$D$2:$E$142,2,FALSE)</f>
        <v>#N/A</v>
      </c>
      <c r="D58" s="3">
        <f>VLOOKUP(B58,VA_region!$A$2:$B$246,2,FALSE)</f>
        <v>2398.09636379414</v>
      </c>
      <c r="E58" s="3" t="e">
        <f>VLOOKUP(B58,VA_region!$J$2:$K$215,2,FALSE)</f>
        <v>#N/A</v>
      </c>
      <c r="F58" s="3" t="e">
        <f>VLOOKUP(B58,VA_region!$G$2:$H$190,2,FALSE)</f>
        <v>#N/A</v>
      </c>
      <c r="G58" s="3">
        <f>VLOOKUP(B58,VA_region!$A$2:$B$246,2,FALSE)</f>
        <v>2398.09636379414</v>
      </c>
      <c r="K58" s="3" t="e">
        <f>VLOOKUP(B58,VA_region_P!$D$2:$E$142,2,FALSE)</f>
        <v>#N/A</v>
      </c>
      <c r="L58" s="3">
        <f>VLOOKUP(B58,VA_region_P!$A$2:$B$246,2,FALSE)</f>
        <v>2518.0962857</v>
      </c>
      <c r="M58" s="3" t="e">
        <f>VLOOKUP(B58,VA_region_P!$J$2:$K$215,2,FALSE)</f>
        <v>#N/A</v>
      </c>
      <c r="N58" s="3" t="e">
        <f>VLOOKUP(B58,VA_region_P!$G$2:$H$190,2,FALSE)</f>
        <v>#N/A</v>
      </c>
      <c r="O58" s="3">
        <f>VLOOKUP(B58,VA_region_P!$A$2:$B$246,2,FALSE)</f>
        <v>2518.0962857</v>
      </c>
    </row>
    <row r="59" spans="1:15">
      <c r="A59" s="3">
        <v>58</v>
      </c>
      <c r="B59" t="s">
        <v>118</v>
      </c>
      <c r="C59" s="3" t="e">
        <f>VLOOKUP(B59,VA_region!$D$2:$E$142,2,FALSE)</f>
        <v>#N/A</v>
      </c>
      <c r="D59" s="3">
        <f>VLOOKUP(B59,VA_region!$A$2:$B$246,2,FALSE)</f>
        <v>514.69389439599695</v>
      </c>
      <c r="E59" s="3">
        <f>VLOOKUP(B59,VA_region!$J$2:$K$215,2,FALSE)</f>
        <v>233.390995530439</v>
      </c>
      <c r="F59" s="3" t="e">
        <f>VLOOKUP(B59,VA_region!$G$2:$H$190,2,FALSE)</f>
        <v>#N/A</v>
      </c>
      <c r="G59" s="3">
        <f>VLOOKUP(B59,VA_region!$A$2:$B$246,2,FALSE)</f>
        <v>514.69389439599695</v>
      </c>
      <c r="K59" s="3" t="e">
        <f>VLOOKUP(B59,VA_region_P!$D$2:$E$142,2,FALSE)</f>
        <v>#N/A</v>
      </c>
      <c r="L59" s="3">
        <f>VLOOKUP(B59,VA_region_P!$A$2:$B$246,2,FALSE)</f>
        <v>316.48989990000001</v>
      </c>
      <c r="M59" s="3">
        <f>VLOOKUP(B59,VA_region_P!$J$2:$K$215,2,FALSE)</f>
        <v>233.390995530439</v>
      </c>
      <c r="N59" s="3" t="e">
        <f>VLOOKUP(B59,VA_region_P!$G$2:$H$190,2,FALSE)</f>
        <v>#N/A</v>
      </c>
      <c r="O59" s="3">
        <f>VLOOKUP(B59,VA_region_P!$A$2:$B$246,2,FALSE)</f>
        <v>316.48989990000001</v>
      </c>
    </row>
    <row r="60" spans="1:15">
      <c r="A60" s="3">
        <v>59</v>
      </c>
      <c r="B60" t="s">
        <v>119</v>
      </c>
      <c r="C60" s="3" t="e">
        <f>VLOOKUP(B60,VA_region!$D$2:$E$142,2,FALSE)</f>
        <v>#N/A</v>
      </c>
      <c r="D60" s="3">
        <f>VLOOKUP(B60,VA_region!$A$2:$B$246,2,FALSE)</f>
        <v>12606.355583148999</v>
      </c>
      <c r="E60" s="3">
        <f>VLOOKUP(B60,VA_region!$J$2:$K$215,2,FALSE)</f>
        <v>13746.8255017838</v>
      </c>
      <c r="F60" s="3">
        <f>VLOOKUP(B60,VA_region!$G$2:$H$190,2,FALSE)</f>
        <v>20725.810590470501</v>
      </c>
      <c r="G60" s="3">
        <f>VLOOKUP(B60,VA_region!$A$2:$B$246,2,FALSE)</f>
        <v>12606.355583148999</v>
      </c>
      <c r="K60" s="3" t="e">
        <f>VLOOKUP(B60,VA_region_P!$D$2:$E$142,2,FALSE)</f>
        <v>#N/A</v>
      </c>
      <c r="L60" s="3">
        <f>VLOOKUP(B60,VA_region_P!$A$2:$B$246,2,FALSE)</f>
        <v>14383.1077143</v>
      </c>
      <c r="M60" s="3">
        <f>VLOOKUP(B60,VA_region_P!$J$2:$K$215,2,FALSE)</f>
        <v>13746.8255017838</v>
      </c>
      <c r="N60" s="3">
        <f>VLOOKUP(B60,VA_region_P!$G$2:$H$190,2,FALSE)</f>
        <v>20093.166506823</v>
      </c>
      <c r="O60" s="3">
        <f>VLOOKUP(B60,VA_region_P!$A$2:$B$246,2,FALSE)</f>
        <v>14383.1077143</v>
      </c>
    </row>
    <row r="61" spans="1:15">
      <c r="A61" s="3">
        <v>60</v>
      </c>
      <c r="B61" t="s">
        <v>121</v>
      </c>
      <c r="C61" s="3">
        <f>VLOOKUP(B61,VA_region!$D$2:$E$142,2,FALSE)</f>
        <v>20822.272048140901</v>
      </c>
      <c r="D61" s="3">
        <f>VLOOKUP(B61,VA_region!$A$2:$B$246,2,FALSE)</f>
        <v>19167.1466284056</v>
      </c>
      <c r="E61" s="3">
        <f>VLOOKUP(B61,VA_region!$J$2:$K$215,2,FALSE)</f>
        <v>12892.709961246001</v>
      </c>
      <c r="F61" s="3">
        <f>VLOOKUP(B61,VA_region!$G$2:$H$190,2,FALSE)</f>
        <v>16073.726030004</v>
      </c>
      <c r="G61" s="3">
        <f>VLOOKUP(B61,VA_region!$A$2:$B$246,2,FALSE)</f>
        <v>19167.1466284056</v>
      </c>
      <c r="K61" s="3">
        <f>VLOOKUP(B61,VA_region_P!$D$2:$E$142,2,FALSE)</f>
        <v>15612.2213176143</v>
      </c>
      <c r="L61" s="3">
        <f>VLOOKUP(B61,VA_region_P!$A$2:$B$246,2,FALSE)</f>
        <v>14953.9505577</v>
      </c>
      <c r="M61" s="3">
        <f>VLOOKUP(B61,VA_region_P!$J$2:$K$215,2,FALSE)</f>
        <v>12892.709961246001</v>
      </c>
      <c r="N61" s="3">
        <f>VLOOKUP(B61,VA_region_P!$G$2:$H$190,2,FALSE)</f>
        <v>13512.6732678075</v>
      </c>
      <c r="O61" s="3">
        <f>VLOOKUP(B61,VA_region_P!$A$2:$B$246,2,FALSE)</f>
        <v>14953.9505577</v>
      </c>
    </row>
    <row r="62" spans="1:15">
      <c r="A62" s="3">
        <v>61</v>
      </c>
      <c r="B62" t="s">
        <v>122</v>
      </c>
      <c r="C62" s="3">
        <f>VLOOKUP(B62,VA_region!$D$2:$E$142,2,FALSE)</f>
        <v>41280.802632517603</v>
      </c>
      <c r="D62" s="3">
        <f>VLOOKUP(B62,VA_region!$A$2:$B$246,2,FALSE)</f>
        <v>54932.1160518982</v>
      </c>
      <c r="E62" s="3">
        <f>VLOOKUP(B62,VA_region!$J$2:$K$215,2,FALSE)</f>
        <v>29201.992653697202</v>
      </c>
      <c r="F62" s="3">
        <f>VLOOKUP(B62,VA_region!$G$2:$H$190,2,FALSE)</f>
        <v>45569.080824825098</v>
      </c>
      <c r="G62" s="3">
        <f>VLOOKUP(B62,VA_region!$A$2:$B$246,2,FALSE)</f>
        <v>54932.1160518982</v>
      </c>
      <c r="K62" s="3">
        <f>VLOOKUP(B62,VA_region_P!$D$2:$E$142,2,FALSE)</f>
        <v>35267.763879247403</v>
      </c>
      <c r="L62" s="3">
        <f>VLOOKUP(B62,VA_region_P!$A$2:$B$246,2,FALSE)</f>
        <v>48564.863888699998</v>
      </c>
      <c r="M62" s="3">
        <f>VLOOKUP(B62,VA_region_P!$J$2:$K$215,2,FALSE)</f>
        <v>29201.992653697202</v>
      </c>
      <c r="N62" s="3">
        <f>VLOOKUP(B62,VA_region_P!$G$2:$H$190,2,FALSE)</f>
        <v>43348.835900637998</v>
      </c>
      <c r="O62" s="3">
        <f>VLOOKUP(B62,VA_region_P!$A$2:$B$246,2,FALSE)</f>
        <v>48564.863888699998</v>
      </c>
    </row>
    <row r="63" spans="1:15">
      <c r="A63" s="3">
        <v>62</v>
      </c>
      <c r="B63" t="s">
        <v>123</v>
      </c>
      <c r="C63" s="3" t="e">
        <f>VLOOKUP(B63,VA_region!$D$2:$E$142,2,FALSE)</f>
        <v>#N/A</v>
      </c>
      <c r="D63" s="3">
        <f>VLOOKUP(B63,VA_region!$A$2:$B$246,2,FALSE)</f>
        <v>37448.656638758897</v>
      </c>
      <c r="E63" s="3" t="e">
        <f>VLOOKUP(B63,VA_region!$J$2:$K$215,2,FALSE)</f>
        <v>#N/A</v>
      </c>
      <c r="F63" s="3" t="e">
        <f>VLOOKUP(B63,VA_region!$G$2:$H$190,2,FALSE)</f>
        <v>#N/A</v>
      </c>
      <c r="G63" s="3">
        <f>VLOOKUP(B63,VA_region!$A$2:$B$246,2,FALSE)</f>
        <v>37448.656638758897</v>
      </c>
      <c r="K63" s="3" t="e">
        <f>VLOOKUP(B63,VA_region_P!$D$2:$E$142,2,FALSE)</f>
        <v>#N/A</v>
      </c>
      <c r="L63" s="3">
        <f>VLOOKUP(B63,VA_region_P!$A$2:$B$246,2,FALSE)</f>
        <v>26201.620630500001</v>
      </c>
      <c r="M63" s="3" t="e">
        <f>VLOOKUP(B63,VA_region_P!$J$2:$K$215,2,FALSE)</f>
        <v>#N/A</v>
      </c>
      <c r="N63" s="3" t="e">
        <f>VLOOKUP(B63,VA_region_P!$G$2:$H$190,2,FALSE)</f>
        <v>#N/A</v>
      </c>
      <c r="O63" s="3">
        <f>VLOOKUP(B63,VA_region_P!$A$2:$B$246,2,FALSE)</f>
        <v>26201.620630500001</v>
      </c>
    </row>
    <row r="64" spans="1:15">
      <c r="A64" s="3">
        <v>63</v>
      </c>
      <c r="B64" t="s">
        <v>124</v>
      </c>
      <c r="C64" s="3">
        <f>VLOOKUP(B64,VA_region!$D$2:$E$142,2,FALSE)</f>
        <v>7055.0809229740298</v>
      </c>
      <c r="D64" s="3">
        <f>VLOOKUP(B64,VA_region!$A$2:$B$246,2,FALSE)</f>
        <v>9416.8768565491391</v>
      </c>
      <c r="E64" s="3">
        <f>VLOOKUP(B64,VA_region!$J$2:$K$215,2,FALSE)</f>
        <v>5000.6564915745803</v>
      </c>
      <c r="F64" s="3">
        <f>VLOOKUP(B64,VA_region!$G$2:$H$190,2,FALSE)</f>
        <v>6913.4465754941803</v>
      </c>
      <c r="G64" s="3">
        <f>VLOOKUP(B64,VA_region!$A$2:$B$246,2,FALSE)</f>
        <v>9416.8768565491391</v>
      </c>
      <c r="K64" s="3">
        <f>VLOOKUP(B64,VA_region_P!$D$2:$E$142,2,FALSE)</f>
        <v>5290.20258376743</v>
      </c>
      <c r="L64" s="3">
        <f>VLOOKUP(B64,VA_region_P!$A$2:$B$246,2,FALSE)</f>
        <v>8794.2024433000006</v>
      </c>
      <c r="M64" s="3">
        <f>VLOOKUP(B64,VA_region_P!$J$2:$K$215,2,FALSE)</f>
        <v>5000.6564915745903</v>
      </c>
      <c r="N64" s="3">
        <f>VLOOKUP(B64,VA_region_P!$G$2:$H$190,2,FALSE)</f>
        <v>6378.1648403311992</v>
      </c>
      <c r="O64" s="3">
        <f>VLOOKUP(B64,VA_region_P!$A$2:$B$246,2,FALSE)</f>
        <v>8794.2024433000006</v>
      </c>
    </row>
    <row r="65" spans="1:15">
      <c r="A65" s="3">
        <v>64</v>
      </c>
      <c r="B65" t="s">
        <v>125</v>
      </c>
      <c r="C65" s="3" t="e">
        <f>VLOOKUP(B65,VA_region!$D$2:$E$142,2,FALSE)</f>
        <v>#N/A</v>
      </c>
      <c r="D65" s="3">
        <f>VLOOKUP(B65,VA_region!$A$2:$B$246,2,FALSE)</f>
        <v>648.598856827438</v>
      </c>
      <c r="E65" s="3" t="e">
        <f>VLOOKUP(B65,VA_region!$J$2:$K$215,2,FALSE)</f>
        <v>#N/A</v>
      </c>
      <c r="F65" s="3" t="e">
        <f>VLOOKUP(B65,VA_region!$G$2:$H$190,2,FALSE)</f>
        <v>#N/A</v>
      </c>
      <c r="G65" s="3">
        <f>VLOOKUP(B65,VA_region!$A$2:$B$246,2,FALSE)</f>
        <v>648.598856827438</v>
      </c>
      <c r="K65" s="3" t="e">
        <f>VLOOKUP(B65,VA_region_P!$D$2:$E$142,2,FALSE)</f>
        <v>#N/A</v>
      </c>
      <c r="L65" s="3">
        <f>VLOOKUP(B65,VA_region_P!$A$2:$B$246,2,FALSE)</f>
        <v>1189.1452088999999</v>
      </c>
      <c r="M65" s="3" t="e">
        <f>VLOOKUP(B65,VA_region_P!$J$2:$K$215,2,FALSE)</f>
        <v>#N/A</v>
      </c>
      <c r="N65" s="3" t="e">
        <f>VLOOKUP(B65,VA_region_P!$G$2:$H$190,2,FALSE)</f>
        <v>#N/A</v>
      </c>
      <c r="O65" s="3">
        <f>VLOOKUP(B65,VA_region_P!$A$2:$B$246,2,FALSE)</f>
        <v>1189.1452088999999</v>
      </c>
    </row>
    <row r="66" spans="1:15">
      <c r="A66" s="3">
        <v>65</v>
      </c>
      <c r="B66" t="s">
        <v>126</v>
      </c>
      <c r="C66" s="3" t="e">
        <f>VLOOKUP(B66,VA_region!$D$2:$E$142,2,FALSE)</f>
        <v>#N/A</v>
      </c>
      <c r="D66" s="3">
        <f>VLOOKUP(B66,VA_region!$A$2:$B$246,2,FALSE)</f>
        <v>1511.0502833154701</v>
      </c>
      <c r="E66" s="3">
        <f>VLOOKUP(B66,VA_region!$J$2:$K$215,2,FALSE)</f>
        <v>674.15140225506298</v>
      </c>
      <c r="F66" s="3">
        <f>VLOOKUP(B66,VA_region!$G$2:$H$190,2,FALSE)</f>
        <v>1264.7663131844599</v>
      </c>
      <c r="G66" s="3">
        <f>VLOOKUP(B66,VA_region!$A$2:$B$246,2,FALSE)</f>
        <v>1511.0502833154701</v>
      </c>
      <c r="K66" s="3" t="e">
        <f>VLOOKUP(B66,VA_region_P!$D$2:$E$142,2,FALSE)</f>
        <v>#N/A</v>
      </c>
      <c r="L66" s="3">
        <f>VLOOKUP(B66,VA_region_P!$A$2:$B$246,2,FALSE)</f>
        <v>1354.7886585000001</v>
      </c>
      <c r="M66" s="3">
        <f>VLOOKUP(B66,VA_region_P!$J$2:$K$215,2,FALSE)</f>
        <v>674.15140225506195</v>
      </c>
      <c r="N66" s="3">
        <f>VLOOKUP(B66,VA_region_P!$G$2:$H$190,2,FALSE)</f>
        <v>1027.7847772580001</v>
      </c>
      <c r="O66" s="3">
        <f>VLOOKUP(B66,VA_region_P!$A$2:$B$246,2,FALSE)</f>
        <v>1354.7886585000001</v>
      </c>
    </row>
    <row r="67" spans="1:15">
      <c r="A67" s="3">
        <v>66</v>
      </c>
      <c r="B67" t="s">
        <v>127</v>
      </c>
      <c r="C67" s="3" t="e">
        <f>VLOOKUP(B67,VA_region!$D$2:$E$142,2,FALSE)</f>
        <v>#N/A</v>
      </c>
      <c r="D67" s="3">
        <f>VLOOKUP(B67,VA_region!$A$2:$B$246,2,FALSE)</f>
        <v>1017.244003535</v>
      </c>
      <c r="E67" s="3">
        <f>VLOOKUP(B67,VA_region!$J$2:$K$215,2,FALSE)</f>
        <v>962.04760028349699</v>
      </c>
      <c r="F67" s="3" t="e">
        <f>VLOOKUP(B67,VA_region!$G$2:$H$190,2,FALSE)</f>
        <v>#N/A</v>
      </c>
      <c r="G67" s="3">
        <f>VLOOKUP(B67,VA_region!$A$2:$B$246,2,FALSE)</f>
        <v>1017.244003535</v>
      </c>
      <c r="K67" s="3" t="e">
        <f>VLOOKUP(B67,VA_region_P!$D$2:$E$142,2,FALSE)</f>
        <v>#N/A</v>
      </c>
      <c r="L67" s="3">
        <f>VLOOKUP(B67,VA_region_P!$A$2:$B$246,2,FALSE)</f>
        <v>1047.8081751</v>
      </c>
      <c r="M67" s="3">
        <f>VLOOKUP(B67,VA_region_P!$J$2:$K$215,2,FALSE)</f>
        <v>962.04760028349699</v>
      </c>
      <c r="N67" s="3" t="e">
        <f>VLOOKUP(B67,VA_region_P!$G$2:$H$190,2,FALSE)</f>
        <v>#N/A</v>
      </c>
      <c r="O67" s="3">
        <f>VLOOKUP(B67,VA_region_P!$A$2:$B$246,2,FALSE)</f>
        <v>1047.8081751</v>
      </c>
    </row>
    <row r="68" spans="1:15">
      <c r="A68" s="3">
        <v>67</v>
      </c>
      <c r="B68" t="s">
        <v>128</v>
      </c>
      <c r="C68" s="3" t="e">
        <f>VLOOKUP(B68,VA_region!$D$2:$E$142,2,FALSE)</f>
        <v>#N/A</v>
      </c>
      <c r="D68" s="3">
        <f>VLOOKUP(B68,VA_region!$A$2:$B$246,2,FALSE)</f>
        <v>11412.273341829799</v>
      </c>
      <c r="E68" s="3">
        <f>VLOOKUP(B68,VA_region!$J$2:$K$215,2,FALSE)</f>
        <v>11150.681817959799</v>
      </c>
      <c r="F68" s="3" t="e">
        <f>VLOOKUP(B68,VA_region!$G$2:$H$190,2,FALSE)</f>
        <v>#N/A</v>
      </c>
      <c r="G68" s="3">
        <f>VLOOKUP(B68,VA_region!$A$2:$B$246,2,FALSE)</f>
        <v>11412.273341829799</v>
      </c>
      <c r="K68" s="3" t="e">
        <f>VLOOKUP(B68,VA_region_P!$D$2:$E$142,2,FALSE)</f>
        <v>#N/A</v>
      </c>
      <c r="L68" s="3">
        <f>VLOOKUP(B68,VA_region_P!$A$2:$B$246,2,FALSE)</f>
        <v>13185.496836599999</v>
      </c>
      <c r="M68" s="3">
        <f>VLOOKUP(B68,VA_region_P!$J$2:$K$215,2,FALSE)</f>
        <v>11150.681817959799</v>
      </c>
      <c r="N68" s="3" t="e">
        <f>VLOOKUP(B68,VA_region_P!$G$2:$H$190,2,FALSE)</f>
        <v>#N/A</v>
      </c>
      <c r="O68" s="3">
        <f>VLOOKUP(B68,VA_region_P!$A$2:$B$246,2,FALSE)</f>
        <v>13185.496836599999</v>
      </c>
    </row>
    <row r="69" spans="1:15">
      <c r="A69" s="3">
        <v>68</v>
      </c>
      <c r="B69" t="s">
        <v>130</v>
      </c>
      <c r="C69" s="3" t="e">
        <f>VLOOKUP(B69,VA_region!$D$2:$E$142,2,FALSE)</f>
        <v>#N/A</v>
      </c>
      <c r="D69" s="3">
        <f>VLOOKUP(B69,VA_region!$A$2:$B$246,2,FALSE)</f>
        <v>1389.17693562248</v>
      </c>
      <c r="E69" s="3">
        <f>VLOOKUP(B69,VA_region!$J$2:$K$215,2,FALSE)</f>
        <v>701.72757961974401</v>
      </c>
      <c r="F69" s="3" t="e">
        <f>VLOOKUP(B69,VA_region!$G$2:$H$190,2,FALSE)</f>
        <v>#N/A</v>
      </c>
      <c r="G69" s="3">
        <f>VLOOKUP(B69,VA_region!$A$2:$B$246,2,FALSE)</f>
        <v>1389.17693562248</v>
      </c>
      <c r="K69" s="3" t="e">
        <f>VLOOKUP(B69,VA_region_P!$D$2:$E$142,2,FALSE)</f>
        <v>#N/A</v>
      </c>
      <c r="L69" s="3">
        <f>VLOOKUP(B69,VA_region_P!$A$2:$B$246,2,FALSE)</f>
        <v>997.00792590000003</v>
      </c>
      <c r="M69" s="3">
        <f>VLOOKUP(B69,VA_region_P!$J$2:$K$215,2,FALSE)</f>
        <v>701.72757961974401</v>
      </c>
      <c r="N69" s="3" t="e">
        <f>VLOOKUP(B69,VA_region_P!$G$2:$H$190,2,FALSE)</f>
        <v>#N/A</v>
      </c>
      <c r="O69" s="3">
        <f>VLOOKUP(B69,VA_region_P!$A$2:$B$246,2,FALSE)</f>
        <v>997.00792590000003</v>
      </c>
    </row>
    <row r="70" spans="1:15">
      <c r="A70" s="3">
        <v>69</v>
      </c>
      <c r="B70" t="s">
        <v>131</v>
      </c>
      <c r="C70" s="3" t="e">
        <f>VLOOKUP(B70,VA_region!$D$2:$E$142,2,FALSE)</f>
        <v>#N/A</v>
      </c>
      <c r="D70" s="3">
        <f>VLOOKUP(B70,VA_region!$A$2:$B$246,2,FALSE)</f>
        <v>2812.3802582242001</v>
      </c>
      <c r="E70" s="3">
        <f>VLOOKUP(B70,VA_region!$J$2:$K$215,2,FALSE)</f>
        <v>1852.9337279634899</v>
      </c>
      <c r="F70" s="3">
        <f>VLOOKUP(B70,VA_region!$G$2:$H$190,2,FALSE)</f>
        <v>3419.86555727839</v>
      </c>
      <c r="G70" s="3">
        <f>VLOOKUP(B70,VA_region!$A$2:$B$246,2,FALSE)</f>
        <v>2812.3802582242001</v>
      </c>
      <c r="K70" s="3" t="e">
        <f>VLOOKUP(B70,VA_region_P!$D$2:$E$142,2,FALSE)</f>
        <v>#N/A</v>
      </c>
      <c r="L70" s="3">
        <f>VLOOKUP(B70,VA_region_P!$A$2:$B$246,2,FALSE)</f>
        <v>2499.1156231</v>
      </c>
      <c r="M70" s="3">
        <f>VLOOKUP(B70,VA_region_P!$J$2:$K$215,2,FALSE)</f>
        <v>1852.9337279634899</v>
      </c>
      <c r="N70" s="3">
        <f>VLOOKUP(B70,VA_region_P!$G$2:$H$190,2,FALSE)</f>
        <v>2608.6714554958503</v>
      </c>
      <c r="O70" s="3">
        <f>VLOOKUP(B70,VA_region_P!$A$2:$B$246,2,FALSE)</f>
        <v>2499.1156231</v>
      </c>
    </row>
    <row r="71" spans="1:15">
      <c r="A71" s="3">
        <v>70</v>
      </c>
      <c r="B71" t="s">
        <v>132</v>
      </c>
      <c r="C71" s="3">
        <f>VLOOKUP(B71,VA_region!$D$2:$E$142,2,FALSE)</f>
        <v>62821.5044216881</v>
      </c>
      <c r="D71" s="3">
        <f>VLOOKUP(B71,VA_region!$A$2:$B$246,2,FALSE)</f>
        <v>64154.324431356101</v>
      </c>
      <c r="E71" s="3">
        <f>VLOOKUP(B71,VA_region!$J$2:$K$215,2,FALSE)</f>
        <v>46436.722845426302</v>
      </c>
      <c r="F71" s="3">
        <f>VLOOKUP(B71,VA_region!$G$2:$H$190,2,FALSE)</f>
        <v>60413.139493848503</v>
      </c>
      <c r="G71" s="3">
        <f>VLOOKUP(B71,VA_region!$A$2:$B$246,2,FALSE)</f>
        <v>64154.324431356101</v>
      </c>
      <c r="K71" s="3">
        <f>VLOOKUP(B71,VA_region_P!$D$2:$E$142,2,FALSE)</f>
        <v>57670.695118262804</v>
      </c>
      <c r="L71" s="3">
        <f>VLOOKUP(B71,VA_region_P!$A$2:$B$246,2,FALSE)</f>
        <v>62186.186575899999</v>
      </c>
      <c r="M71" s="3">
        <f>VLOOKUP(B71,VA_region_P!$J$2:$K$215,2,FALSE)</f>
        <v>46436.722845426302</v>
      </c>
      <c r="N71" s="3">
        <f>VLOOKUP(B71,VA_region_P!$G$2:$H$190,2,FALSE)</f>
        <v>55837.184290853002</v>
      </c>
      <c r="O71" s="3">
        <f>VLOOKUP(B71,VA_region_P!$A$2:$B$246,2,FALSE)</f>
        <v>62186.186575899999</v>
      </c>
    </row>
    <row r="72" spans="1:15">
      <c r="A72" s="3">
        <v>71</v>
      </c>
      <c r="B72" t="s">
        <v>133</v>
      </c>
      <c r="C72" s="3" t="e">
        <f>VLOOKUP(B72,VA_region!$D$2:$E$142,2,FALSE)</f>
        <v>#N/A</v>
      </c>
      <c r="D72" s="3">
        <f>VLOOKUP(B72,VA_region!$A$2:$B$246,2,FALSE)</f>
        <v>8667.5930557480897</v>
      </c>
      <c r="E72" s="3" t="e">
        <f>VLOOKUP(B72,VA_region!$J$2:$K$215,2,FALSE)</f>
        <v>#N/A</v>
      </c>
      <c r="F72" s="3" t="e">
        <f>VLOOKUP(B72,VA_region!$G$2:$H$190,2,FALSE)</f>
        <v>#N/A</v>
      </c>
      <c r="G72" s="3">
        <f>VLOOKUP(B72,VA_region!$A$2:$B$246,2,FALSE)</f>
        <v>8667.5930557480897</v>
      </c>
      <c r="K72" s="3" t="e">
        <f>VLOOKUP(B72,VA_region_P!$D$2:$E$142,2,FALSE)</f>
        <v>#N/A</v>
      </c>
      <c r="L72" s="3">
        <f>VLOOKUP(B72,VA_region_P!$A$2:$B$246,2,FALSE)</f>
        <v>5709.9999997000004</v>
      </c>
      <c r="M72" s="3" t="e">
        <f>VLOOKUP(B72,VA_region_P!$J$2:$K$215,2,FALSE)</f>
        <v>#N/A</v>
      </c>
      <c r="N72" s="3" t="e">
        <f>VLOOKUP(B72,VA_region_P!$G$2:$H$190,2,FALSE)</f>
        <v>#N/A</v>
      </c>
      <c r="O72" s="3">
        <f>VLOOKUP(B72,VA_region_P!$A$2:$B$246,2,FALSE)</f>
        <v>5709.9999997000004</v>
      </c>
    </row>
    <row r="73" spans="1:15">
      <c r="A73" s="3">
        <v>72</v>
      </c>
      <c r="B73" t="s">
        <v>134</v>
      </c>
      <c r="C73" s="3" t="e">
        <f>VLOOKUP(B73,VA_region!$D$2:$E$142,2,FALSE)</f>
        <v>#N/A</v>
      </c>
      <c r="D73" s="3">
        <f>VLOOKUP(B73,VA_region!$A$2:$B$246,2,FALSE)</f>
        <v>648.60329256537204</v>
      </c>
      <c r="E73" s="3" t="e">
        <f>VLOOKUP(B73,VA_region!$J$2:$K$215,2,FALSE)</f>
        <v>#N/A</v>
      </c>
      <c r="F73" s="3" t="e">
        <f>VLOOKUP(B73,VA_region!$G$2:$H$190,2,FALSE)</f>
        <v>#N/A</v>
      </c>
      <c r="G73" s="3">
        <f>VLOOKUP(B73,VA_region!$A$2:$B$246,2,FALSE)</f>
        <v>648.60329256537204</v>
      </c>
      <c r="K73" s="3" t="e">
        <f>VLOOKUP(B73,VA_region_P!$D$2:$E$142,2,FALSE)</f>
        <v>#N/A</v>
      </c>
      <c r="L73" s="3">
        <f>VLOOKUP(B73,VA_region_P!$A$2:$B$246,2,FALSE)</f>
        <v>1189.1452082999999</v>
      </c>
      <c r="M73" s="3" t="e">
        <f>VLOOKUP(B73,VA_region_P!$J$2:$K$215,2,FALSE)</f>
        <v>#N/A</v>
      </c>
      <c r="N73" s="3" t="e">
        <f>VLOOKUP(B73,VA_region_P!$G$2:$H$190,2,FALSE)</f>
        <v>#N/A</v>
      </c>
      <c r="O73" s="3">
        <f>VLOOKUP(B73,VA_region_P!$A$2:$B$246,2,FALSE)</f>
        <v>1189.1452082999999</v>
      </c>
    </row>
    <row r="74" spans="1:15">
      <c r="A74" s="3">
        <v>73</v>
      </c>
      <c r="B74" t="s">
        <v>135</v>
      </c>
      <c r="C74" s="3" t="e">
        <f>VLOOKUP(B74,VA_region!$D$2:$E$142,2,FALSE)</f>
        <v>#N/A</v>
      </c>
      <c r="D74" s="3">
        <f>VLOOKUP(B74,VA_region!$A$2:$B$246,2,FALSE)</f>
        <v>3400.5578422622698</v>
      </c>
      <c r="E74" s="3">
        <f>VLOOKUP(B74,VA_region!$J$2:$K$215,2,FALSE)</f>
        <v>2413.05806999366</v>
      </c>
      <c r="F74" s="3">
        <f>VLOOKUP(B74,VA_region!$G$2:$H$190,2,FALSE)</f>
        <v>254815.72407465099</v>
      </c>
      <c r="G74" s="3">
        <f>VLOOKUP(B74,VA_region!$A$2:$B$246,2,FALSE)</f>
        <v>3400.5578422622698</v>
      </c>
      <c r="K74" s="3" t="e">
        <f>VLOOKUP(B74,VA_region_P!$D$2:$E$142,2,FALSE)</f>
        <v>#N/A</v>
      </c>
      <c r="L74" s="3">
        <f>VLOOKUP(B74,VA_region_P!$A$2:$B$246,2,FALSE)</f>
        <v>3197.2203387999998</v>
      </c>
      <c r="M74" s="3">
        <f>VLOOKUP(B74,VA_region_P!$J$2:$K$215,2,FALSE)</f>
        <v>2413.05806999366</v>
      </c>
      <c r="N74" s="3">
        <f>VLOOKUP(B74,VA_region_P!$G$2:$H$190,2,FALSE)</f>
        <v>147965.592405234</v>
      </c>
      <c r="O74" s="3">
        <f>VLOOKUP(B74,VA_region_P!$A$2:$B$246,2,FALSE)</f>
        <v>3197.2203387999998</v>
      </c>
    </row>
    <row r="75" spans="1:15">
      <c r="A75" s="3">
        <v>74</v>
      </c>
      <c r="B75" t="s">
        <v>137</v>
      </c>
      <c r="C75" s="3" t="e">
        <f>VLOOKUP(B75,VA_region!$D$2:$E$142,2,FALSE)</f>
        <v>#N/A</v>
      </c>
      <c r="D75" s="3">
        <f>VLOOKUP(B75,VA_region!$A$2:$B$246,2,FALSE)</f>
        <v>3115.7180985816899</v>
      </c>
      <c r="E75" s="3" t="e">
        <f>VLOOKUP(B75,VA_region!$J$2:$K$215,2,FALSE)</f>
        <v>#N/A</v>
      </c>
      <c r="F75" s="3" t="e">
        <f>VLOOKUP(B75,VA_region!$G$2:$H$190,2,FALSE)</f>
        <v>#N/A</v>
      </c>
      <c r="G75" s="3">
        <f>VLOOKUP(B75,VA_region!$A$2:$B$246,2,FALSE)</f>
        <v>3115.7180985816899</v>
      </c>
      <c r="K75" s="3" t="e">
        <f>VLOOKUP(B75,VA_region_P!$D$2:$E$142,2,FALSE)</f>
        <v>#N/A</v>
      </c>
      <c r="L75" s="3">
        <f>VLOOKUP(B75,VA_region_P!$A$2:$B$246,2,FALSE)</f>
        <v>2145.9232262</v>
      </c>
      <c r="M75" s="3" t="e">
        <f>VLOOKUP(B75,VA_region_P!$J$2:$K$215,2,FALSE)</f>
        <v>#N/A</v>
      </c>
      <c r="N75" s="3" t="e">
        <f>VLOOKUP(B75,VA_region_P!$G$2:$H$190,2,FALSE)</f>
        <v>#N/A</v>
      </c>
      <c r="O75" s="3">
        <f>VLOOKUP(B75,VA_region_P!$A$2:$B$246,2,FALSE)</f>
        <v>2145.9232262</v>
      </c>
    </row>
    <row r="76" spans="1:15">
      <c r="A76" s="3">
        <v>75</v>
      </c>
      <c r="B76" t="s">
        <v>138</v>
      </c>
      <c r="C76" s="3">
        <f>VLOOKUP(B76,VA_region!$D$2:$E$142,2,FALSE)</f>
        <v>21595.675150456798</v>
      </c>
      <c r="D76" s="3">
        <f>VLOOKUP(B76,VA_region!$A$2:$B$246,2,FALSE)</f>
        <v>29203.155409168201</v>
      </c>
      <c r="E76" s="3">
        <f>VLOOKUP(B76,VA_region!$J$2:$K$215,2,FALSE)</f>
        <v>15336.666083320701</v>
      </c>
      <c r="F76" s="3">
        <f>VLOOKUP(B76,VA_region!$G$2:$H$190,2,FALSE)</f>
        <v>22840.829205435399</v>
      </c>
      <c r="G76" s="3">
        <f>VLOOKUP(B76,VA_region!$A$2:$B$246,2,FALSE)</f>
        <v>29203.155409168201</v>
      </c>
      <c r="K76" s="3">
        <f>VLOOKUP(B76,VA_region_P!$D$2:$E$142,2,FALSE)</f>
        <v>19036.5535095618</v>
      </c>
      <c r="L76" s="3">
        <f>VLOOKUP(B76,VA_region_P!$A$2:$B$246,2,FALSE)</f>
        <v>20979.767785399999</v>
      </c>
      <c r="M76" s="3">
        <f>VLOOKUP(B76,VA_region_P!$J$2:$K$215,2,FALSE)</f>
        <v>15336.666083320701</v>
      </c>
      <c r="N76" s="3">
        <f>VLOOKUP(B76,VA_region_P!$G$2:$H$190,2,FALSE)</f>
        <v>19286.592160429002</v>
      </c>
      <c r="O76" s="3">
        <f>VLOOKUP(B76,VA_region_P!$A$2:$B$246,2,FALSE)</f>
        <v>20979.767785399999</v>
      </c>
    </row>
    <row r="77" spans="1:15">
      <c r="A77" s="3">
        <v>76</v>
      </c>
      <c r="B77" t="s">
        <v>140</v>
      </c>
      <c r="C77" s="3" t="e">
        <f>VLOOKUP(B77,VA_region!$D$2:$E$142,2,FALSE)</f>
        <v>#N/A</v>
      </c>
      <c r="D77" s="3">
        <f>VLOOKUP(B77,VA_region!$A$2:$B$246,2,FALSE)</f>
        <v>11629.350266020399</v>
      </c>
      <c r="E77" s="3">
        <f>VLOOKUP(B77,VA_region!$J$2:$K$215,2,FALSE)</f>
        <v>0</v>
      </c>
      <c r="F77" s="3">
        <f>VLOOKUP(B77,VA_region!$G$2:$H$190,2,FALSE)</f>
        <v>9449.1026987559708</v>
      </c>
      <c r="G77" s="3">
        <f>VLOOKUP(B77,VA_region!$A$2:$B$246,2,FALSE)</f>
        <v>11629.350266020399</v>
      </c>
      <c r="K77" s="3" t="e">
        <f>VLOOKUP(B77,VA_region_P!$D$2:$E$142,2,FALSE)</f>
        <v>#N/A</v>
      </c>
      <c r="L77" s="3">
        <f>VLOOKUP(B77,VA_region_P!$A$2:$B$246,2,FALSE)</f>
        <v>8724.6561268000005</v>
      </c>
      <c r="M77" s="3">
        <f>VLOOKUP(B77,VA_region_P!$J$2:$K$215,2,FALSE)</f>
        <v>0</v>
      </c>
      <c r="N77" s="3">
        <f>VLOOKUP(B77,VA_region_P!$G$2:$H$190,2,FALSE)</f>
        <v>8665.2750575640002</v>
      </c>
      <c r="O77" s="3">
        <f>VLOOKUP(B77,VA_region_P!$A$2:$B$246,2,FALSE)</f>
        <v>8724.6561268000005</v>
      </c>
    </row>
    <row r="78" spans="1:15">
      <c r="A78" s="3">
        <v>77</v>
      </c>
      <c r="B78" t="s">
        <v>144</v>
      </c>
      <c r="C78" s="3" t="e">
        <f>VLOOKUP(B78,VA_region!$D$2:$E$142,2,FALSE)</f>
        <v>#N/A</v>
      </c>
      <c r="D78" s="3">
        <f>VLOOKUP(B78,VA_region!$A$2:$B$246,2,FALSE)</f>
        <v>245065.89290359299</v>
      </c>
      <c r="E78" s="3" t="e">
        <f>VLOOKUP(B78,VA_region!$J$2:$K$215,2,FALSE)</f>
        <v>#N/A</v>
      </c>
      <c r="F78" s="3" t="e">
        <f>VLOOKUP(B78,VA_region!$G$2:$H$190,2,FALSE)</f>
        <v>#N/A</v>
      </c>
      <c r="G78" s="3">
        <f>VLOOKUP(B78,VA_region!$A$2:$B$246,2,FALSE)</f>
        <v>245065.89290359299</v>
      </c>
      <c r="K78" s="3" t="e">
        <f>VLOOKUP(B78,VA_region_P!$D$2:$E$142,2,FALSE)</f>
        <v>#N/A</v>
      </c>
      <c r="L78" s="3">
        <f>VLOOKUP(B78,VA_region_P!$A$2:$B$246,2,FALSE)</f>
        <v>170372.97502139999</v>
      </c>
      <c r="M78" s="3" t="e">
        <f>VLOOKUP(B78,VA_region_P!$J$2:$K$215,2,FALSE)</f>
        <v>#N/A</v>
      </c>
      <c r="N78" s="3" t="e">
        <f>VLOOKUP(B78,VA_region_P!$G$2:$H$190,2,FALSE)</f>
        <v>#N/A</v>
      </c>
      <c r="O78" s="3">
        <f>VLOOKUP(B78,VA_region_P!$A$2:$B$246,2,FALSE)</f>
        <v>170372.97502139999</v>
      </c>
    </row>
    <row r="79" spans="1:15">
      <c r="A79" s="3">
        <v>78</v>
      </c>
      <c r="B79" t="s">
        <v>819</v>
      </c>
      <c r="C79" s="3">
        <f>VLOOKUP(B79,VA_region!$D$2:$E$142,2,FALSE)</f>
        <v>412773.59297091002</v>
      </c>
      <c r="D79" s="3">
        <f>VLOOKUP(B79,VA_region!$A$2:$B$246,2,FALSE)</f>
        <v>416037.927974655</v>
      </c>
      <c r="E79" s="3">
        <f>VLOOKUP(B79,VA_region!$J$2:$K$215,2,FALSE)</f>
        <v>322934.769813978</v>
      </c>
      <c r="F79" s="3">
        <f>VLOOKUP(B79,VA_region!$G$2:$H$190,2,FALSE)</f>
        <v>434047.54700089002</v>
      </c>
      <c r="G79" s="3">
        <f>VLOOKUP(B79,VA_region!$A$2:$B$246,2,FALSE)</f>
        <v>416037.927974655</v>
      </c>
      <c r="K79" s="3">
        <f>VLOOKUP(B79,VA_region_P!$D$2:$E$142,2,FALSE)</f>
        <v>405098.03247023502</v>
      </c>
      <c r="L79" s="3">
        <f>VLOOKUP(B79,VA_region_P!$A$2:$B$246,2,FALSE)</f>
        <v>384951.47969740001</v>
      </c>
      <c r="M79" s="3">
        <f>VLOOKUP(B79,VA_region_P!$J$2:$K$215,2,FALSE)</f>
        <v>322934.769813978</v>
      </c>
      <c r="N79" s="3">
        <f>VLOOKUP(B79,VA_region_P!$G$2:$H$190,2,FALSE)</f>
        <v>406359.84358032397</v>
      </c>
      <c r="O79" s="3">
        <f>VLOOKUP(B79,VA_region_P!$A$2:$B$246,2,FALSE)</f>
        <v>384951.47969740001</v>
      </c>
    </row>
    <row r="80" spans="1:15">
      <c r="A80" s="3">
        <v>79</v>
      </c>
      <c r="B80" t="s">
        <v>147</v>
      </c>
      <c r="C80" s="3" t="e">
        <f>VLOOKUP(B80,VA_region!$D$2:$E$142,2,FALSE)</f>
        <v>#N/A</v>
      </c>
      <c r="D80" s="3">
        <f>VLOOKUP(B80,VA_region!$A$2:$B$246,2,FALSE)</f>
        <v>175374.55657249401</v>
      </c>
      <c r="E80" s="3">
        <f>VLOOKUP(B80,VA_region!$J$2:$K$215,2,FALSE)</f>
        <v>175198.470842348</v>
      </c>
      <c r="F80" s="3">
        <f>VLOOKUP(B80,VA_region!$G$2:$H$190,2,FALSE)</f>
        <v>242614.63295177298</v>
      </c>
      <c r="G80" s="3">
        <f>VLOOKUP(B80,VA_region!$A$2:$B$246,2,FALSE)</f>
        <v>175374.55657249401</v>
      </c>
      <c r="K80" s="3" t="e">
        <f>VLOOKUP(B80,VA_region_P!$D$2:$E$142,2,FALSE)</f>
        <v>#N/A</v>
      </c>
      <c r="L80" s="3">
        <f>VLOOKUP(B80,VA_region_P!$A$2:$B$246,2,FALSE)</f>
        <v>177498.57731289999</v>
      </c>
      <c r="M80" s="3">
        <f>VLOOKUP(B80,VA_region_P!$J$2:$K$215,2,FALSE)</f>
        <v>175198.470842348</v>
      </c>
      <c r="N80" s="3">
        <f>VLOOKUP(B80,VA_region_P!$G$2:$H$190,2,FALSE)</f>
        <v>242902.285786703</v>
      </c>
      <c r="O80" s="3">
        <f>VLOOKUP(B80,VA_region_P!$A$2:$B$246,2,FALSE)</f>
        <v>177498.57731289999</v>
      </c>
    </row>
    <row r="81" spans="1:15">
      <c r="A81" s="3">
        <v>80</v>
      </c>
      <c r="B81" t="s">
        <v>835</v>
      </c>
      <c r="C81" s="3">
        <f>VLOOKUP(B81,VA_region!$D$2:$E$142,2,FALSE)</f>
        <v>15941.126600638399</v>
      </c>
      <c r="D81" s="3">
        <f>VLOOKUP(B81,VA_region!$A$2:$B$246,2,FALSE)</f>
        <v>16287.493499770801</v>
      </c>
      <c r="E81" s="3">
        <f>VLOOKUP(B81,VA_region!$J$2:$K$215,2,FALSE)</f>
        <v>10686.479483266099</v>
      </c>
      <c r="F81" s="3">
        <f>VLOOKUP(B81,VA_region!$G$2:$H$190,2,FALSE)</f>
        <v>17919.214661022397</v>
      </c>
      <c r="G81" s="3">
        <f>VLOOKUP(B81,VA_region!$A$2:$B$246,2,FALSE)</f>
        <v>16287.493499770801</v>
      </c>
      <c r="K81" s="3">
        <f>VLOOKUP(B81,VA_region_P!$D$2:$E$142,2,FALSE)</f>
        <v>12193.0327695257</v>
      </c>
      <c r="L81" s="3">
        <f>VLOOKUP(B81,VA_region_P!$A$2:$B$246,2,FALSE)</f>
        <v>14187.6963111</v>
      </c>
      <c r="M81" s="3">
        <f>VLOOKUP(B81,VA_region_P!$J$2:$K$215,2,FALSE)</f>
        <v>10686.479483266099</v>
      </c>
      <c r="N81" s="3">
        <f>VLOOKUP(B81,VA_region_P!$G$2:$H$190,2,FALSE)</f>
        <v>14063.566212366701</v>
      </c>
      <c r="O81" s="3">
        <f>VLOOKUP(B81,VA_region_P!$A$2:$B$246,2,FALSE)</f>
        <v>14187.6963111</v>
      </c>
    </row>
    <row r="82" spans="1:15">
      <c r="A82" s="3">
        <v>81</v>
      </c>
      <c r="B82" t="s">
        <v>152</v>
      </c>
      <c r="C82" s="3">
        <f>VLOOKUP(B82,VA_region!$D$2:$E$142,2,FALSE)</f>
        <v>50601.178821084999</v>
      </c>
      <c r="D82" s="3">
        <f>VLOOKUP(B82,VA_region!$A$2:$B$246,2,FALSE)</f>
        <v>50034.363438389802</v>
      </c>
      <c r="E82" s="3">
        <f>VLOOKUP(B82,VA_region!$J$2:$K$215,2,FALSE)</f>
        <v>27873.127696159099</v>
      </c>
      <c r="F82" s="3">
        <f>VLOOKUP(B82,VA_region!$G$2:$H$190,2,FALSE)</f>
        <v>41755.759805506699</v>
      </c>
      <c r="G82" s="3">
        <f>VLOOKUP(B82,VA_region!$A$2:$B$246,2,FALSE)</f>
        <v>50034.363438389802</v>
      </c>
      <c r="K82" s="3">
        <f>VLOOKUP(B82,VA_region_P!$D$2:$E$142,2,FALSE)</f>
        <v>33948.564134563603</v>
      </c>
      <c r="L82" s="3">
        <f>VLOOKUP(B82,VA_region_P!$A$2:$B$246,2,FALSE)</f>
        <v>38043.450703800001</v>
      </c>
      <c r="M82" s="3">
        <f>VLOOKUP(B82,VA_region_P!$J$2:$K$215,2,FALSE)</f>
        <v>27873.127696159401</v>
      </c>
      <c r="N82" s="3">
        <f>VLOOKUP(B82,VA_region_P!$G$2:$H$190,2,FALSE)</f>
        <v>34026.847102089196</v>
      </c>
      <c r="O82" s="3">
        <f>VLOOKUP(B82,VA_region_P!$A$2:$B$246,2,FALSE)</f>
        <v>38043.450703800001</v>
      </c>
    </row>
    <row r="83" spans="1:15">
      <c r="A83" s="3">
        <v>82</v>
      </c>
      <c r="B83" t="s">
        <v>155</v>
      </c>
      <c r="C83" s="3">
        <f>VLOOKUP(B83,VA_region!$D$2:$E$142,2,FALSE)</f>
        <v>73438.795029626897</v>
      </c>
      <c r="D83" s="3">
        <f>VLOOKUP(B83,VA_region!$A$2:$B$246,2,FALSE)</f>
        <v>66509.520707250107</v>
      </c>
      <c r="E83" s="3">
        <f>VLOOKUP(B83,VA_region!$J$2:$K$215,2,FALSE)</f>
        <v>48838.349825323101</v>
      </c>
      <c r="F83" s="3">
        <f>VLOOKUP(B83,VA_region!$G$2:$H$190,2,FALSE)</f>
        <v>57021.880878962096</v>
      </c>
      <c r="G83" s="3">
        <f>VLOOKUP(B83,VA_region!$A$2:$B$246,2,FALSE)</f>
        <v>66509.520707250107</v>
      </c>
      <c r="K83" s="3">
        <f>VLOOKUP(B83,VA_region_P!$D$2:$E$142,2,FALSE)</f>
        <v>59478.078158788398</v>
      </c>
      <c r="L83" s="3">
        <f>VLOOKUP(B83,VA_region_P!$A$2:$B$246,2,FALSE)</f>
        <v>64007.750169799998</v>
      </c>
      <c r="M83" s="3">
        <f>VLOOKUP(B83,VA_region_P!$J$2:$K$215,2,FALSE)</f>
        <v>48838.349825323203</v>
      </c>
      <c r="N83" s="3">
        <f>VLOOKUP(B83,VA_region_P!$G$2:$H$190,2,FALSE)</f>
        <v>47827.927049965903</v>
      </c>
      <c r="O83" s="3">
        <f>VLOOKUP(B83,VA_region_P!$A$2:$B$246,2,FALSE)</f>
        <v>64007.750169799998</v>
      </c>
    </row>
    <row r="84" spans="1:15">
      <c r="A84" s="3">
        <v>83</v>
      </c>
      <c r="B84" t="s">
        <v>156</v>
      </c>
      <c r="C84" s="3">
        <f>VLOOKUP(B84,VA_region!$D$2:$E$142,2,FALSE)</f>
        <v>15889.4153881698</v>
      </c>
      <c r="D84" s="3">
        <f>VLOOKUP(B84,VA_region!$A$2:$B$246,2,FALSE)</f>
        <v>9357.4692387163395</v>
      </c>
      <c r="E84" s="3">
        <f>VLOOKUP(B84,VA_region!$J$2:$K$215,2,FALSE)</f>
        <v>5815.0549691858796</v>
      </c>
      <c r="F84" s="3">
        <f>VLOOKUP(B84,VA_region!$G$2:$H$190,2,FALSE)</f>
        <v>7842.9813072278102</v>
      </c>
      <c r="G84" s="3">
        <f>VLOOKUP(B84,VA_region!$A$2:$B$246,2,FALSE)</f>
        <v>9357.4692387163395</v>
      </c>
      <c r="K84" s="3">
        <f>VLOOKUP(B84,VA_region_P!$D$2:$E$142,2,FALSE)</f>
        <v>6595.9212471036899</v>
      </c>
      <c r="L84" s="3">
        <f>VLOOKUP(B84,VA_region_P!$A$2:$B$246,2,FALSE)</f>
        <v>6678.1783409999998</v>
      </c>
      <c r="M84" s="3">
        <f>VLOOKUP(B84,VA_region_P!$J$2:$K$215,2,FALSE)</f>
        <v>5815.0549691858796</v>
      </c>
      <c r="N84" s="3">
        <f>VLOOKUP(B84,VA_region_P!$G$2:$H$190,2,FALSE)</f>
        <v>6599.2279754416304</v>
      </c>
      <c r="O84" s="3">
        <f>VLOOKUP(B84,VA_region_P!$A$2:$B$246,2,FALSE)</f>
        <v>6678.1783409999998</v>
      </c>
    </row>
    <row r="85" spans="1:15">
      <c r="A85" s="3">
        <v>84</v>
      </c>
      <c r="B85" t="s">
        <v>158</v>
      </c>
      <c r="C85" s="3" t="e">
        <f>VLOOKUP(B85,VA_region!$D$2:$E$142,2,FALSE)</f>
        <v>#N/A</v>
      </c>
      <c r="D85" s="3">
        <f>VLOOKUP(B85,VA_region!$A$2:$B$246,2,FALSE)</f>
        <v>179.65583102793701</v>
      </c>
      <c r="E85" s="3">
        <f>VLOOKUP(B85,VA_region!$J$2:$K$215,2,FALSE)</f>
        <v>142.56111845820001</v>
      </c>
      <c r="F85" s="3" t="e">
        <f>VLOOKUP(B85,VA_region!$G$2:$H$190,2,FALSE)</f>
        <v>#N/A</v>
      </c>
      <c r="G85" s="3">
        <f>VLOOKUP(B85,VA_region!$A$2:$B$246,2,FALSE)</f>
        <v>179.65583102793701</v>
      </c>
      <c r="K85" s="3" t="e">
        <f>VLOOKUP(B85,VA_region_P!$D$2:$E$142,2,FALSE)</f>
        <v>#N/A</v>
      </c>
      <c r="L85" s="3">
        <f>VLOOKUP(B85,VA_region_P!$A$2:$B$246,2,FALSE)</f>
        <v>171.11787200000001</v>
      </c>
      <c r="M85" s="3">
        <f>VLOOKUP(B85,VA_region_P!$J$2:$K$215,2,FALSE)</f>
        <v>142.56111845820001</v>
      </c>
      <c r="N85" s="3" t="e">
        <f>VLOOKUP(B85,VA_region_P!$G$2:$H$190,2,FALSE)</f>
        <v>#N/A</v>
      </c>
      <c r="O85" s="3">
        <f>VLOOKUP(B85,VA_region_P!$A$2:$B$246,2,FALSE)</f>
        <v>171.11787200000001</v>
      </c>
    </row>
    <row r="86" spans="1:15">
      <c r="A86" s="3">
        <v>85</v>
      </c>
      <c r="B86" t="s">
        <v>159</v>
      </c>
      <c r="C86" s="3" t="e">
        <f>VLOOKUP(B86,VA_region!$D$2:$E$142,2,FALSE)</f>
        <v>#N/A</v>
      </c>
      <c r="D86" s="3">
        <f>VLOOKUP(B86,VA_region!$A$2:$B$246,2,FALSE)</f>
        <v>759.66739878105102</v>
      </c>
      <c r="E86" s="3">
        <f>VLOOKUP(B86,VA_region!$J$2:$K$215,2,FALSE)</f>
        <v>689.56860840623597</v>
      </c>
      <c r="F86" s="3" t="e">
        <f>VLOOKUP(B86,VA_region!$G$2:$H$190,2,FALSE)</f>
        <v>#N/A</v>
      </c>
      <c r="G86" s="3">
        <f>VLOOKUP(B86,VA_region!$A$2:$B$246,2,FALSE)</f>
        <v>759.66739878105102</v>
      </c>
      <c r="K86" s="3" t="e">
        <f>VLOOKUP(B86,VA_region_P!$D$2:$E$142,2,FALSE)</f>
        <v>#N/A</v>
      </c>
      <c r="L86" s="3">
        <f>VLOOKUP(B86,VA_region_P!$A$2:$B$246,2,FALSE)</f>
        <v>923.15555549999999</v>
      </c>
      <c r="M86" s="3">
        <f>VLOOKUP(B86,VA_region_P!$J$2:$K$215,2,FALSE)</f>
        <v>689.56860840623597</v>
      </c>
      <c r="N86" s="3" t="e">
        <f>VLOOKUP(B86,VA_region_P!$G$2:$H$190,2,FALSE)</f>
        <v>#N/A</v>
      </c>
      <c r="O86" s="3">
        <f>VLOOKUP(B86,VA_region_P!$A$2:$B$246,2,FALSE)</f>
        <v>923.15555549999999</v>
      </c>
    </row>
    <row r="87" spans="1:15">
      <c r="A87" s="3">
        <v>86</v>
      </c>
      <c r="B87" t="s">
        <v>826</v>
      </c>
      <c r="C87" s="3">
        <f>VLOOKUP(B87,VA_region!$D$2:$E$142,2,FALSE)</f>
        <v>115124.898644708</v>
      </c>
      <c r="D87" s="3">
        <f>VLOOKUP(B87,VA_region!$A$2:$B$246,2,FALSE)</f>
        <v>97598.168237849604</v>
      </c>
      <c r="E87" s="3">
        <f>VLOOKUP(B87,VA_region!$J$2:$K$215,2,FALSE)</f>
        <v>125323.027208404</v>
      </c>
      <c r="F87" s="3">
        <f>VLOOKUP(B87,VA_region!$G$2:$H$190,2,FALSE)</f>
        <v>117977.97889400799</v>
      </c>
      <c r="G87" s="3">
        <f>VLOOKUP(B87,VA_region!$A$2:$B$246,2,FALSE)</f>
        <v>97598.168237849604</v>
      </c>
      <c r="K87" s="3">
        <f>VLOOKUP(B87,VA_region_P!$D$2:$E$142,2,FALSE)</f>
        <v>167656.162791676</v>
      </c>
      <c r="L87" s="3">
        <f>VLOOKUP(B87,VA_region_P!$A$2:$B$246,2,FALSE)</f>
        <v>114567.2981057</v>
      </c>
      <c r="M87" s="3">
        <f>VLOOKUP(B87,VA_region_P!$J$2:$K$215,2,FALSE)</f>
        <v>125323.027208404</v>
      </c>
      <c r="N87" s="3">
        <f>VLOOKUP(B87,VA_region_P!$G$2:$H$190,2,FALSE)</f>
        <v>137507.04802617599</v>
      </c>
      <c r="O87" s="3">
        <f>VLOOKUP(B87,VA_region_P!$A$2:$B$246,2,FALSE)</f>
        <v>114567.2981057</v>
      </c>
    </row>
    <row r="88" spans="1:15">
      <c r="A88" s="3">
        <v>87</v>
      </c>
      <c r="B88" t="s">
        <v>162</v>
      </c>
      <c r="C88" s="3">
        <f>VLOOKUP(B88,VA_region!$D$2:$E$142,2,FALSE)</f>
        <v>15016.4466771551</v>
      </c>
      <c r="D88" s="3">
        <f>VLOOKUP(B88,VA_region!$A$2:$B$246,2,FALSE)</f>
        <v>16253.1410685217</v>
      </c>
      <c r="E88" s="3">
        <f>VLOOKUP(B88,VA_region!$J$2:$K$215,2,FALSE)</f>
        <v>9542.9544990174509</v>
      </c>
      <c r="F88" s="3">
        <f>VLOOKUP(B88,VA_region!$G$2:$H$190,2,FALSE)</f>
        <v>8935.5749718451589</v>
      </c>
      <c r="G88" s="3">
        <f>VLOOKUP(B88,VA_region!$A$2:$B$246,2,FALSE)</f>
        <v>16253.1410685217</v>
      </c>
      <c r="K88" s="3">
        <f>VLOOKUP(B88,VA_region_P!$D$2:$E$142,2,FALSE)</f>
        <v>11398.1272931187</v>
      </c>
      <c r="L88" s="3">
        <f>VLOOKUP(B88,VA_region_P!$A$2:$B$246,2,FALSE)</f>
        <v>14390.442306999999</v>
      </c>
      <c r="M88" s="3">
        <f>VLOOKUP(B88,VA_region_P!$J$2:$K$215,2,FALSE)</f>
        <v>9542.9544990174509</v>
      </c>
      <c r="N88" s="3">
        <f>VLOOKUP(B88,VA_region_P!$G$2:$H$190,2,FALSE)</f>
        <v>9248.4541364530014</v>
      </c>
      <c r="O88" s="3">
        <f>VLOOKUP(B88,VA_region_P!$A$2:$B$246,2,FALSE)</f>
        <v>14390.442306999999</v>
      </c>
    </row>
    <row r="89" spans="1:15">
      <c r="A89" s="3">
        <v>88</v>
      </c>
      <c r="B89" t="s">
        <v>828</v>
      </c>
      <c r="C89" s="3" t="e">
        <f>VLOOKUP(B89,VA_region!$D$2:$E$142,2,FALSE)</f>
        <v>#N/A</v>
      </c>
      <c r="D89" s="3">
        <f>VLOOKUP(B89,VA_region!$A$2:$B$246,2,FALSE)</f>
        <v>52151.235538433997</v>
      </c>
      <c r="E89" s="3">
        <f>VLOOKUP(B89,VA_region!$J$2:$K$215,2,FALSE)</f>
        <v>38047.447203047603</v>
      </c>
      <c r="F89" s="3">
        <f>VLOOKUP(B89,VA_region!$G$2:$H$190,2,FALSE)</f>
        <v>53529.587385318599</v>
      </c>
      <c r="G89" s="3">
        <f>VLOOKUP(B89,VA_region!$A$2:$B$246,2,FALSE)</f>
        <v>52151.235538433997</v>
      </c>
      <c r="K89" s="3" t="e">
        <f>VLOOKUP(B89,VA_region_P!$D$2:$E$142,2,FALSE)</f>
        <v>#N/A</v>
      </c>
      <c r="L89" s="3">
        <f>VLOOKUP(B89,VA_region_P!$A$2:$B$246,2,FALSE)</f>
        <v>49939.374832599999</v>
      </c>
      <c r="M89" s="3">
        <f>VLOOKUP(B89,VA_region_P!$J$2:$K$215,2,FALSE)</f>
        <v>38047.447203047603</v>
      </c>
      <c r="N89" s="3">
        <f>VLOOKUP(B89,VA_region_P!$G$2:$H$190,2,FALSE)</f>
        <v>41431.766994824</v>
      </c>
      <c r="O89" s="3">
        <f>VLOOKUP(B89,VA_region_P!$A$2:$B$246,2,FALSE)</f>
        <v>49939.374832599999</v>
      </c>
    </row>
    <row r="90" spans="1:15">
      <c r="A90" s="3">
        <v>89</v>
      </c>
      <c r="B90" t="s">
        <v>164</v>
      </c>
      <c r="C90" s="3" t="e">
        <f>VLOOKUP(B90,VA_region!$D$2:$E$142,2,FALSE)</f>
        <v>#N/A</v>
      </c>
      <c r="D90" s="3">
        <f>VLOOKUP(B90,VA_region!$A$2:$B$246,2,FALSE)</f>
        <v>2644.81766301886</v>
      </c>
      <c r="E90" s="3">
        <f>VLOOKUP(B90,VA_region!$J$2:$K$215,2,FALSE)</f>
        <v>1610.95667861013</v>
      </c>
      <c r="F90" s="3">
        <f>VLOOKUP(B90,VA_region!$G$2:$H$190,2,FALSE)</f>
        <v>1411.7700758211201</v>
      </c>
      <c r="G90" s="3">
        <f>VLOOKUP(B90,VA_region!$A$2:$B$246,2,FALSE)</f>
        <v>2644.81766301886</v>
      </c>
      <c r="K90" s="3" t="e">
        <f>VLOOKUP(B90,VA_region_P!$D$2:$E$142,2,FALSE)</f>
        <v>#N/A</v>
      </c>
      <c r="L90" s="3">
        <f>VLOOKUP(B90,VA_region_P!$A$2:$B$246,2,FALSE)</f>
        <v>3176.9999994999998</v>
      </c>
      <c r="M90" s="3">
        <f>VLOOKUP(B90,VA_region_P!$J$2:$K$215,2,FALSE)</f>
        <v>1610.95667861013</v>
      </c>
      <c r="N90" s="3">
        <f>VLOOKUP(B90,VA_region_P!$G$2:$H$190,2,FALSE)</f>
        <v>1724.6483808359999</v>
      </c>
      <c r="O90" s="3">
        <f>VLOOKUP(B90,VA_region_P!$A$2:$B$246,2,FALSE)</f>
        <v>3176.9999994999998</v>
      </c>
    </row>
    <row r="91" spans="1:15">
      <c r="A91" s="3">
        <v>90</v>
      </c>
      <c r="B91" t="s">
        <v>165</v>
      </c>
      <c r="C91" s="3" t="e">
        <f>VLOOKUP(B91,VA_region!$D$2:$E$142,2,FALSE)</f>
        <v>#N/A</v>
      </c>
      <c r="D91" s="3">
        <f>VLOOKUP(B91,VA_region!$A$2:$B$246,2,FALSE)</f>
        <v>36573.134988216101</v>
      </c>
      <c r="E91" s="3">
        <f>VLOOKUP(B91,VA_region!$J$2:$K$215,2,FALSE)</f>
        <v>29360.877552099701</v>
      </c>
      <c r="F91" s="3">
        <f>VLOOKUP(B91,VA_region!$G$2:$H$190,2,FALSE)</f>
        <v>43880.578381214596</v>
      </c>
      <c r="G91" s="3">
        <f>VLOOKUP(B91,VA_region!$A$2:$B$246,2,FALSE)</f>
        <v>36573.134988216101</v>
      </c>
      <c r="K91" s="3" t="e">
        <f>VLOOKUP(B91,VA_region_P!$D$2:$E$142,2,FALSE)</f>
        <v>#N/A</v>
      </c>
      <c r="L91" s="3">
        <f>VLOOKUP(B91,VA_region_P!$A$2:$B$246,2,FALSE)</f>
        <v>27842.131479700001</v>
      </c>
      <c r="M91" s="3">
        <f>VLOOKUP(B91,VA_region_P!$J$2:$K$215,2,FALSE)</f>
        <v>29360.877552099701</v>
      </c>
      <c r="N91" s="3">
        <f>VLOOKUP(B91,VA_region_P!$G$2:$H$190,2,FALSE)</f>
        <v>45912.717592091001</v>
      </c>
      <c r="O91" s="3">
        <f>VLOOKUP(B91,VA_region_P!$A$2:$B$246,2,FALSE)</f>
        <v>27842.131479700001</v>
      </c>
    </row>
    <row r="92" spans="1:15">
      <c r="A92" s="3">
        <v>91</v>
      </c>
      <c r="B92" t="s">
        <v>839</v>
      </c>
      <c r="C92" s="3" t="e">
        <f>VLOOKUP(B92,VA_region!$D$2:$E$142,2,FALSE)</f>
        <v>#N/A</v>
      </c>
      <c r="D92" s="3">
        <f>VLOOKUP(B92,VA_region!$A$2:$B$246,2,FALSE)</f>
        <v>2385.8323376943199</v>
      </c>
      <c r="E92" s="3">
        <f>VLOOKUP(B92,VA_region!$J$2:$K$215,2,FALSE)</f>
        <v>1083.8818603800801</v>
      </c>
      <c r="F92" s="3" t="e">
        <f>VLOOKUP(B92,VA_region!$G$2:$H$190,2,FALSE)</f>
        <v>#N/A</v>
      </c>
      <c r="G92" s="3">
        <f>VLOOKUP(B92,VA_region!$A$2:$B$246,2,FALSE)</f>
        <v>2385.8323376943199</v>
      </c>
      <c r="K92" s="3" t="e">
        <f>VLOOKUP(B92,VA_region_P!$D$2:$E$142,2,FALSE)</f>
        <v>#N/A</v>
      </c>
      <c r="L92" s="3">
        <f>VLOOKUP(B92,VA_region_P!$A$2:$B$246,2,FALSE)</f>
        <v>1808.0798886</v>
      </c>
      <c r="M92" s="3">
        <f>VLOOKUP(B92,VA_region_P!$J$2:$K$215,2,FALSE)</f>
        <v>1083.8818603800801</v>
      </c>
      <c r="N92" s="3" t="e">
        <f>VLOOKUP(B92,VA_region_P!$G$2:$H$190,2,FALSE)</f>
        <v>#N/A</v>
      </c>
      <c r="O92" s="3">
        <f>VLOOKUP(B92,VA_region_P!$A$2:$B$246,2,FALSE)</f>
        <v>1808.0798886</v>
      </c>
    </row>
    <row r="93" spans="1:15">
      <c r="A93" s="3">
        <v>92</v>
      </c>
      <c r="B93" t="s">
        <v>167</v>
      </c>
      <c r="C93" s="3">
        <f>VLOOKUP(B93,VA_region!$D$2:$E$142,2,FALSE)</f>
        <v>85654.770854523405</v>
      </c>
      <c r="D93" s="3">
        <f>VLOOKUP(B93,VA_region!$A$2:$B$246,2,FALSE)</f>
        <v>81399.017348053007</v>
      </c>
      <c r="E93" s="3">
        <f>VLOOKUP(B93,VA_region!$J$2:$K$215,2,FALSE)</f>
        <v>59830.056512262498</v>
      </c>
      <c r="F93" s="3">
        <f>VLOOKUP(B93,VA_region!$G$2:$H$190,2,FALSE)</f>
        <v>74907.029745914901</v>
      </c>
      <c r="G93" s="3">
        <f>VLOOKUP(B93,VA_region!$A$2:$B$246,2,FALSE)</f>
        <v>81399.017348053007</v>
      </c>
      <c r="K93" s="3">
        <f>VLOOKUP(B93,VA_region_P!$D$2:$E$142,2,FALSE)</f>
        <v>72937.270108497207</v>
      </c>
      <c r="L93" s="3">
        <f>VLOOKUP(B93,VA_region_P!$A$2:$B$246,2,FALSE)</f>
        <v>80604.080688799993</v>
      </c>
      <c r="M93" s="3">
        <f>VLOOKUP(B93,VA_region_P!$J$2:$K$215,2,FALSE)</f>
        <v>59830.056512262498</v>
      </c>
      <c r="N93" s="3">
        <f>VLOOKUP(B93,VA_region_P!$G$2:$H$190,2,FALSE)</f>
        <v>74586.327330130996</v>
      </c>
      <c r="O93" s="3">
        <f>VLOOKUP(B93,VA_region_P!$A$2:$B$246,2,FALSE)</f>
        <v>80604.080688799993</v>
      </c>
    </row>
    <row r="94" spans="1:15">
      <c r="A94" s="3">
        <v>93</v>
      </c>
      <c r="B94" t="s">
        <v>168</v>
      </c>
      <c r="C94" s="3" t="e">
        <f>VLOOKUP(B94,VA_region!$D$2:$E$142,2,FALSE)</f>
        <v>#N/A</v>
      </c>
      <c r="D94" s="3">
        <f>VLOOKUP(B94,VA_region!$A$2:$B$246,2,FALSE)</f>
        <v>3543.4805300142598</v>
      </c>
      <c r="E94" s="3">
        <f>VLOOKUP(B94,VA_region!$J$2:$K$215,2,FALSE)</f>
        <v>1618.1411476071601</v>
      </c>
      <c r="F94" s="3">
        <f>VLOOKUP(B94,VA_region!$G$2:$H$190,2,FALSE)</f>
        <v>4003.47280502893</v>
      </c>
      <c r="G94" s="3">
        <f>VLOOKUP(B94,VA_region!$A$2:$B$246,2,FALSE)</f>
        <v>3543.4805300142598</v>
      </c>
      <c r="K94" s="3" t="e">
        <f>VLOOKUP(B94,VA_region_P!$D$2:$E$142,2,FALSE)</f>
        <v>#N/A</v>
      </c>
      <c r="L94" s="3">
        <f>VLOOKUP(B94,VA_region_P!$A$2:$B$246,2,FALSE)</f>
        <v>2372.2800992000002</v>
      </c>
      <c r="M94" s="3">
        <f>VLOOKUP(B94,VA_region_P!$J$2:$K$215,2,FALSE)</f>
        <v>1618.1411476071601</v>
      </c>
      <c r="N94" s="3">
        <f>VLOOKUP(B94,VA_region_P!$G$2:$H$190,2,FALSE)</f>
        <v>2271.2682278990001</v>
      </c>
      <c r="O94" s="3">
        <f>VLOOKUP(B94,VA_region_P!$A$2:$B$246,2,FALSE)</f>
        <v>2372.2800992000002</v>
      </c>
    </row>
    <row r="95" spans="1:15">
      <c r="A95" s="3">
        <v>94</v>
      </c>
      <c r="B95" t="s">
        <v>172</v>
      </c>
      <c r="C95" s="3" t="e">
        <f>VLOOKUP(B95,VA_region!$D$2:$E$142,2,FALSE)</f>
        <v>#N/A</v>
      </c>
      <c r="D95" s="3">
        <f>VLOOKUP(B95,VA_region!$A$2:$B$246,2,FALSE)</f>
        <v>54904.3541710879</v>
      </c>
      <c r="E95" s="3">
        <f>VLOOKUP(B95,VA_region!$J$2:$K$215,2,FALSE)</f>
        <v>33554.353776599703</v>
      </c>
      <c r="F95" s="3">
        <f>VLOOKUP(B95,VA_region!$G$2:$H$190,2,FALSE)</f>
        <v>19797.380879677799</v>
      </c>
      <c r="G95" s="3">
        <f>VLOOKUP(B95,VA_region!$A$2:$B$246,2,FALSE)</f>
        <v>54904.3541710879</v>
      </c>
      <c r="K95" s="3" t="e">
        <f>VLOOKUP(B95,VA_region_P!$D$2:$E$142,2,FALSE)</f>
        <v>#N/A</v>
      </c>
      <c r="L95" s="3">
        <f>VLOOKUP(B95,VA_region_P!$A$2:$B$246,2,FALSE)</f>
        <v>45361.678145999998</v>
      </c>
      <c r="M95" s="3">
        <f>VLOOKUP(B95,VA_region_P!$J$2:$K$215,2,FALSE)</f>
        <v>33554.353776599703</v>
      </c>
      <c r="N95" s="3">
        <f>VLOOKUP(B95,VA_region_P!$G$2:$H$190,2,FALSE)</f>
        <v>21747.7535787659</v>
      </c>
      <c r="O95" s="3">
        <f>VLOOKUP(B95,VA_region_P!$A$2:$B$246,2,FALSE)</f>
        <v>45361.678145999998</v>
      </c>
    </row>
    <row r="96" spans="1:15">
      <c r="A96" s="3">
        <v>95</v>
      </c>
      <c r="B96" t="s">
        <v>174</v>
      </c>
      <c r="C96" s="3" t="e">
        <f>VLOOKUP(B96,VA_region!$D$2:$E$142,2,FALSE)</f>
        <v>#N/A</v>
      </c>
      <c r="D96" s="3">
        <f>VLOOKUP(B96,VA_region!$A$2:$B$246,2,FALSE)</f>
        <v>5726.0796683135804</v>
      </c>
      <c r="E96" s="3">
        <f>VLOOKUP(B96,VA_region!$J$2:$K$215,2,FALSE)</f>
        <v>5358.6429356380704</v>
      </c>
      <c r="F96" s="3">
        <f>VLOOKUP(B96,VA_region!$G$2:$H$190,2,FALSE)</f>
        <v>6911.1681562624999</v>
      </c>
      <c r="G96" s="3">
        <f>VLOOKUP(B96,VA_region!$A$2:$B$246,2,FALSE)</f>
        <v>5726.0796683135804</v>
      </c>
      <c r="K96" s="3" t="e">
        <f>VLOOKUP(B96,VA_region_P!$D$2:$E$142,2,FALSE)</f>
        <v>#N/A</v>
      </c>
      <c r="L96" s="3">
        <f>VLOOKUP(B96,VA_region_P!$A$2:$B$246,2,FALSE)</f>
        <v>6261.6221014000002</v>
      </c>
      <c r="M96" s="3">
        <f>VLOOKUP(B96,VA_region_P!$J$2:$K$215,2,FALSE)</f>
        <v>5358.6429356380804</v>
      </c>
      <c r="N96" s="3">
        <f>VLOOKUP(B96,VA_region_P!$G$2:$H$190,2,FALSE)</f>
        <v>6898.2151954380006</v>
      </c>
      <c r="O96" s="3">
        <f>VLOOKUP(B96,VA_region_P!$A$2:$B$246,2,FALSE)</f>
        <v>6261.6221014000002</v>
      </c>
    </row>
    <row r="97" spans="1:15">
      <c r="A97" s="3">
        <v>96</v>
      </c>
      <c r="B97" t="s">
        <v>175</v>
      </c>
      <c r="C97" s="3" t="e">
        <f>VLOOKUP(B97,VA_region!$D$2:$E$142,2,FALSE)</f>
        <v>#N/A</v>
      </c>
      <c r="D97" s="3">
        <f>VLOOKUP(B97,VA_region!$A$2:$B$246,2,FALSE)</f>
        <v>8156.3115325783201</v>
      </c>
      <c r="E97" s="3">
        <f>VLOOKUP(B97,VA_region!$J$2:$K$215,2,FALSE)</f>
        <v>5963.4411904182298</v>
      </c>
      <c r="F97" s="3">
        <f>VLOOKUP(B97,VA_region!$G$2:$H$190,2,FALSE)</f>
        <v>135.45995622963699</v>
      </c>
      <c r="G97" s="3">
        <f>VLOOKUP(B97,VA_region!$A$2:$B$246,2,FALSE)</f>
        <v>8156.3115325783201</v>
      </c>
      <c r="K97" s="3" t="e">
        <f>VLOOKUP(B97,VA_region_P!$D$2:$E$142,2,FALSE)</f>
        <v>#N/A</v>
      </c>
      <c r="L97" s="3">
        <f>VLOOKUP(B97,VA_region_P!$A$2:$B$246,2,FALSE)</f>
        <v>7745.2316598999996</v>
      </c>
      <c r="M97" s="3">
        <f>VLOOKUP(B97,VA_region_P!$J$2:$K$215,2,FALSE)</f>
        <v>5963.4411904182298</v>
      </c>
      <c r="N97" s="3">
        <f>VLOOKUP(B97,VA_region_P!$G$2:$H$190,2,FALSE)</f>
        <v>2622.3241928360003</v>
      </c>
      <c r="O97" s="3">
        <f>VLOOKUP(B97,VA_region_P!$A$2:$B$246,2,FALSE)</f>
        <v>7745.2316598999996</v>
      </c>
    </row>
    <row r="98" spans="1:15">
      <c r="A98" s="3">
        <v>97</v>
      </c>
      <c r="B98" t="s">
        <v>176</v>
      </c>
      <c r="C98" s="3">
        <f>VLOOKUP(B98,VA_region!$D$2:$E$142,2,FALSE)</f>
        <v>11008.188930206201</v>
      </c>
      <c r="D98" s="3">
        <f>VLOOKUP(B98,VA_region!$A$2:$B$246,2,FALSE)</f>
        <v>10907.8981687294</v>
      </c>
      <c r="E98" s="3">
        <f>VLOOKUP(B98,VA_region!$J$2:$K$215,2,FALSE)</f>
        <v>8347.1123837301602</v>
      </c>
      <c r="F98" s="3">
        <f>VLOOKUP(B98,VA_region!$G$2:$H$190,2,FALSE)</f>
        <v>11677.4382445469</v>
      </c>
      <c r="G98" s="3">
        <f>VLOOKUP(B98,VA_region!$A$2:$B$246,2,FALSE)</f>
        <v>10907.8981687294</v>
      </c>
      <c r="K98" s="3">
        <f>VLOOKUP(B98,VA_region_P!$D$2:$E$142,2,FALSE)</f>
        <v>10831.529918189701</v>
      </c>
      <c r="L98" s="3">
        <f>VLOOKUP(B98,VA_region_P!$A$2:$B$246,2,FALSE)</f>
        <v>11323.0237858</v>
      </c>
      <c r="M98" s="3">
        <f>VLOOKUP(B98,VA_region_P!$J$2:$K$215,2,FALSE)</f>
        <v>8347.1123837301602</v>
      </c>
      <c r="N98" s="3">
        <f>VLOOKUP(B98,VA_region_P!$G$2:$H$190,2,FALSE)</f>
        <v>10235.6836403582</v>
      </c>
      <c r="O98" s="3">
        <f>VLOOKUP(B98,VA_region_P!$A$2:$B$246,2,FALSE)</f>
        <v>11323.0237858</v>
      </c>
    </row>
    <row r="99" spans="1:15">
      <c r="A99" s="3">
        <v>98</v>
      </c>
      <c r="B99" t="s">
        <v>177</v>
      </c>
      <c r="C99" s="3" t="e">
        <f>VLOOKUP(B99,VA_region!$D$2:$E$142,2,FALSE)</f>
        <v>#N/A</v>
      </c>
      <c r="D99" s="3">
        <f>VLOOKUP(B99,VA_region!$A$2:$B$246,2,FALSE)</f>
        <v>5873.3059004644401</v>
      </c>
      <c r="E99" s="3">
        <f>VLOOKUP(B99,VA_region!$J$2:$K$215,2,FALSE)</f>
        <v>2345.5453064439298</v>
      </c>
      <c r="F99" s="3">
        <f>VLOOKUP(B99,VA_region!$G$2:$H$190,2,FALSE)</f>
        <v>3149.1094217375298</v>
      </c>
      <c r="G99" s="3">
        <f>VLOOKUP(B99,VA_region!$A$2:$B$246,2,FALSE)</f>
        <v>5873.3059004644401</v>
      </c>
      <c r="K99" s="3" t="e">
        <f>VLOOKUP(B99,VA_region_P!$D$2:$E$142,2,FALSE)</f>
        <v>#N/A</v>
      </c>
      <c r="L99" s="3">
        <f>VLOOKUP(B99,VA_region_P!$A$2:$B$246,2,FALSE)</f>
        <v>4109.4247998999999</v>
      </c>
      <c r="M99" s="3">
        <f>VLOOKUP(B99,VA_region_P!$J$2:$K$215,2,FALSE)</f>
        <v>2345.5453064439298</v>
      </c>
      <c r="N99" s="3">
        <f>VLOOKUP(B99,VA_region_P!$G$2:$H$190,2,FALSE)</f>
        <v>2484.0401254540002</v>
      </c>
      <c r="O99" s="3">
        <f>VLOOKUP(B99,VA_region_P!$A$2:$B$246,2,FALSE)</f>
        <v>4109.4247998999999</v>
      </c>
    </row>
    <row r="100" spans="1:15">
      <c r="A100" s="3">
        <v>99</v>
      </c>
      <c r="B100" t="s">
        <v>179</v>
      </c>
      <c r="C100" s="3" t="e">
        <f>VLOOKUP(B100,VA_region!$D$2:$E$142,2,FALSE)</f>
        <v>#N/A</v>
      </c>
      <c r="D100" s="3">
        <f>VLOOKUP(B100,VA_region!$A$2:$B$246,2,FALSE)</f>
        <v>274.62736895051398</v>
      </c>
      <c r="E100" s="3">
        <f>VLOOKUP(B100,VA_region!$J$2:$K$215,2,FALSE)</f>
        <v>160.95642033229601</v>
      </c>
      <c r="F100" s="3" t="e">
        <f>VLOOKUP(B100,VA_region!$G$2:$H$190,2,FALSE)</f>
        <v>#N/A</v>
      </c>
      <c r="G100" s="3">
        <f>VLOOKUP(B100,VA_region!$A$2:$B$246,2,FALSE)</f>
        <v>274.62736895051398</v>
      </c>
      <c r="K100" s="3" t="e">
        <f>VLOOKUP(B100,VA_region_P!$D$2:$E$142,2,FALSE)</f>
        <v>#N/A</v>
      </c>
      <c r="L100" s="3">
        <f>VLOOKUP(B100,VA_region_P!$A$2:$B$246,2,FALSE)</f>
        <v>184.59959950000001</v>
      </c>
      <c r="M100" s="3">
        <f>VLOOKUP(B100,VA_region_P!$J$2:$K$215,2,FALSE)</f>
        <v>160.95642033229601</v>
      </c>
      <c r="N100" s="3" t="e">
        <f>VLOOKUP(B100,VA_region_P!$G$2:$H$190,2,FALSE)</f>
        <v>#N/A</v>
      </c>
      <c r="O100" s="3">
        <f>VLOOKUP(B100,VA_region_P!$A$2:$B$246,2,FALSE)</f>
        <v>184.59959950000001</v>
      </c>
    </row>
    <row r="101" spans="1:15">
      <c r="A101" s="3">
        <v>100</v>
      </c>
      <c r="B101" t="s">
        <v>180</v>
      </c>
      <c r="C101" s="3" t="e">
        <f>VLOOKUP(B101,VA_region!$D$2:$E$142,2,FALSE)</f>
        <v>#N/A</v>
      </c>
      <c r="D101" s="3">
        <f>VLOOKUP(B101,VA_region!$A$2:$B$246,2,FALSE)</f>
        <v>8089.6991555740196</v>
      </c>
      <c r="E101" s="3">
        <f>VLOOKUP(B101,VA_region!$J$2:$K$215,2,FALSE)</f>
        <v>8906.1803312347602</v>
      </c>
      <c r="F101" s="3">
        <f>VLOOKUP(B101,VA_region!$G$2:$H$190,2,FALSE)</f>
        <v>13272.963864858599</v>
      </c>
      <c r="G101" s="3">
        <f>VLOOKUP(B101,VA_region!$A$2:$B$246,2,FALSE)</f>
        <v>8089.6991555740196</v>
      </c>
      <c r="K101" s="3" t="e">
        <f>VLOOKUP(B101,VA_region_P!$D$2:$E$142,2,FALSE)</f>
        <v>#N/A</v>
      </c>
      <c r="L101" s="3">
        <f>VLOOKUP(B101,VA_region_P!$A$2:$B$246,2,FALSE)</f>
        <v>10064.5154313</v>
      </c>
      <c r="M101" s="3">
        <f>VLOOKUP(B101,VA_region_P!$J$2:$K$215,2,FALSE)</f>
        <v>8906.1803312347602</v>
      </c>
      <c r="N101" s="3">
        <f>VLOOKUP(B101,VA_region_P!$G$2:$H$190,2,FALSE)</f>
        <v>11453.829831747</v>
      </c>
      <c r="O101" s="3">
        <f>VLOOKUP(B101,VA_region_P!$A$2:$B$246,2,FALSE)</f>
        <v>10064.5154313</v>
      </c>
    </row>
    <row r="102" spans="1:15">
      <c r="A102" s="3">
        <v>101</v>
      </c>
      <c r="B102" t="s">
        <v>181</v>
      </c>
      <c r="C102" s="3" t="e">
        <f>VLOOKUP(B102,VA_region!$D$2:$E$142,2,FALSE)</f>
        <v>#N/A</v>
      </c>
      <c r="D102" s="3">
        <f>VLOOKUP(B102,VA_region!$A$2:$B$246,2,FALSE)</f>
        <v>14073.988125952401</v>
      </c>
      <c r="E102" s="3">
        <f>VLOOKUP(B102,VA_region!$J$2:$K$215,2,FALSE)</f>
        <v>9648.9989944174395</v>
      </c>
      <c r="F102" s="3">
        <f>VLOOKUP(B102,VA_region!$G$2:$H$190,2,FALSE)</f>
        <v>11539.648344588901</v>
      </c>
      <c r="G102" s="3">
        <f>VLOOKUP(B102,VA_region!$A$2:$B$246,2,FALSE)</f>
        <v>14073.988125952401</v>
      </c>
      <c r="K102" s="3" t="e">
        <f>VLOOKUP(B102,VA_region_P!$D$2:$E$142,2,FALSE)</f>
        <v>#N/A</v>
      </c>
      <c r="L102" s="3">
        <f>VLOOKUP(B102,VA_region_P!$A$2:$B$246,2,FALSE)</f>
        <v>13104.8696748</v>
      </c>
      <c r="M102" s="3">
        <f>VLOOKUP(B102,VA_region_P!$J$2:$K$215,2,FALSE)</f>
        <v>9648.9989944174395</v>
      </c>
      <c r="N102" s="3">
        <f>VLOOKUP(B102,VA_region_P!$G$2:$H$190,2,FALSE)</f>
        <v>9867.9440263329998</v>
      </c>
      <c r="O102" s="3">
        <f>VLOOKUP(B102,VA_region_P!$A$2:$B$246,2,FALSE)</f>
        <v>13104.8696748</v>
      </c>
    </row>
    <row r="103" spans="1:15">
      <c r="A103" s="3">
        <v>102</v>
      </c>
      <c r="B103" t="s">
        <v>183</v>
      </c>
      <c r="C103" s="3" t="e">
        <f>VLOOKUP(B103,VA_region!$D$2:$E$142,2,FALSE)</f>
        <v>#N/A</v>
      </c>
      <c r="D103" s="3">
        <f>VLOOKUP(B103,VA_region!$A$2:$B$246,2,FALSE)</f>
        <v>67025.1083894123</v>
      </c>
      <c r="E103" s="3">
        <f>VLOOKUP(B103,VA_region!$J$2:$K$215,2,FALSE)</f>
        <v>54005.638134581401</v>
      </c>
      <c r="F103" s="3">
        <f>VLOOKUP(B103,VA_region!$G$2:$H$190,2,FALSE)</f>
        <v>49892.542521926596</v>
      </c>
      <c r="G103" s="3">
        <f>VLOOKUP(B103,VA_region!$A$2:$B$246,2,FALSE)</f>
        <v>67025.1083894123</v>
      </c>
      <c r="K103" s="3" t="e">
        <f>VLOOKUP(B103,VA_region_P!$D$2:$E$142,2,FALSE)</f>
        <v>#N/A</v>
      </c>
      <c r="L103" s="3">
        <f>VLOOKUP(B103,VA_region_P!$A$2:$B$246,2,FALSE)</f>
        <v>67822.772706899996</v>
      </c>
      <c r="M103" s="3">
        <f>VLOOKUP(B103,VA_region_P!$J$2:$K$215,2,FALSE)</f>
        <v>54005.638134581401</v>
      </c>
      <c r="N103" s="3">
        <f>VLOOKUP(B103,VA_region_P!$G$2:$H$190,2,FALSE)</f>
        <v>53664.742657505994</v>
      </c>
      <c r="O103" s="3">
        <f>VLOOKUP(B103,VA_region_P!$A$2:$B$246,2,FALSE)</f>
        <v>67822.772706899996</v>
      </c>
    </row>
    <row r="104" spans="1:15">
      <c r="A104" s="3">
        <v>103</v>
      </c>
      <c r="B104" t="s">
        <v>184</v>
      </c>
      <c r="C104" s="3">
        <f>VLOOKUP(B104,VA_region!$D$2:$E$142,2,FALSE)</f>
        <v>11394.5678631479</v>
      </c>
      <c r="D104" s="3">
        <f>VLOOKUP(B104,VA_region!$A$2:$B$246,2,FALSE)</f>
        <v>11763.083312447599</v>
      </c>
      <c r="E104" s="3">
        <f>VLOOKUP(B104,VA_region!$J$2:$K$215,2,FALSE)</f>
        <v>9369.3300009209706</v>
      </c>
      <c r="F104" s="3">
        <f>VLOOKUP(B104,VA_region!$G$2:$H$190,2,FALSE)</f>
        <v>9678.0039042110111</v>
      </c>
      <c r="G104" s="3">
        <f>VLOOKUP(B104,VA_region!$A$2:$B$246,2,FALSE)</f>
        <v>11763.083312447599</v>
      </c>
      <c r="K104" s="3">
        <f>VLOOKUP(B104,VA_region_P!$D$2:$E$142,2,FALSE)</f>
        <v>11748.4660639748</v>
      </c>
      <c r="L104" s="3">
        <f>VLOOKUP(B104,VA_region_P!$A$2:$B$246,2,FALSE)</f>
        <v>11749.6206198</v>
      </c>
      <c r="M104" s="3">
        <f>VLOOKUP(B104,VA_region_P!$J$2:$K$215,2,FALSE)</f>
        <v>9369.3300009209597</v>
      </c>
      <c r="N104" s="3">
        <f>VLOOKUP(B104,VA_region_P!$G$2:$H$190,2,FALSE)</f>
        <v>8739.901569362999</v>
      </c>
      <c r="O104" s="3">
        <f>VLOOKUP(B104,VA_region_P!$A$2:$B$246,2,FALSE)</f>
        <v>11749.6206198</v>
      </c>
    </row>
    <row r="105" spans="1:15">
      <c r="A105" s="3">
        <v>104</v>
      </c>
      <c r="B105" t="s">
        <v>185</v>
      </c>
      <c r="C105" s="3" t="e">
        <f>VLOOKUP(B105,VA_region!$D$2:$E$142,2,FALSE)</f>
        <v>#N/A</v>
      </c>
      <c r="D105" s="3">
        <f>VLOOKUP(B105,VA_region!$A$2:$B$246,2,FALSE)</f>
        <v>1492.95453358192</v>
      </c>
      <c r="E105" s="3" t="e">
        <f>VLOOKUP(B105,VA_region!$J$2:$K$215,2,FALSE)</f>
        <v>#N/A</v>
      </c>
      <c r="F105" s="3" t="e">
        <f>VLOOKUP(B105,VA_region!$G$2:$H$190,2,FALSE)</f>
        <v>#N/A</v>
      </c>
      <c r="G105" s="3">
        <f>VLOOKUP(B105,VA_region!$A$2:$B$246,2,FALSE)</f>
        <v>1492.95453358192</v>
      </c>
      <c r="K105" s="3" t="e">
        <f>VLOOKUP(B105,VA_region_P!$D$2:$E$142,2,FALSE)</f>
        <v>#N/A</v>
      </c>
      <c r="L105" s="3">
        <f>VLOOKUP(B105,VA_region_P!$A$2:$B$246,2,FALSE)</f>
        <v>931</v>
      </c>
      <c r="M105" s="3" t="e">
        <f>VLOOKUP(B105,VA_region_P!$J$2:$K$215,2,FALSE)</f>
        <v>#N/A</v>
      </c>
      <c r="N105" s="3" t="e">
        <f>VLOOKUP(B105,VA_region_P!$G$2:$H$190,2,FALSE)</f>
        <v>#N/A</v>
      </c>
      <c r="O105" s="3">
        <f>VLOOKUP(B105,VA_region_P!$A$2:$B$246,2,FALSE)</f>
        <v>931</v>
      </c>
    </row>
    <row r="106" spans="1:15">
      <c r="A106" s="3">
        <v>105</v>
      </c>
      <c r="B106" t="s">
        <v>186</v>
      </c>
      <c r="C106" s="3" t="e">
        <f>VLOOKUP(B106,VA_region!$D$2:$E$142,2,FALSE)</f>
        <v>#N/A</v>
      </c>
      <c r="D106" s="3">
        <f>VLOOKUP(B106,VA_region!$A$2:$B$246,2,FALSE)</f>
        <v>4860.7460027131101</v>
      </c>
      <c r="E106" s="3">
        <f>VLOOKUP(B106,VA_region!$J$2:$K$215,2,FALSE)</f>
        <v>3624.0435072842902</v>
      </c>
      <c r="F106" s="3">
        <f>VLOOKUP(B106,VA_region!$G$2:$H$190,2,FALSE)</f>
        <v>5488.0350869438098</v>
      </c>
      <c r="G106" s="3">
        <f>VLOOKUP(B106,VA_region!$A$2:$B$246,2,FALSE)</f>
        <v>4860.7460027131101</v>
      </c>
      <c r="K106" s="3" t="e">
        <f>VLOOKUP(B106,VA_region_P!$D$2:$E$142,2,FALSE)</f>
        <v>#N/A</v>
      </c>
      <c r="L106" s="3">
        <f>VLOOKUP(B106,VA_region_P!$A$2:$B$246,2,FALSE)</f>
        <v>4054.7120823</v>
      </c>
      <c r="M106" s="3">
        <f>VLOOKUP(B106,VA_region_P!$J$2:$K$215,2,FALSE)</f>
        <v>3624.0435072842902</v>
      </c>
      <c r="N106" s="3">
        <f>VLOOKUP(B106,VA_region_P!$G$2:$H$190,2,FALSE)</f>
        <v>3902.7055391069998</v>
      </c>
      <c r="O106" s="3">
        <f>VLOOKUP(B106,VA_region_P!$A$2:$B$246,2,FALSE)</f>
        <v>4054.7120823</v>
      </c>
    </row>
    <row r="107" spans="1:15">
      <c r="A107" s="3">
        <v>106</v>
      </c>
      <c r="B107" t="s">
        <v>187</v>
      </c>
      <c r="C107" s="3">
        <f>VLOOKUP(B107,VA_region!$D$2:$E$142,2,FALSE)</f>
        <v>20241.060417603301</v>
      </c>
      <c r="D107" s="3">
        <f>VLOOKUP(B107,VA_region!$A$2:$B$246,2,FALSE)</f>
        <v>20274.606634292999</v>
      </c>
      <c r="E107" s="3">
        <f>VLOOKUP(B107,VA_region!$J$2:$K$215,2,FALSE)</f>
        <v>13781.534458861601</v>
      </c>
      <c r="F107" s="3">
        <f>VLOOKUP(B107,VA_region!$G$2:$H$190,2,FALSE)</f>
        <v>16507.3915999089</v>
      </c>
      <c r="G107" s="3">
        <f>VLOOKUP(B107,VA_region!$A$2:$B$246,2,FALSE)</f>
        <v>20274.606634292999</v>
      </c>
      <c r="K107" s="3">
        <f>VLOOKUP(B107,VA_region_P!$D$2:$E$142,2,FALSE)</f>
        <v>16175.342667786899</v>
      </c>
      <c r="L107" s="3">
        <f>VLOOKUP(B107,VA_region_P!$A$2:$B$246,2,FALSE)</f>
        <v>15950.9690188</v>
      </c>
      <c r="M107" s="3">
        <f>VLOOKUP(B107,VA_region_P!$J$2:$K$215,2,FALSE)</f>
        <v>13781.534458861601</v>
      </c>
      <c r="N107" s="3">
        <f>VLOOKUP(B107,VA_region_P!$G$2:$H$190,2,FALSE)</f>
        <v>15021.937016653501</v>
      </c>
      <c r="O107" s="3">
        <f>VLOOKUP(B107,VA_region_P!$A$2:$B$246,2,FALSE)</f>
        <v>15950.9690188</v>
      </c>
    </row>
    <row r="108" spans="1:15">
      <c r="A108" s="3">
        <v>107</v>
      </c>
      <c r="B108" t="s">
        <v>188</v>
      </c>
      <c r="C108" s="3" t="e">
        <f>VLOOKUP(B108,VA_region!$D$2:$E$142,2,FALSE)</f>
        <v>#N/A</v>
      </c>
      <c r="D108" s="3">
        <f>VLOOKUP(B108,VA_region!$A$2:$B$246,2,FALSE)</f>
        <v>6181.6248672838801</v>
      </c>
      <c r="E108" s="3">
        <f>VLOOKUP(B108,VA_region!$J$2:$K$215,2,FALSE)</f>
        <v>3938.8119617723801</v>
      </c>
      <c r="F108" s="3">
        <f>VLOOKUP(B108,VA_region!$G$2:$H$190,2,FALSE)</f>
        <v>6156.77446137058</v>
      </c>
      <c r="G108" s="3">
        <f>VLOOKUP(B108,VA_region!$A$2:$B$246,2,FALSE)</f>
        <v>6181.6248672838801</v>
      </c>
      <c r="K108" s="3" t="e">
        <f>VLOOKUP(B108,VA_region_P!$D$2:$E$142,2,FALSE)</f>
        <v>#N/A</v>
      </c>
      <c r="L108" s="3">
        <f>VLOOKUP(B108,VA_region_P!$A$2:$B$246,2,FALSE)</f>
        <v>6166.8576285999998</v>
      </c>
      <c r="M108" s="3">
        <f>VLOOKUP(B108,VA_region_P!$J$2:$K$215,2,FALSE)</f>
        <v>3938.8119617723801</v>
      </c>
      <c r="N108" s="3">
        <f>VLOOKUP(B108,VA_region_P!$G$2:$H$190,2,FALSE)</f>
        <v>5538.6389623020004</v>
      </c>
      <c r="O108" s="3">
        <f>VLOOKUP(B108,VA_region_P!$A$2:$B$246,2,FALSE)</f>
        <v>6166.8576285999998</v>
      </c>
    </row>
    <row r="109" spans="1:15">
      <c r="A109" s="3">
        <v>108</v>
      </c>
      <c r="B109" t="s">
        <v>189</v>
      </c>
      <c r="C109" s="3" t="e">
        <f>VLOOKUP(B109,VA_region!$D$2:$E$142,2,FALSE)</f>
        <v>#N/A</v>
      </c>
      <c r="D109" s="3">
        <f>VLOOKUP(B109,VA_region!$A$2:$B$246,2,FALSE)</f>
        <v>160.46424469457401</v>
      </c>
      <c r="E109" s="3">
        <f>VLOOKUP(B109,VA_region!$J$2:$K$215,2,FALSE)</f>
        <v>47.880448934312597</v>
      </c>
      <c r="F109" s="3" t="e">
        <f>VLOOKUP(B109,VA_region!$G$2:$H$190,2,FALSE)</f>
        <v>#N/A</v>
      </c>
      <c r="G109" s="3">
        <f>VLOOKUP(B109,VA_region!$A$2:$B$246,2,FALSE)</f>
        <v>160.46424469457401</v>
      </c>
      <c r="K109" s="3" t="e">
        <f>VLOOKUP(B109,VA_region_P!$D$2:$E$142,2,FALSE)</f>
        <v>#N/A</v>
      </c>
      <c r="L109" s="3">
        <f>VLOOKUP(B109,VA_region_P!$A$2:$B$246,2,FALSE)</f>
        <v>128.12255490000001</v>
      </c>
      <c r="M109" s="3">
        <f>VLOOKUP(B109,VA_region_P!$J$2:$K$215,2,FALSE)</f>
        <v>47.880448934312597</v>
      </c>
      <c r="N109" s="3" t="e">
        <f>VLOOKUP(B109,VA_region_P!$G$2:$H$190,2,FALSE)</f>
        <v>#N/A</v>
      </c>
      <c r="O109" s="3">
        <f>VLOOKUP(B109,VA_region_P!$A$2:$B$246,2,FALSE)</f>
        <v>128.12255490000001</v>
      </c>
    </row>
    <row r="110" spans="1:15">
      <c r="A110" s="3">
        <v>109</v>
      </c>
      <c r="B110" t="s">
        <v>190</v>
      </c>
      <c r="C110" s="3" t="e">
        <f>VLOOKUP(B110,VA_region!$D$2:$E$142,2,FALSE)</f>
        <v>#N/A</v>
      </c>
      <c r="D110" s="3">
        <f>VLOOKUP(B110,VA_region!$A$2:$B$246,2,FALSE)</f>
        <v>648.59878733587004</v>
      </c>
      <c r="E110" s="3" t="e">
        <f>VLOOKUP(B110,VA_region!$J$2:$K$215,2,FALSE)</f>
        <v>#N/A</v>
      </c>
      <c r="F110" s="3" t="e">
        <f>VLOOKUP(B110,VA_region!$G$2:$H$190,2,FALSE)</f>
        <v>#N/A</v>
      </c>
      <c r="G110" s="3">
        <f>VLOOKUP(B110,VA_region!$A$2:$B$246,2,FALSE)</f>
        <v>648.59878733587004</v>
      </c>
      <c r="K110" s="3" t="e">
        <f>VLOOKUP(B110,VA_region_P!$D$2:$E$142,2,FALSE)</f>
        <v>#N/A</v>
      </c>
      <c r="L110" s="3">
        <f>VLOOKUP(B110,VA_region_P!$A$2:$B$246,2,FALSE)</f>
        <v>1189.1452088999999</v>
      </c>
      <c r="M110" s="3" t="e">
        <f>VLOOKUP(B110,VA_region_P!$J$2:$K$215,2,FALSE)</f>
        <v>#N/A</v>
      </c>
      <c r="N110" s="3" t="e">
        <f>VLOOKUP(B110,VA_region_P!$G$2:$H$190,2,FALSE)</f>
        <v>#N/A</v>
      </c>
      <c r="O110" s="3">
        <f>VLOOKUP(B110,VA_region_P!$A$2:$B$246,2,FALSE)</f>
        <v>1189.1452088999999</v>
      </c>
    </row>
    <row r="111" spans="1:15">
      <c r="A111" s="3">
        <v>110</v>
      </c>
      <c r="B111" t="s">
        <v>191</v>
      </c>
      <c r="C111" s="3">
        <f>VLOOKUP(B111,VA_region!$D$2:$E$142,2,FALSE)</f>
        <v>13640.3129484823</v>
      </c>
      <c r="D111" s="3">
        <f>VLOOKUP(B111,VA_region!$A$2:$B$246,2,FALSE)</f>
        <v>14025.258071944299</v>
      </c>
      <c r="E111" s="3">
        <f>VLOOKUP(B111,VA_region!$J$2:$K$215,2,FALSE)</f>
        <v>9899.1865536290006</v>
      </c>
      <c r="F111" s="3">
        <f>VLOOKUP(B111,VA_region!$G$2:$H$190,2,FALSE)</f>
        <v>13268.171442014</v>
      </c>
      <c r="G111" s="3">
        <f>VLOOKUP(B111,VA_region!$A$2:$B$246,2,FALSE)</f>
        <v>14025.258071944299</v>
      </c>
      <c r="K111" s="3">
        <f>VLOOKUP(B111,VA_region_P!$D$2:$E$142,2,FALSE)</f>
        <v>11384.276552122899</v>
      </c>
      <c r="L111" s="3">
        <f>VLOOKUP(B111,VA_region_P!$A$2:$B$246,2,FALSE)</f>
        <v>11692.2870668</v>
      </c>
      <c r="M111" s="3">
        <f>VLOOKUP(B111,VA_region_P!$J$2:$K$215,2,FALSE)</f>
        <v>9899.1865536290006</v>
      </c>
      <c r="N111" s="3">
        <f>VLOOKUP(B111,VA_region_P!$G$2:$H$190,2,FALSE)</f>
        <v>10269.646933578</v>
      </c>
      <c r="O111" s="3">
        <f>VLOOKUP(B111,VA_region_P!$A$2:$B$246,2,FALSE)</f>
        <v>11692.2870668</v>
      </c>
    </row>
    <row r="112" spans="1:15">
      <c r="A112" s="3">
        <v>111</v>
      </c>
      <c r="B112" t="s">
        <v>192</v>
      </c>
      <c r="C112" s="3">
        <f>VLOOKUP(B112,VA_region!$D$2:$E$142,2,FALSE)</f>
        <v>6320.3246466723604</v>
      </c>
      <c r="D112" s="3">
        <f>VLOOKUP(B112,VA_region!$A$2:$B$246,2,FALSE)</f>
        <v>7332.2883187481702</v>
      </c>
      <c r="E112" s="3">
        <f>VLOOKUP(B112,VA_region!$J$2:$K$215,2,FALSE)</f>
        <v>4469.7369441382998</v>
      </c>
      <c r="F112" s="3">
        <f>VLOOKUP(B112,VA_region!$G$2:$H$190,2,FALSE)</f>
        <v>6223.7884044209704</v>
      </c>
      <c r="G112" s="3">
        <f>VLOOKUP(B112,VA_region!$A$2:$B$246,2,FALSE)</f>
        <v>7332.2883187481702</v>
      </c>
      <c r="K112" s="3">
        <f>VLOOKUP(B112,VA_region_P!$D$2:$E$142,2,FALSE)</f>
        <v>5832.9197784792304</v>
      </c>
      <c r="L112" s="3">
        <f>VLOOKUP(B112,VA_region_P!$A$2:$B$246,2,FALSE)</f>
        <v>6373.2126409000002</v>
      </c>
      <c r="M112" s="3">
        <f>VLOOKUP(B112,VA_region_P!$J$2:$K$215,2,FALSE)</f>
        <v>4469.7369441383098</v>
      </c>
      <c r="N112" s="3">
        <f>VLOOKUP(B112,VA_region_P!$G$2:$H$190,2,FALSE)</f>
        <v>5560.6508169240005</v>
      </c>
      <c r="O112" s="3">
        <f>VLOOKUP(B112,VA_region_P!$A$2:$B$246,2,FALSE)</f>
        <v>6373.2126409000002</v>
      </c>
    </row>
    <row r="113" spans="1:15">
      <c r="A113" s="3">
        <v>112</v>
      </c>
      <c r="B113" t="s">
        <v>194</v>
      </c>
      <c r="C113" s="3" t="e">
        <f>VLOOKUP(B113,VA_region!$D$2:$E$142,2,FALSE)</f>
        <v>#N/A</v>
      </c>
      <c r="D113" s="3">
        <f>VLOOKUP(B113,VA_region!$A$2:$B$246,2,FALSE)</f>
        <v>647.48775293887297</v>
      </c>
      <c r="E113" s="3" t="e">
        <f>VLOOKUP(B113,VA_region!$J$2:$K$215,2,FALSE)</f>
        <v>#N/A</v>
      </c>
      <c r="F113" s="3" t="e">
        <f>VLOOKUP(B113,VA_region!$G$2:$H$190,2,FALSE)</f>
        <v>#N/A</v>
      </c>
      <c r="G113" s="3">
        <f>VLOOKUP(B113,VA_region!$A$2:$B$246,2,FALSE)</f>
        <v>647.48775293887297</v>
      </c>
      <c r="K113" s="3" t="e">
        <f>VLOOKUP(B113,VA_region_P!$D$2:$E$142,2,FALSE)</f>
        <v>#N/A</v>
      </c>
      <c r="L113" s="3">
        <f>VLOOKUP(B113,VA_region_P!$A$2:$B$246,2,FALSE)</f>
        <v>1189.145209</v>
      </c>
      <c r="M113" s="3" t="e">
        <f>VLOOKUP(B113,VA_region_P!$J$2:$K$215,2,FALSE)</f>
        <v>#N/A</v>
      </c>
      <c r="N113" s="3" t="e">
        <f>VLOOKUP(B113,VA_region_P!$G$2:$H$190,2,FALSE)</f>
        <v>#N/A</v>
      </c>
      <c r="O113" s="3">
        <f>VLOOKUP(B113,VA_region_P!$A$2:$B$246,2,FALSE)</f>
        <v>1189.145209</v>
      </c>
    </row>
    <row r="114" spans="1:15">
      <c r="A114" s="3">
        <v>113</v>
      </c>
      <c r="B114" t="s">
        <v>195</v>
      </c>
      <c r="C114" s="3">
        <f>VLOOKUP(B114,VA_region!$D$2:$E$142,2,FALSE)</f>
        <v>15886.6124535133</v>
      </c>
      <c r="D114" s="3">
        <f>VLOOKUP(B114,VA_region!$A$2:$B$246,2,FALSE)</f>
        <v>13239.5840662479</v>
      </c>
      <c r="E114" s="3">
        <f>VLOOKUP(B114,VA_region!$J$2:$K$215,2,FALSE)</f>
        <v>10651.677693358601</v>
      </c>
      <c r="F114" s="3">
        <f>VLOOKUP(B114,VA_region!$G$2:$H$190,2,FALSE)</f>
        <v>14964.2933686041</v>
      </c>
      <c r="G114" s="3">
        <f>VLOOKUP(B114,VA_region!$A$2:$B$246,2,FALSE)</f>
        <v>13239.5840662479</v>
      </c>
      <c r="K114" s="3">
        <f>VLOOKUP(B114,VA_region_P!$D$2:$E$142,2,FALSE)</f>
        <v>12411.4613256875</v>
      </c>
      <c r="L114" s="3">
        <f>VLOOKUP(B114,VA_region_P!$A$2:$B$246,2,FALSE)</f>
        <v>11272.1435501</v>
      </c>
      <c r="M114" s="3">
        <f>VLOOKUP(B114,VA_region_P!$J$2:$K$215,2,FALSE)</f>
        <v>10651.677693358601</v>
      </c>
      <c r="N114" s="3">
        <f>VLOOKUP(B114,VA_region_P!$G$2:$H$190,2,FALSE)</f>
        <v>11617.996567965001</v>
      </c>
      <c r="O114" s="3">
        <f>VLOOKUP(B114,VA_region_P!$A$2:$B$246,2,FALSE)</f>
        <v>11272.1435501</v>
      </c>
    </row>
    <row r="115" spans="1:15">
      <c r="A115" s="3">
        <v>114</v>
      </c>
      <c r="B115" t="s">
        <v>196</v>
      </c>
      <c r="C115" s="3" t="e">
        <f>VLOOKUP(B115,VA_region!$D$2:$E$142,2,FALSE)</f>
        <v>#N/A</v>
      </c>
      <c r="D115" s="3">
        <f>VLOOKUP(B115,VA_region!$A$2:$B$246,2,FALSE)</f>
        <v>14389.662829307401</v>
      </c>
      <c r="E115" s="3">
        <f>VLOOKUP(B115,VA_region!$J$2:$K$215,2,FALSE)</f>
        <v>7767.7507987053104</v>
      </c>
      <c r="F115" s="3">
        <f>VLOOKUP(B115,VA_region!$G$2:$H$190,2,FALSE)</f>
        <v>11495.083431003201</v>
      </c>
      <c r="G115" s="3">
        <f>VLOOKUP(B115,VA_region!$A$2:$B$246,2,FALSE)</f>
        <v>14389.662829307401</v>
      </c>
      <c r="K115" s="3" t="e">
        <f>VLOOKUP(B115,VA_region_P!$D$2:$E$142,2,FALSE)</f>
        <v>#N/A</v>
      </c>
      <c r="L115" s="3">
        <f>VLOOKUP(B115,VA_region_P!$A$2:$B$246,2,FALSE)</f>
        <v>12979.3343009</v>
      </c>
      <c r="M115" s="3">
        <f>VLOOKUP(B115,VA_region_P!$J$2:$K$215,2,FALSE)</f>
        <v>7767.7507987053104</v>
      </c>
      <c r="N115" s="3">
        <f>VLOOKUP(B115,VA_region_P!$G$2:$H$190,2,FALSE)</f>
        <v>10757.892696837</v>
      </c>
      <c r="O115" s="3">
        <f>VLOOKUP(B115,VA_region_P!$A$2:$B$246,2,FALSE)</f>
        <v>12979.3343009</v>
      </c>
    </row>
    <row r="116" spans="1:15">
      <c r="A116" s="3">
        <v>115</v>
      </c>
      <c r="B116" t="s">
        <v>197</v>
      </c>
      <c r="C116" s="3" t="e">
        <f>VLOOKUP(B116,VA_region!$D$2:$E$142,2,FALSE)</f>
        <v>#N/A</v>
      </c>
      <c r="D116" s="3">
        <f>VLOOKUP(B116,VA_region!$A$2:$B$246,2,FALSE)</f>
        <v>10868.8149502589</v>
      </c>
      <c r="E116" s="3">
        <f>VLOOKUP(B116,VA_region!$J$2:$K$215,2,FALSE)</f>
        <v>6448.2192118461098</v>
      </c>
      <c r="F116" s="3">
        <f>VLOOKUP(B116,VA_region!$G$2:$H$190,2,FALSE)</f>
        <v>8188.8302673267699</v>
      </c>
      <c r="G116" s="3">
        <f>VLOOKUP(B116,VA_region!$A$2:$B$246,2,FALSE)</f>
        <v>10868.8149502589</v>
      </c>
      <c r="K116" s="3" t="e">
        <f>VLOOKUP(B116,VA_region_P!$D$2:$E$142,2,FALSE)</f>
        <v>#N/A</v>
      </c>
      <c r="L116" s="3">
        <f>VLOOKUP(B116,VA_region_P!$A$2:$B$246,2,FALSE)</f>
        <v>9667.5894379000001</v>
      </c>
      <c r="M116" s="3">
        <f>VLOOKUP(B116,VA_region_P!$J$2:$K$215,2,FALSE)</f>
        <v>6448.2192118461098</v>
      </c>
      <c r="N116" s="3">
        <f>VLOOKUP(B116,VA_region_P!$G$2:$H$190,2,FALSE)</f>
        <v>7039.4329617459998</v>
      </c>
      <c r="O116" s="3">
        <f>VLOOKUP(B116,VA_region_P!$A$2:$B$246,2,FALSE)</f>
        <v>9667.5894379000001</v>
      </c>
    </row>
    <row r="117" spans="1:15">
      <c r="A117" s="3">
        <v>116</v>
      </c>
      <c r="B117" t="s">
        <v>198</v>
      </c>
      <c r="C117" s="3" t="e">
        <f>VLOOKUP(B117,VA_region!$D$2:$E$142,2,FALSE)</f>
        <v>#N/A</v>
      </c>
      <c r="D117" s="3">
        <f>VLOOKUP(B117,VA_region!$A$2:$B$246,2,FALSE)</f>
        <v>64.862880067389696</v>
      </c>
      <c r="E117" s="3" t="e">
        <f>VLOOKUP(B117,VA_region!$J$2:$K$215,2,FALSE)</f>
        <v>#N/A</v>
      </c>
      <c r="F117" s="3" t="e">
        <f>VLOOKUP(B117,VA_region!$G$2:$H$190,2,FALSE)</f>
        <v>#N/A</v>
      </c>
      <c r="G117" s="3">
        <f>VLOOKUP(B117,VA_region!$A$2:$B$246,2,FALSE)</f>
        <v>64.862880067389696</v>
      </c>
      <c r="K117" s="3" t="e">
        <f>VLOOKUP(B117,VA_region_P!$D$2:$E$142,2,FALSE)</f>
        <v>#N/A</v>
      </c>
      <c r="L117" s="3">
        <f>VLOOKUP(B117,VA_region_P!$A$2:$B$246,2,FALSE)</f>
        <v>51.124658400000001</v>
      </c>
      <c r="M117" s="3" t="e">
        <f>VLOOKUP(B117,VA_region_P!$J$2:$K$215,2,FALSE)</f>
        <v>#N/A</v>
      </c>
      <c r="N117" s="3" t="e">
        <f>VLOOKUP(B117,VA_region_P!$G$2:$H$190,2,FALSE)</f>
        <v>#N/A</v>
      </c>
      <c r="O117" s="3">
        <f>VLOOKUP(B117,VA_region_P!$A$2:$B$246,2,FALSE)</f>
        <v>51.124658400000001</v>
      </c>
    </row>
    <row r="118" spans="1:15">
      <c r="A118" s="3">
        <v>117</v>
      </c>
      <c r="B118" t="s">
        <v>818</v>
      </c>
      <c r="C118" s="3">
        <f>VLOOKUP(B118,VA_region!$D$2:$E$142,2,FALSE)</f>
        <v>546039.63769545802</v>
      </c>
      <c r="D118" s="3">
        <f>VLOOKUP(B118,VA_region!$A$2:$B$246,2,FALSE)</f>
        <v>502720.34491319401</v>
      </c>
      <c r="E118" s="3">
        <f>VLOOKUP(B118,VA_region!$J$2:$K$215,2,FALSE)</f>
        <v>442950.23520211701</v>
      </c>
      <c r="F118" s="3">
        <f>VLOOKUP(B118,VA_region!$G$2:$H$190,2,FALSE)</f>
        <v>334050.38580366096</v>
      </c>
      <c r="G118" s="3">
        <f>VLOOKUP(B118,VA_region!$A$2:$B$246,2,FALSE)</f>
        <v>502720.34491319401</v>
      </c>
      <c r="K118" s="3">
        <f>VLOOKUP(B118,VA_region_P!$D$2:$E$142,2,FALSE)</f>
        <v>563035.59880882502</v>
      </c>
      <c r="L118" s="3">
        <f>VLOOKUP(B118,VA_region_P!$A$2:$B$246,2,FALSE)</f>
        <v>494583.18077680003</v>
      </c>
      <c r="M118" s="3">
        <f>VLOOKUP(B118,VA_region_P!$J$2:$K$215,2,FALSE)</f>
        <v>442950.23520211701</v>
      </c>
      <c r="N118" s="3">
        <f>VLOOKUP(B118,VA_region_P!$G$2:$H$190,2,FALSE)</f>
        <v>334047.59871550102</v>
      </c>
      <c r="O118" s="3">
        <f>VLOOKUP(B118,VA_region_P!$A$2:$B$246,2,FALSE)</f>
        <v>494583.18077680003</v>
      </c>
    </row>
    <row r="119" spans="1:15">
      <c r="A119" s="3">
        <v>118</v>
      </c>
      <c r="B119" t="s">
        <v>200</v>
      </c>
      <c r="C119" s="3">
        <f>VLOOKUP(B119,VA_region!$D$2:$E$142,2,FALSE)</f>
        <v>11100.9816647691</v>
      </c>
      <c r="D119" s="3">
        <f>VLOOKUP(B119,VA_region!$A$2:$B$246,2,FALSE)</f>
        <v>12523.4475265033</v>
      </c>
      <c r="E119" s="3">
        <f>VLOOKUP(B119,VA_region!$J$2:$K$215,2,FALSE)</f>
        <v>9363.9405756558208</v>
      </c>
      <c r="F119" s="3">
        <f>VLOOKUP(B119,VA_region!$G$2:$H$190,2,FALSE)</f>
        <v>12836.726169724001</v>
      </c>
      <c r="G119" s="3">
        <f>VLOOKUP(B119,VA_region!$A$2:$B$246,2,FALSE)</f>
        <v>12523.4475265033</v>
      </c>
      <c r="K119" s="3">
        <f>VLOOKUP(B119,VA_region_P!$D$2:$E$142,2,FALSE)</f>
        <v>11336.3154089131</v>
      </c>
      <c r="L119" s="3">
        <f>VLOOKUP(B119,VA_region_P!$A$2:$B$246,2,FALSE)</f>
        <v>12756.706583499999</v>
      </c>
      <c r="M119" s="3">
        <f>VLOOKUP(B119,VA_region_P!$J$2:$K$215,2,FALSE)</f>
        <v>9363.9405756558208</v>
      </c>
      <c r="N119" s="3">
        <f>VLOOKUP(B119,VA_region_P!$G$2:$H$190,2,FALSE)</f>
        <v>10723.8199614609</v>
      </c>
      <c r="O119" s="3">
        <f>VLOOKUP(B119,VA_region_P!$A$2:$B$246,2,FALSE)</f>
        <v>12756.706583499999</v>
      </c>
    </row>
    <row r="120" spans="1:15">
      <c r="A120" s="3">
        <v>119</v>
      </c>
      <c r="B120" t="s">
        <v>201</v>
      </c>
      <c r="C120" s="3" t="e">
        <f>VLOOKUP(B120,VA_region!$D$2:$E$142,2,FALSE)</f>
        <v>#N/A</v>
      </c>
      <c r="D120" s="3">
        <f>VLOOKUP(B120,VA_region!$A$2:$B$246,2,FALSE)</f>
        <v>108.48193284862</v>
      </c>
      <c r="E120" s="3" t="e">
        <f>VLOOKUP(B120,VA_region!$J$2:$K$215,2,FALSE)</f>
        <v>#N/A</v>
      </c>
      <c r="F120" s="3" t="e">
        <f>VLOOKUP(B120,VA_region!$G$2:$H$190,2,FALSE)</f>
        <v>#N/A</v>
      </c>
      <c r="G120" s="3">
        <f>VLOOKUP(B120,VA_region!$A$2:$B$246,2,FALSE)</f>
        <v>108.48193284862</v>
      </c>
      <c r="K120" s="3" t="e">
        <f>VLOOKUP(B120,VA_region_P!$D$2:$E$142,2,FALSE)</f>
        <v>#N/A</v>
      </c>
      <c r="L120" s="3">
        <f>VLOOKUP(B120,VA_region_P!$A$2:$B$246,2,FALSE)</f>
        <v>77.371718099999995</v>
      </c>
      <c r="M120" s="3" t="e">
        <f>VLOOKUP(B120,VA_region_P!$J$2:$K$215,2,FALSE)</f>
        <v>#N/A</v>
      </c>
      <c r="N120" s="3" t="e">
        <f>VLOOKUP(B120,VA_region_P!$G$2:$H$190,2,FALSE)</f>
        <v>#N/A</v>
      </c>
      <c r="O120" s="3">
        <f>VLOOKUP(B120,VA_region_P!$A$2:$B$246,2,FALSE)</f>
        <v>77.371718099999995</v>
      </c>
    </row>
    <row r="121" spans="1:15">
      <c r="A121" s="3">
        <v>120</v>
      </c>
      <c r="B121" t="s">
        <v>204</v>
      </c>
      <c r="C121" s="3">
        <f>VLOOKUP(B121,VA_region!$D$2:$E$142,2,FALSE)</f>
        <v>26187.054165641701</v>
      </c>
      <c r="D121" s="3">
        <f>VLOOKUP(B121,VA_region!$A$2:$B$246,2,FALSE)</f>
        <v>26335.8601783864</v>
      </c>
      <c r="E121" s="3">
        <f>VLOOKUP(B121,VA_region!$J$2:$K$215,2,FALSE)</f>
        <v>15290.1961645346</v>
      </c>
      <c r="F121" s="3">
        <f>VLOOKUP(B121,VA_region!$G$2:$H$190,2,FALSE)</f>
        <v>22478.871632885097</v>
      </c>
      <c r="G121" s="3">
        <f>VLOOKUP(B121,VA_region!$A$2:$B$246,2,FALSE)</f>
        <v>26335.8601783864</v>
      </c>
      <c r="K121" s="3">
        <f>VLOOKUP(B121,VA_region_P!$D$2:$E$142,2,FALSE)</f>
        <v>17510.4448558808</v>
      </c>
      <c r="L121" s="3">
        <f>VLOOKUP(B121,VA_region_P!$A$2:$B$246,2,FALSE)</f>
        <v>21410.840908499998</v>
      </c>
      <c r="M121" s="3">
        <f>VLOOKUP(B121,VA_region_P!$J$2:$K$215,2,FALSE)</f>
        <v>15290.1961645346</v>
      </c>
      <c r="N121" s="3">
        <f>VLOOKUP(B121,VA_region_P!$G$2:$H$190,2,FALSE)</f>
        <v>19415.748771368999</v>
      </c>
      <c r="O121" s="3">
        <f>VLOOKUP(B121,VA_region_P!$A$2:$B$246,2,FALSE)</f>
        <v>21410.840908499998</v>
      </c>
    </row>
    <row r="122" spans="1:15">
      <c r="A122" s="3">
        <v>121</v>
      </c>
      <c r="B122" t="s">
        <v>907</v>
      </c>
      <c r="C122" s="3" t="e">
        <f>VLOOKUP(B122,VA_region!$D$2:$E$142,2,FALSE)</f>
        <v>#N/A</v>
      </c>
      <c r="D122" s="3">
        <f>VLOOKUP(B122,VA_region!$A$2:$B$246,2,FALSE)</f>
        <v>142.77914937106701</v>
      </c>
      <c r="E122" s="3">
        <f>VLOOKUP(B122,VA_region!$J$2:$K$215,2,FALSE)</f>
        <v>137.92113862466999</v>
      </c>
      <c r="F122" s="3" t="e">
        <f>VLOOKUP(B122,VA_region!$G$2:$H$190,2,FALSE)</f>
        <v>#N/A</v>
      </c>
      <c r="G122" s="3">
        <f>VLOOKUP(B122,VA_region!$A$2:$B$246,2,FALSE)</f>
        <v>142.77914937106701</v>
      </c>
      <c r="K122" s="3" t="e">
        <f>VLOOKUP(B122,VA_region_P!$D$2:$E$142,2,FALSE)</f>
        <v>#N/A</v>
      </c>
      <c r="L122" s="3">
        <f>VLOOKUP(B122,VA_region_P!$A$2:$B$246,2,FALSE)</f>
        <v>86.779266199999995</v>
      </c>
      <c r="M122" s="3">
        <f>VLOOKUP(B122,VA_region_P!$J$2:$K$215,2,FALSE)</f>
        <v>137.92113862466999</v>
      </c>
      <c r="N122" s="3" t="e">
        <f>VLOOKUP(B122,VA_region_P!$G$2:$H$190,2,FALSE)</f>
        <v>#N/A</v>
      </c>
      <c r="O122" s="3">
        <f>VLOOKUP(B122,VA_region_P!$A$2:$B$246,2,FALSE)</f>
        <v>86.779266199999995</v>
      </c>
    </row>
    <row r="123" spans="1:15">
      <c r="A123" s="3">
        <v>122</v>
      </c>
      <c r="B123" t="s">
        <v>207</v>
      </c>
      <c r="C123" s="3">
        <f>VLOOKUP(B123,VA_region!$D$2:$E$142,2,FALSE)</f>
        <v>71857.041526597197</v>
      </c>
      <c r="D123" s="3">
        <f>VLOOKUP(B123,VA_region!$A$2:$B$246,2,FALSE)</f>
        <v>70161.993661772402</v>
      </c>
      <c r="E123" s="3">
        <f>VLOOKUP(B123,VA_region!$J$2:$K$215,2,FALSE)</f>
        <v>64636.331268693299</v>
      </c>
      <c r="F123" s="3">
        <f>VLOOKUP(B123,VA_region!$G$2:$H$190,2,FALSE)</f>
        <v>70963.343257515298</v>
      </c>
      <c r="G123" s="3">
        <f>VLOOKUP(B123,VA_region!$A$2:$B$246,2,FALSE)</f>
        <v>70161.993661772402</v>
      </c>
      <c r="K123" s="3">
        <f>VLOOKUP(B123,VA_region_P!$D$2:$E$142,2,FALSE)</f>
        <v>83165.1382162464</v>
      </c>
      <c r="L123" s="3">
        <f>VLOOKUP(B123,VA_region_P!$A$2:$B$246,2,FALSE)</f>
        <v>68400.260078000007</v>
      </c>
      <c r="M123" s="3">
        <f>VLOOKUP(B123,VA_region_P!$J$2:$K$215,2,FALSE)</f>
        <v>64636.331268693299</v>
      </c>
      <c r="N123" s="3">
        <f>VLOOKUP(B123,VA_region_P!$G$2:$H$190,2,FALSE)</f>
        <v>76635.197245421004</v>
      </c>
      <c r="O123" s="3">
        <f>VLOOKUP(B123,VA_region_P!$A$2:$B$246,2,FALSE)</f>
        <v>68400.260078000007</v>
      </c>
    </row>
    <row r="124" spans="1:15">
      <c r="A124" s="3">
        <v>123</v>
      </c>
      <c r="B124" t="s">
        <v>827</v>
      </c>
      <c r="C124" s="3">
        <f>VLOOKUP(B124,VA_region!$D$2:$E$142,2,FALSE)</f>
        <v>268736.11253904202</v>
      </c>
      <c r="D124" s="3">
        <f>VLOOKUP(B124,VA_region!$A$2:$B$246,2,FALSE)</f>
        <v>278739.48875931499</v>
      </c>
      <c r="E124" s="3">
        <f>VLOOKUP(B124,VA_region!$J$2:$K$215,2,FALSE)</f>
        <v>198791.69411350801</v>
      </c>
      <c r="F124" s="3">
        <f>VLOOKUP(B124,VA_region!$G$2:$H$190,2,FALSE)</f>
        <v>234720.696507129</v>
      </c>
      <c r="G124" s="3">
        <f>VLOOKUP(B124,VA_region!$A$2:$B$246,2,FALSE)</f>
        <v>278739.48875931499</v>
      </c>
      <c r="K124" s="3">
        <f>VLOOKUP(B124,VA_region_P!$D$2:$E$142,2,FALSE)</f>
        <v>239408.86121090801</v>
      </c>
      <c r="L124" s="3">
        <f>VLOOKUP(B124,VA_region_P!$A$2:$B$246,2,FALSE)</f>
        <v>270556.13170159998</v>
      </c>
      <c r="M124" s="3">
        <f>VLOOKUP(B124,VA_region_P!$J$2:$K$215,2,FALSE)</f>
        <v>198791.69411350801</v>
      </c>
      <c r="N124" s="3">
        <f>VLOOKUP(B124,VA_region_P!$G$2:$H$190,2,FALSE)</f>
        <v>240300.04259684199</v>
      </c>
      <c r="O124" s="3">
        <f>VLOOKUP(B124,VA_region_P!$A$2:$B$246,2,FALSE)</f>
        <v>270556.13170159998</v>
      </c>
    </row>
    <row r="125" spans="1:15">
      <c r="A125" s="3">
        <v>124</v>
      </c>
      <c r="B125" t="s">
        <v>209</v>
      </c>
      <c r="C125" s="3">
        <f>VLOOKUP(B125,VA_region!$D$2:$E$142,2,FALSE)</f>
        <v>62351.7174841347</v>
      </c>
      <c r="D125" s="3">
        <f>VLOOKUP(B125,VA_region!$A$2:$B$246,2,FALSE)</f>
        <v>54643.063060918597</v>
      </c>
      <c r="E125" s="3">
        <f>VLOOKUP(B125,VA_region!$J$2:$K$215,2,FALSE)</f>
        <v>39473.796094992198</v>
      </c>
      <c r="F125" s="3">
        <f>VLOOKUP(B125,VA_region!$G$2:$H$190,2,FALSE)</f>
        <v>45617.295970715</v>
      </c>
      <c r="G125" s="3">
        <f>VLOOKUP(B125,VA_region!$A$2:$B$246,2,FALSE)</f>
        <v>54643.063060918597</v>
      </c>
      <c r="K125" s="3">
        <f>VLOOKUP(B125,VA_region_P!$D$2:$E$142,2,FALSE)</f>
        <v>46271.150264963697</v>
      </c>
      <c r="L125" s="3">
        <f>VLOOKUP(B125,VA_region_P!$A$2:$B$246,2,FALSE)</f>
        <v>54091.699999900004</v>
      </c>
      <c r="M125" s="3">
        <f>VLOOKUP(B125,VA_region_P!$J$2:$K$215,2,FALSE)</f>
        <v>39473.796094992198</v>
      </c>
      <c r="N125" s="3">
        <f>VLOOKUP(B125,VA_region_P!$G$2:$H$190,2,FALSE)</f>
        <v>39068.618960468601</v>
      </c>
      <c r="O125" s="3">
        <f>VLOOKUP(B125,VA_region_P!$A$2:$B$246,2,FALSE)</f>
        <v>54091.699999900004</v>
      </c>
    </row>
    <row r="126" spans="1:15">
      <c r="A126" s="3">
        <v>125</v>
      </c>
      <c r="B126" t="s">
        <v>211</v>
      </c>
      <c r="C126" s="3" t="e">
        <f>VLOOKUP(B126,VA_region!$D$2:$E$142,2,FALSE)</f>
        <v>#N/A</v>
      </c>
      <c r="D126" s="3">
        <f>VLOOKUP(B126,VA_region!$A$2:$B$246,2,FALSE)</f>
        <v>6.3175911338367996</v>
      </c>
      <c r="E126" s="3" t="e">
        <f>VLOOKUP(B126,VA_region!$J$2:$K$215,2,FALSE)</f>
        <v>#N/A</v>
      </c>
      <c r="F126" s="3" t="e">
        <f>VLOOKUP(B126,VA_region!$G$2:$H$190,2,FALSE)</f>
        <v>#N/A</v>
      </c>
      <c r="G126" s="3">
        <f>VLOOKUP(B126,VA_region!$A$2:$B$246,2,FALSE)</f>
        <v>6.3175911338367996</v>
      </c>
      <c r="K126" s="3" t="e">
        <f>VLOOKUP(B126,VA_region_P!$D$2:$E$142,2,FALSE)</f>
        <v>#N/A</v>
      </c>
      <c r="L126" s="3">
        <f>VLOOKUP(B126,VA_region_P!$A$2:$B$246,2,FALSE)</f>
        <v>6.5337208999999996</v>
      </c>
      <c r="M126" s="3" t="e">
        <f>VLOOKUP(B126,VA_region_P!$J$2:$K$215,2,FALSE)</f>
        <v>#N/A</v>
      </c>
      <c r="N126" s="3" t="e">
        <f>VLOOKUP(B126,VA_region_P!$G$2:$H$190,2,FALSE)</f>
        <v>#N/A</v>
      </c>
      <c r="O126" s="3">
        <f>VLOOKUP(B126,VA_region_P!$A$2:$B$246,2,FALSE)</f>
        <v>6.5337208999999996</v>
      </c>
    </row>
    <row r="127" spans="1:15">
      <c r="A127" s="3">
        <v>126</v>
      </c>
      <c r="B127" t="s">
        <v>213</v>
      </c>
      <c r="C127" s="3" t="e">
        <f>VLOOKUP(B127,VA_region!$D$2:$E$142,2,FALSE)</f>
        <v>#N/A</v>
      </c>
      <c r="D127" s="3">
        <f>VLOOKUP(B127,VA_region!$A$2:$B$246,2,FALSE)</f>
        <v>463.85983355068498</v>
      </c>
      <c r="E127" s="3">
        <f>VLOOKUP(B127,VA_region!$J$2:$K$215,2,FALSE)</f>
        <v>193.86231191928999</v>
      </c>
      <c r="F127" s="3" t="e">
        <f>VLOOKUP(B127,VA_region!$G$2:$H$190,2,FALSE)</f>
        <v>#N/A</v>
      </c>
      <c r="G127" s="3">
        <f>VLOOKUP(B127,VA_region!$A$2:$B$246,2,FALSE)</f>
        <v>463.85983355068498</v>
      </c>
      <c r="K127" s="3" t="e">
        <f>VLOOKUP(B127,VA_region_P!$D$2:$E$142,2,FALSE)</f>
        <v>#N/A</v>
      </c>
      <c r="L127" s="3">
        <f>VLOOKUP(B127,VA_region_P!$A$2:$B$246,2,FALSE)</f>
        <v>280.37610030000002</v>
      </c>
      <c r="M127" s="3">
        <f>VLOOKUP(B127,VA_region_P!$J$2:$K$215,2,FALSE)</f>
        <v>193.86231191928999</v>
      </c>
      <c r="N127" s="3" t="e">
        <f>VLOOKUP(B127,VA_region_P!$G$2:$H$190,2,FALSE)</f>
        <v>#N/A</v>
      </c>
      <c r="O127" s="3">
        <f>VLOOKUP(B127,VA_region_P!$A$2:$B$246,2,FALSE)</f>
        <v>280.37610030000002</v>
      </c>
    </row>
    <row r="128" spans="1:15">
      <c r="A128" s="3">
        <v>127</v>
      </c>
      <c r="B128" t="s">
        <v>214</v>
      </c>
      <c r="C128" s="3" t="e">
        <f>VLOOKUP(B128,VA_region!$D$2:$E$142,2,FALSE)</f>
        <v>#N/A</v>
      </c>
      <c r="D128" s="3">
        <f>VLOOKUP(B128,VA_region!$A$2:$B$246,2,FALSE)</f>
        <v>15672.738278656199</v>
      </c>
      <c r="E128" s="3">
        <f>VLOOKUP(B128,VA_region!$J$2:$K$215,2,FALSE)</f>
        <v>13710.46075737</v>
      </c>
      <c r="F128" s="3">
        <f>VLOOKUP(B128,VA_region!$G$2:$H$190,2,FALSE)</f>
        <v>15746.698040142599</v>
      </c>
      <c r="G128" s="3">
        <f>VLOOKUP(B128,VA_region!$A$2:$B$246,2,FALSE)</f>
        <v>15672.738278656199</v>
      </c>
      <c r="K128" s="3" t="e">
        <f>VLOOKUP(B128,VA_region_P!$D$2:$E$142,2,FALSE)</f>
        <v>#N/A</v>
      </c>
      <c r="L128" s="3">
        <f>VLOOKUP(B128,VA_region_P!$A$2:$B$246,2,FALSE)</f>
        <v>21723.531173300002</v>
      </c>
      <c r="M128" s="3">
        <f>VLOOKUP(B128,VA_region_P!$J$2:$K$215,2,FALSE)</f>
        <v>13710.46075737</v>
      </c>
      <c r="N128" s="3">
        <f>VLOOKUP(B128,VA_region_P!$G$2:$H$190,2,FALSE)</f>
        <v>16619.928148346</v>
      </c>
      <c r="O128" s="3">
        <f>VLOOKUP(B128,VA_region_P!$A$2:$B$246,2,FALSE)</f>
        <v>21723.531173300002</v>
      </c>
    </row>
    <row r="129" spans="1:15">
      <c r="A129" s="3">
        <v>128</v>
      </c>
      <c r="B129" t="s">
        <v>837</v>
      </c>
      <c r="C129" s="3">
        <f>VLOOKUP(B129,VA_region!$D$2:$E$142,2,FALSE)</f>
        <v>108408.844834984</v>
      </c>
      <c r="D129" s="3">
        <f>VLOOKUP(B129,VA_region!$A$2:$B$246,2,FALSE)</f>
        <v>145843.38567276599</v>
      </c>
      <c r="E129" s="3">
        <f>VLOOKUP(B129,VA_region!$J$2:$K$215,2,FALSE)</f>
        <v>77676.317147505004</v>
      </c>
      <c r="F129" s="3" t="e">
        <f>VLOOKUP(B129,VA_region!$G$2:$H$190,2,FALSE)</f>
        <v>#N/A</v>
      </c>
      <c r="G129" s="3">
        <f>VLOOKUP(B129,VA_region!$A$2:$B$246,2,FALSE)</f>
        <v>145843.38567276599</v>
      </c>
      <c r="K129" s="3">
        <f>VLOOKUP(B129,VA_region_P!$D$2:$E$142,2,FALSE)</f>
        <v>103151.358535807</v>
      </c>
      <c r="L129" s="3">
        <f>VLOOKUP(B129,VA_region_P!$A$2:$B$246,2,FALSE)</f>
        <v>103375.4999995</v>
      </c>
      <c r="M129" s="3">
        <f>VLOOKUP(B129,VA_region_P!$J$2:$K$215,2,FALSE)</f>
        <v>77676.317147505106</v>
      </c>
      <c r="N129" s="3" t="e">
        <f>VLOOKUP(B129,VA_region_P!$G$2:$H$190,2,FALSE)</f>
        <v>#N/A</v>
      </c>
      <c r="O129" s="3">
        <f>VLOOKUP(B129,VA_region_P!$A$2:$B$246,2,FALSE)</f>
        <v>103375.4999995</v>
      </c>
    </row>
    <row r="130" spans="1:15">
      <c r="A130" s="3">
        <v>129</v>
      </c>
      <c r="B130" t="s">
        <v>217</v>
      </c>
      <c r="C130" s="3" t="e">
        <f>VLOOKUP(B130,VA_region!$D$2:$E$142,2,FALSE)</f>
        <v>#N/A</v>
      </c>
      <c r="D130" s="3">
        <f>VLOOKUP(B130,VA_region!$A$2:$B$246,2,FALSE)</f>
        <v>18386.493791491299</v>
      </c>
      <c r="E130" s="3">
        <f>VLOOKUP(B130,VA_region!$J$2:$K$215,2,FALSE)</f>
        <v>1089142.6165200199</v>
      </c>
      <c r="F130" s="3">
        <f>VLOOKUP(B130,VA_region!$G$2:$H$190,2,FALSE)</f>
        <v>980783.05317839002</v>
      </c>
      <c r="G130" s="3">
        <f>VLOOKUP(B130,VA_region!$A$2:$B$246,2,FALSE)</f>
        <v>18386.493791491299</v>
      </c>
      <c r="K130" s="3" t="e">
        <f>VLOOKUP(B130,VA_region_P!$D$2:$E$142,2,FALSE)</f>
        <v>#N/A</v>
      </c>
      <c r="L130" s="3">
        <f>VLOOKUP(B130,VA_region_P!$A$2:$B$246,2,FALSE)</f>
        <v>17057.1118642</v>
      </c>
      <c r="M130" s="3">
        <f>VLOOKUP(B130,VA_region_P!$J$2:$K$215,2,FALSE)</f>
        <v>1089142.6165200199</v>
      </c>
      <c r="N130" s="3">
        <f>VLOOKUP(B130,VA_region_P!$G$2:$H$190,2,FALSE)</f>
        <v>1029618.52788038</v>
      </c>
      <c r="O130" s="3">
        <f>VLOOKUP(B130,VA_region_P!$A$2:$B$246,2,FALSE)</f>
        <v>17057.1118642</v>
      </c>
    </row>
    <row r="131" spans="1:15">
      <c r="A131" s="3">
        <v>130</v>
      </c>
      <c r="B131" t="s">
        <v>219</v>
      </c>
      <c r="C131" s="3">
        <f>VLOOKUP(B131,VA_region!$D$2:$E$142,2,FALSE)</f>
        <v>32598.118884764201</v>
      </c>
      <c r="D131" s="3">
        <f>VLOOKUP(B131,VA_region!$A$2:$B$246,2,FALSE)</f>
        <v>37499.190021848197</v>
      </c>
      <c r="E131" s="3">
        <f>VLOOKUP(B131,VA_region!$J$2:$K$215,2,FALSE)</f>
        <v>24226.840486708399</v>
      </c>
      <c r="F131" s="3">
        <f>VLOOKUP(B131,VA_region!$G$2:$H$190,2,FALSE)</f>
        <v>30154.465771044797</v>
      </c>
      <c r="G131" s="3">
        <f>VLOOKUP(B131,VA_region!$A$2:$B$246,2,FALSE)</f>
        <v>37499.190021848197</v>
      </c>
      <c r="K131" s="3">
        <f>VLOOKUP(B131,VA_region_P!$D$2:$E$142,2,FALSE)</f>
        <v>29788.308225541801</v>
      </c>
      <c r="L131" s="3">
        <f>VLOOKUP(B131,VA_region_P!$A$2:$B$246,2,FALSE)</f>
        <v>36164.068797100001</v>
      </c>
      <c r="M131" s="3">
        <f>VLOOKUP(B131,VA_region_P!$J$2:$K$215,2,FALSE)</f>
        <v>24226.840486708399</v>
      </c>
      <c r="N131" s="3">
        <f>VLOOKUP(B131,VA_region_P!$G$2:$H$190,2,FALSE)</f>
        <v>25927.560544065</v>
      </c>
      <c r="O131" s="3">
        <f>VLOOKUP(B131,VA_region_P!$A$2:$B$246,2,FALSE)</f>
        <v>36164.068797100001</v>
      </c>
    </row>
    <row r="132" spans="1:15">
      <c r="A132" s="3">
        <v>131</v>
      </c>
      <c r="B132" t="s">
        <v>220</v>
      </c>
      <c r="C132" s="3" t="e">
        <f>VLOOKUP(B132,VA_region!$D$2:$E$142,2,FALSE)</f>
        <v>#N/A</v>
      </c>
      <c r="D132" s="3">
        <f>VLOOKUP(B132,VA_region!$A$2:$B$246,2,FALSE)</f>
        <v>19253.546784459399</v>
      </c>
      <c r="E132" s="3" t="e">
        <f>VLOOKUP(B132,VA_region!$J$2:$K$215,2,FALSE)</f>
        <v>#N/A</v>
      </c>
      <c r="F132" s="3" t="e">
        <f>VLOOKUP(B132,VA_region!$G$2:$H$190,2,FALSE)</f>
        <v>#N/A</v>
      </c>
      <c r="G132" s="3">
        <f>VLOOKUP(B132,VA_region!$A$2:$B$246,2,FALSE)</f>
        <v>19253.546784459399</v>
      </c>
      <c r="K132" s="3" t="e">
        <f>VLOOKUP(B132,VA_region_P!$D$2:$E$142,2,FALSE)</f>
        <v>#N/A</v>
      </c>
      <c r="L132" s="3">
        <f>VLOOKUP(B132,VA_region_P!$A$2:$B$246,2,FALSE)</f>
        <v>12673</v>
      </c>
      <c r="M132" s="3" t="e">
        <f>VLOOKUP(B132,VA_region_P!$J$2:$K$215,2,FALSE)</f>
        <v>#N/A</v>
      </c>
      <c r="N132" s="3" t="e">
        <f>VLOOKUP(B132,VA_region_P!$G$2:$H$190,2,FALSE)</f>
        <v>#N/A</v>
      </c>
      <c r="O132" s="3">
        <f>VLOOKUP(B132,VA_region_P!$A$2:$B$246,2,FALSE)</f>
        <v>12673</v>
      </c>
    </row>
    <row r="133" spans="1:15">
      <c r="A133" s="3">
        <v>132</v>
      </c>
      <c r="B133" t="s">
        <v>221</v>
      </c>
      <c r="C133" s="3" t="e">
        <f>VLOOKUP(B133,VA_region!$D$2:$E$142,2,FALSE)</f>
        <v>#N/A</v>
      </c>
      <c r="D133" s="3">
        <f>VLOOKUP(B133,VA_region!$A$2:$B$246,2,FALSE)</f>
        <v>7929.7501087103101</v>
      </c>
      <c r="E133" s="3">
        <f>VLOOKUP(B133,VA_region!$J$2:$K$215,2,FALSE)</f>
        <v>4268.1079513489203</v>
      </c>
      <c r="F133" s="3">
        <f>VLOOKUP(B133,VA_region!$G$2:$H$190,2,FALSE)</f>
        <v>8422.8061707519701</v>
      </c>
      <c r="G133" s="3">
        <f>VLOOKUP(B133,VA_region!$A$2:$B$246,2,FALSE)</f>
        <v>7929.7501087103101</v>
      </c>
      <c r="K133" s="3" t="e">
        <f>VLOOKUP(B133,VA_region_P!$D$2:$E$142,2,FALSE)</f>
        <v>#N/A</v>
      </c>
      <c r="L133" s="3">
        <f>VLOOKUP(B133,VA_region_P!$A$2:$B$246,2,FALSE)</f>
        <v>7604.1514037999996</v>
      </c>
      <c r="M133" s="3">
        <f>VLOOKUP(B133,VA_region_P!$J$2:$K$215,2,FALSE)</f>
        <v>4268.1079513489203</v>
      </c>
      <c r="N133" s="3">
        <f>VLOOKUP(B133,VA_region_P!$G$2:$H$190,2,FALSE)</f>
        <v>6487.2759330954004</v>
      </c>
      <c r="O133" s="3">
        <f>VLOOKUP(B133,VA_region_P!$A$2:$B$246,2,FALSE)</f>
        <v>7604.1514037999996</v>
      </c>
    </row>
    <row r="134" spans="1:15">
      <c r="A134" s="3">
        <v>133</v>
      </c>
      <c r="B134" t="s">
        <v>222</v>
      </c>
      <c r="C134" s="3">
        <f>VLOOKUP(B134,VA_region!$D$2:$E$142,2,FALSE)</f>
        <v>126099.72826639</v>
      </c>
      <c r="D134" s="3">
        <f>VLOOKUP(B134,VA_region!$A$2:$B$246,2,FALSE)</f>
        <v>143602.02843734901</v>
      </c>
      <c r="E134" s="3">
        <f>VLOOKUP(B134,VA_region!$J$2:$K$215,2,FALSE)</f>
        <v>166032.23970127801</v>
      </c>
      <c r="F134" s="3">
        <f>VLOOKUP(B134,VA_region!$G$2:$H$190,2,FALSE)</f>
        <v>154305.016485842</v>
      </c>
      <c r="G134" s="3">
        <f>VLOOKUP(B134,VA_region!$A$2:$B$246,2,FALSE)</f>
        <v>143602.02843734901</v>
      </c>
      <c r="K134" s="3">
        <f>VLOOKUP(B134,VA_region_P!$D$2:$E$142,2,FALSE)</f>
        <v>213514.06394299</v>
      </c>
      <c r="L134" s="3">
        <f>VLOOKUP(B134,VA_region_P!$A$2:$B$246,2,FALSE)</f>
        <v>161739.8351648</v>
      </c>
      <c r="M134" s="3">
        <f>VLOOKUP(B134,VA_region_P!$J$2:$K$215,2,FALSE)</f>
        <v>166032.23970127801</v>
      </c>
      <c r="N134" s="3">
        <f>VLOOKUP(B134,VA_region_P!$G$2:$H$190,2,FALSE)</f>
        <v>181810.422799372</v>
      </c>
      <c r="O134" s="3">
        <f>VLOOKUP(B134,VA_region_P!$A$2:$B$246,2,FALSE)</f>
        <v>161739.8351648</v>
      </c>
    </row>
    <row r="135" spans="1:15">
      <c r="A135" s="3">
        <v>134</v>
      </c>
      <c r="B135" t="s">
        <v>223</v>
      </c>
      <c r="C135" s="3" t="e">
        <f>VLOOKUP(B135,VA_region!$D$2:$E$142,2,FALSE)</f>
        <v>#N/A</v>
      </c>
      <c r="D135" s="3">
        <f>VLOOKUP(B135,VA_region!$A$2:$B$246,2,FALSE)</f>
        <v>647.48047041383597</v>
      </c>
      <c r="E135" s="3" t="e">
        <f>VLOOKUP(B135,VA_region!$J$2:$K$215,2,FALSE)</f>
        <v>#N/A</v>
      </c>
      <c r="F135" s="3" t="e">
        <f>VLOOKUP(B135,VA_region!$G$2:$H$190,2,FALSE)</f>
        <v>#N/A</v>
      </c>
      <c r="G135" s="3">
        <f>VLOOKUP(B135,VA_region!$A$2:$B$246,2,FALSE)</f>
        <v>647.48047041383597</v>
      </c>
      <c r="K135" s="3" t="e">
        <f>VLOOKUP(B135,VA_region_P!$D$2:$E$142,2,FALSE)</f>
        <v>#N/A</v>
      </c>
      <c r="L135" s="3">
        <f>VLOOKUP(B135,VA_region_P!$A$2:$B$246,2,FALSE)</f>
        <v>1189.145209</v>
      </c>
      <c r="M135" s="3" t="e">
        <f>VLOOKUP(B135,VA_region_P!$J$2:$K$215,2,FALSE)</f>
        <v>#N/A</v>
      </c>
      <c r="N135" s="3" t="e">
        <f>VLOOKUP(B135,VA_region_P!$G$2:$H$190,2,FALSE)</f>
        <v>#N/A</v>
      </c>
      <c r="O135" s="3">
        <f>VLOOKUP(B135,VA_region_P!$A$2:$B$246,2,FALSE)</f>
        <v>1189.145209</v>
      </c>
    </row>
    <row r="136" spans="1:15">
      <c r="A136" s="3">
        <v>135</v>
      </c>
      <c r="B136" t="s">
        <v>226</v>
      </c>
      <c r="C136" s="3">
        <f>VLOOKUP(B136,VA_region!$D$2:$E$142,2,FALSE)</f>
        <v>7982.9141860098798</v>
      </c>
      <c r="D136" s="3">
        <f>VLOOKUP(B136,VA_region!$A$2:$B$246,2,FALSE)</f>
        <v>9415.9816252630098</v>
      </c>
      <c r="E136" s="3">
        <f>VLOOKUP(B136,VA_region!$J$2:$K$215,2,FALSE)</f>
        <v>6415.3705715757997</v>
      </c>
      <c r="F136" s="3">
        <f>VLOOKUP(B136,VA_region!$G$2:$H$190,2,FALSE)</f>
        <v>7557.4867466617097</v>
      </c>
      <c r="G136" s="3">
        <f>VLOOKUP(B136,VA_region!$A$2:$B$246,2,FALSE)</f>
        <v>9415.9816252630098</v>
      </c>
      <c r="K136" s="3">
        <f>VLOOKUP(B136,VA_region_P!$D$2:$E$142,2,FALSE)</f>
        <v>7320.6262038265404</v>
      </c>
      <c r="L136" s="3">
        <f>VLOOKUP(B136,VA_region_P!$A$2:$B$246,2,FALSE)</f>
        <v>8582.5888828999996</v>
      </c>
      <c r="M136" s="3">
        <f>VLOOKUP(B136,VA_region_P!$J$2:$K$215,2,FALSE)</f>
        <v>6415.3705715757997</v>
      </c>
      <c r="N136" s="3">
        <f>VLOOKUP(B136,VA_region_P!$G$2:$H$190,2,FALSE)</f>
        <v>6229.8167010759998</v>
      </c>
      <c r="O136" s="3">
        <f>VLOOKUP(B136,VA_region_P!$A$2:$B$246,2,FALSE)</f>
        <v>8582.5888828999996</v>
      </c>
    </row>
    <row r="137" spans="1:15">
      <c r="A137" s="3">
        <v>136</v>
      </c>
      <c r="B137" t="s">
        <v>228</v>
      </c>
      <c r="C137" s="3" t="e">
        <f>VLOOKUP(B137,VA_region!$D$2:$E$142,2,FALSE)</f>
        <v>#N/A</v>
      </c>
      <c r="D137" s="3">
        <f>VLOOKUP(B137,VA_region!$A$2:$B$246,2,FALSE)</f>
        <v>79556.178210312995</v>
      </c>
      <c r="E137" s="3">
        <f>VLOOKUP(B137,VA_region!$J$2:$K$215,2,FALSE)</f>
        <v>0</v>
      </c>
      <c r="F137" s="3">
        <f>VLOOKUP(B137,VA_region!$G$2:$H$190,2,FALSE)</f>
        <v>53401.828236230402</v>
      </c>
      <c r="G137" s="3">
        <f>VLOOKUP(B137,VA_region!$A$2:$B$246,2,FALSE)</f>
        <v>79556.178210312995</v>
      </c>
      <c r="K137" s="3" t="e">
        <f>VLOOKUP(B137,VA_region_P!$D$2:$E$142,2,FALSE)</f>
        <v>#N/A</v>
      </c>
      <c r="L137" s="3">
        <f>VLOOKUP(B137,VA_region_P!$A$2:$B$246,2,FALSE)</f>
        <v>74294.471279799996</v>
      </c>
      <c r="M137" s="3">
        <f>VLOOKUP(B137,VA_region_P!$J$2:$K$215,2,FALSE)</f>
        <v>0</v>
      </c>
      <c r="N137" s="3">
        <f>VLOOKUP(B137,VA_region_P!$G$2:$H$190,2,FALSE)</f>
        <v>56904.762571966996</v>
      </c>
      <c r="O137" s="3">
        <f>VLOOKUP(B137,VA_region_P!$A$2:$B$246,2,FALSE)</f>
        <v>74294.471279799996</v>
      </c>
    </row>
    <row r="138" spans="1:15">
      <c r="A138" s="3">
        <v>137</v>
      </c>
      <c r="B138" t="s">
        <v>229</v>
      </c>
      <c r="C138" s="3" t="e">
        <f>VLOOKUP(B138,VA_region!$D$2:$E$142,2,FALSE)</f>
        <v>#N/A</v>
      </c>
      <c r="D138" s="3">
        <f>VLOOKUP(B138,VA_region!$A$2:$B$246,2,FALSE)</f>
        <v>330.72239097028802</v>
      </c>
      <c r="E138" s="3" t="e">
        <f>VLOOKUP(B138,VA_region!$J$2:$K$215,2,FALSE)</f>
        <v>#N/A</v>
      </c>
      <c r="F138" s="3" t="e">
        <f>VLOOKUP(B138,VA_region!$G$2:$H$190,2,FALSE)</f>
        <v>#N/A</v>
      </c>
      <c r="G138" s="3">
        <f>VLOOKUP(B138,VA_region!$A$2:$B$246,2,FALSE)</f>
        <v>330.72239097028802</v>
      </c>
      <c r="K138" s="3" t="e">
        <f>VLOOKUP(B138,VA_region_P!$D$2:$E$142,2,FALSE)</f>
        <v>#N/A</v>
      </c>
      <c r="L138" s="3">
        <f>VLOOKUP(B138,VA_region_P!$A$2:$B$246,2,FALSE)</f>
        <v>283.0673195</v>
      </c>
      <c r="M138" s="3" t="e">
        <f>VLOOKUP(B138,VA_region_P!$J$2:$K$215,2,FALSE)</f>
        <v>#N/A</v>
      </c>
      <c r="N138" s="3" t="e">
        <f>VLOOKUP(B138,VA_region_P!$G$2:$H$190,2,FALSE)</f>
        <v>#N/A</v>
      </c>
      <c r="O138" s="3">
        <f>VLOOKUP(B138,VA_region_P!$A$2:$B$246,2,FALSE)</f>
        <v>283.0673195</v>
      </c>
    </row>
    <row r="139" spans="1:15">
      <c r="A139" s="3">
        <v>138</v>
      </c>
      <c r="B139" t="s">
        <v>230</v>
      </c>
      <c r="C139" s="3">
        <f>VLOOKUP(B139,VA_region!$D$2:$E$142,2,FALSE)</f>
        <v>19965.8801463897</v>
      </c>
      <c r="D139" s="3">
        <f>VLOOKUP(B139,VA_region!$A$2:$B$246,2,FALSE)</f>
        <v>18929.8676038997</v>
      </c>
      <c r="E139" s="3">
        <f>VLOOKUP(B139,VA_region!$J$2:$K$215,2,FALSE)</f>
        <v>12655.5269607431</v>
      </c>
      <c r="F139" s="3">
        <f>VLOOKUP(B139,VA_region!$G$2:$H$190,2,FALSE)</f>
        <v>24902.788894173598</v>
      </c>
      <c r="G139" s="3">
        <f>VLOOKUP(B139,VA_region!$A$2:$B$246,2,FALSE)</f>
        <v>18929.8676038997</v>
      </c>
      <c r="K139" s="3">
        <f>VLOOKUP(B139,VA_region_P!$D$2:$E$142,2,FALSE)</f>
        <v>14109.938419313199</v>
      </c>
      <c r="L139" s="3">
        <f>VLOOKUP(B139,VA_region_P!$A$2:$B$246,2,FALSE)</f>
        <v>17774.7666364</v>
      </c>
      <c r="M139" s="3">
        <f>VLOOKUP(B139,VA_region_P!$J$2:$K$215,2,FALSE)</f>
        <v>12655.5269607431</v>
      </c>
      <c r="N139" s="3">
        <f>VLOOKUP(B139,VA_region_P!$G$2:$H$190,2,FALSE)</f>
        <v>21752.226065630999</v>
      </c>
      <c r="O139" s="3">
        <f>VLOOKUP(B139,VA_region_P!$A$2:$B$246,2,FALSE)</f>
        <v>17774.7666364</v>
      </c>
    </row>
    <row r="140" spans="1:15">
      <c r="A140" s="3">
        <v>139</v>
      </c>
      <c r="B140" t="s">
        <v>905</v>
      </c>
      <c r="C140" s="3" t="e">
        <f>VLOOKUP(B140,VA_region!$D$2:$E$142,2,FALSE)</f>
        <v>#N/A</v>
      </c>
      <c r="D140" s="3">
        <f>VLOOKUP(B140,VA_region!$A$2:$B$246,2,FALSE)</f>
        <v>112154.94021339501</v>
      </c>
      <c r="E140" s="3">
        <f>VLOOKUP(B140,VA_region!$J$2:$K$215,2,FALSE)</f>
        <v>33542.1152700155</v>
      </c>
      <c r="F140" s="3">
        <f>VLOOKUP(B140,VA_region!$G$2:$H$190,2,FALSE)</f>
        <v>50394.305513968604</v>
      </c>
      <c r="G140" s="3">
        <f>VLOOKUP(B140,VA_region!$A$2:$B$246,2,FALSE)</f>
        <v>112154.94021339501</v>
      </c>
      <c r="K140" s="3" t="e">
        <f>VLOOKUP(B140,VA_region_P!$D$2:$E$142,2,FALSE)</f>
        <v>#N/A</v>
      </c>
      <c r="L140" s="3">
        <f>VLOOKUP(B140,VA_region_P!$A$2:$B$246,2,FALSE)</f>
        <v>106042.53962720001</v>
      </c>
      <c r="M140" s="3">
        <f>VLOOKUP(B140,VA_region_P!$J$2:$K$215,2,FALSE)</f>
        <v>33542.1152700155</v>
      </c>
      <c r="N140" s="3">
        <f>VLOOKUP(B140,VA_region_P!$G$2:$H$190,2,FALSE)</f>
        <v>41353.919080897002</v>
      </c>
      <c r="O140" s="3">
        <f>VLOOKUP(B140,VA_region_P!$A$2:$B$246,2,FALSE)</f>
        <v>106042.53962720001</v>
      </c>
    </row>
    <row r="141" spans="1:15">
      <c r="A141" s="3">
        <v>140</v>
      </c>
      <c r="B141" t="s">
        <v>233</v>
      </c>
      <c r="C141" s="3" t="e">
        <f>VLOOKUP(B141,VA_region!$D$2:$E$142,2,FALSE)</f>
        <v>#N/A</v>
      </c>
      <c r="D141" s="3">
        <f>VLOOKUP(B141,VA_region!$A$2:$B$246,2,FALSE)</f>
        <v>7.0790702873695999</v>
      </c>
      <c r="E141" s="3" t="e">
        <f>VLOOKUP(B141,VA_region!$J$2:$K$215,2,FALSE)</f>
        <v>#N/A</v>
      </c>
      <c r="F141" s="3" t="e">
        <f>VLOOKUP(B141,VA_region!$G$2:$H$190,2,FALSE)</f>
        <v>#N/A</v>
      </c>
      <c r="G141" s="3">
        <f>VLOOKUP(B141,VA_region!$A$2:$B$246,2,FALSE)</f>
        <v>7.0790702873695999</v>
      </c>
      <c r="K141" s="3" t="e">
        <f>VLOOKUP(B141,VA_region_P!$D$2:$E$142,2,FALSE)</f>
        <v>#N/A</v>
      </c>
      <c r="L141" s="3">
        <f>VLOOKUP(B141,VA_region_P!$A$2:$B$246,2,FALSE)</f>
        <v>12.258460700000001</v>
      </c>
      <c r="M141" s="3" t="e">
        <f>VLOOKUP(B141,VA_region_P!$J$2:$K$215,2,FALSE)</f>
        <v>#N/A</v>
      </c>
      <c r="N141" s="3" t="e">
        <f>VLOOKUP(B141,VA_region_P!$G$2:$H$190,2,FALSE)</f>
        <v>#N/A</v>
      </c>
      <c r="O141" s="3">
        <f>VLOOKUP(B141,VA_region_P!$A$2:$B$246,2,FALSE)</f>
        <v>12.258460700000001</v>
      </c>
    </row>
    <row r="142" spans="1:15">
      <c r="A142" s="3">
        <v>141</v>
      </c>
      <c r="B142" t="s">
        <v>234</v>
      </c>
      <c r="C142" s="3" t="e">
        <f>VLOOKUP(B142,VA_region!$D$2:$E$142,2,FALSE)</f>
        <v>#N/A</v>
      </c>
      <c r="D142" s="3">
        <f>VLOOKUP(B142,VA_region!$A$2:$B$246,2,FALSE)</f>
        <v>650.51815330505599</v>
      </c>
      <c r="E142" s="3" t="e">
        <f>VLOOKUP(B142,VA_region!$J$2:$K$215,2,FALSE)</f>
        <v>#N/A</v>
      </c>
      <c r="F142" s="3" t="e">
        <f>VLOOKUP(B142,VA_region!$G$2:$H$190,2,FALSE)</f>
        <v>#N/A</v>
      </c>
      <c r="G142" s="3">
        <f>VLOOKUP(B142,VA_region!$A$2:$B$246,2,FALSE)</f>
        <v>650.51815330505599</v>
      </c>
      <c r="K142" s="3" t="e">
        <f>VLOOKUP(B142,VA_region_P!$D$2:$E$142,2,FALSE)</f>
        <v>#N/A</v>
      </c>
      <c r="L142" s="3">
        <f>VLOOKUP(B142,VA_region_P!$A$2:$B$246,2,FALSE)</f>
        <v>1189.1452092</v>
      </c>
      <c r="M142" s="3" t="e">
        <f>VLOOKUP(B142,VA_region_P!$J$2:$K$215,2,FALSE)</f>
        <v>#N/A</v>
      </c>
      <c r="N142" s="3" t="e">
        <f>VLOOKUP(B142,VA_region_P!$G$2:$H$190,2,FALSE)</f>
        <v>#N/A</v>
      </c>
      <c r="O142" s="3">
        <f>VLOOKUP(B142,VA_region_P!$A$2:$B$246,2,FALSE)</f>
        <v>1189.1452092</v>
      </c>
    </row>
    <row r="143" spans="1:15">
      <c r="A143" s="3">
        <v>142</v>
      </c>
      <c r="B143" t="s">
        <v>235</v>
      </c>
      <c r="C143" s="3" t="e">
        <f>VLOOKUP(B143,VA_region!$D$2:$E$142,2,FALSE)</f>
        <v>#N/A</v>
      </c>
      <c r="D143" s="3">
        <f>VLOOKUP(B143,VA_region!$A$2:$B$246,2,FALSE)</f>
        <v>955.58037887193495</v>
      </c>
      <c r="E143" s="3">
        <f>VLOOKUP(B143,VA_region!$J$2:$K$215,2,FALSE)</f>
        <v>864.14098827543103</v>
      </c>
      <c r="F143" s="3" t="e">
        <f>VLOOKUP(B143,VA_region!$G$2:$H$190,2,FALSE)</f>
        <v>#N/A</v>
      </c>
      <c r="G143" s="3">
        <f>VLOOKUP(B143,VA_region!$A$2:$B$246,2,FALSE)</f>
        <v>955.58037887193495</v>
      </c>
      <c r="K143" s="3" t="e">
        <f>VLOOKUP(B143,VA_region_P!$D$2:$E$142,2,FALSE)</f>
        <v>#N/A</v>
      </c>
      <c r="L143" s="3">
        <f>VLOOKUP(B143,VA_region_P!$A$2:$B$246,2,FALSE)</f>
        <v>1154.6500692</v>
      </c>
      <c r="M143" s="3">
        <f>VLOOKUP(B143,VA_region_P!$J$2:$K$215,2,FALSE)</f>
        <v>864.14098827543205</v>
      </c>
      <c r="N143" s="3" t="e">
        <f>VLOOKUP(B143,VA_region_P!$G$2:$H$190,2,FALSE)</f>
        <v>#N/A</v>
      </c>
      <c r="O143" s="3">
        <f>VLOOKUP(B143,VA_region_P!$A$2:$B$246,2,FALSE)</f>
        <v>1154.6500692</v>
      </c>
    </row>
    <row r="144" spans="1:15">
      <c r="A144" s="3">
        <v>143</v>
      </c>
      <c r="B144" t="s">
        <v>236</v>
      </c>
      <c r="C144" s="3" t="e">
        <f>VLOOKUP(B144,VA_region!$D$2:$E$142,2,FALSE)</f>
        <v>#N/A</v>
      </c>
      <c r="D144" s="3">
        <f>VLOOKUP(B144,VA_region!$A$2:$B$246,2,FALSE)</f>
        <v>5423.6903837589898</v>
      </c>
      <c r="E144" s="3">
        <f>VLOOKUP(B144,VA_region!$J$2:$K$215,2,FALSE)</f>
        <v>2916.5732341365301</v>
      </c>
      <c r="F144" s="3">
        <f>VLOOKUP(B144,VA_region!$G$2:$H$190,2,FALSE)</f>
        <v>4197.1932219585096</v>
      </c>
      <c r="G144" s="3">
        <f>VLOOKUP(B144,VA_region!$A$2:$B$246,2,FALSE)</f>
        <v>5423.6903837589898</v>
      </c>
      <c r="K144" s="3" t="e">
        <f>VLOOKUP(B144,VA_region_P!$D$2:$E$142,2,FALSE)</f>
        <v>#N/A</v>
      </c>
      <c r="L144" s="3">
        <f>VLOOKUP(B144,VA_region_P!$A$2:$B$246,2,FALSE)</f>
        <v>4218.7238748999998</v>
      </c>
      <c r="M144" s="3">
        <f>VLOOKUP(B144,VA_region_P!$J$2:$K$215,2,FALSE)</f>
        <v>2916.5732341365301</v>
      </c>
      <c r="N144" s="3">
        <f>VLOOKUP(B144,VA_region_P!$G$2:$H$190,2,FALSE)</f>
        <v>3495.107039171</v>
      </c>
      <c r="O144" s="3">
        <f>VLOOKUP(B144,VA_region_P!$A$2:$B$246,2,FALSE)</f>
        <v>4218.7238748999998</v>
      </c>
    </row>
    <row r="145" spans="1:15">
      <c r="A145" s="3">
        <v>144</v>
      </c>
      <c r="B145" t="s">
        <v>237</v>
      </c>
      <c r="C145" s="3">
        <f>VLOOKUP(B145,VA_region!$D$2:$E$142,2,FALSE)</f>
        <v>27692.1659461938</v>
      </c>
      <c r="D145" s="3">
        <f>VLOOKUP(B145,VA_region!$A$2:$B$246,2,FALSE)</f>
        <v>25270.813377096201</v>
      </c>
      <c r="E145" s="3">
        <f>VLOOKUP(B145,VA_region!$J$2:$K$215,2,FALSE)</f>
        <v>19558.1117877918</v>
      </c>
      <c r="F145" s="3">
        <f>VLOOKUP(B145,VA_region!$G$2:$H$190,2,FALSE)</f>
        <v>30419.1368769412</v>
      </c>
      <c r="G145" s="3">
        <f>VLOOKUP(B145,VA_region!$A$2:$B$246,2,FALSE)</f>
        <v>25270.813377096201</v>
      </c>
      <c r="K145" s="3">
        <f>VLOOKUP(B145,VA_region_P!$D$2:$E$142,2,FALSE)</f>
        <v>24099.1983624407</v>
      </c>
      <c r="L145" s="3">
        <f>VLOOKUP(B145,VA_region_P!$A$2:$B$246,2,FALSE)</f>
        <v>23438.240000400001</v>
      </c>
      <c r="M145" s="3">
        <f>VLOOKUP(B145,VA_region_P!$J$2:$K$215,2,FALSE)</f>
        <v>19558.1117877918</v>
      </c>
      <c r="N145" s="3">
        <f>VLOOKUP(B145,VA_region_P!$G$2:$H$190,2,FALSE)</f>
        <v>24441.453929806001</v>
      </c>
      <c r="O145" s="3">
        <f>VLOOKUP(B145,VA_region_P!$A$2:$B$246,2,FALSE)</f>
        <v>23438.240000400001</v>
      </c>
    </row>
    <row r="146" spans="1:15">
      <c r="A146" s="3">
        <v>145</v>
      </c>
      <c r="B146" t="s">
        <v>238</v>
      </c>
      <c r="C146" s="3" t="e">
        <f>VLOOKUP(B146,VA_region!$D$2:$E$142,2,FALSE)</f>
        <v>#N/A</v>
      </c>
      <c r="D146" s="3">
        <f>VLOOKUP(B146,VA_region!$A$2:$B$246,2,FALSE)</f>
        <v>2677.3483807516</v>
      </c>
      <c r="E146" s="3">
        <f>VLOOKUP(B146,VA_region!$J$2:$K$215,2,FALSE)</f>
        <v>1413.8662455666799</v>
      </c>
      <c r="F146" s="3">
        <f>VLOOKUP(B146,VA_region!$G$2:$H$190,2,FALSE)</f>
        <v>2465.4879949985702</v>
      </c>
      <c r="G146" s="3">
        <f>VLOOKUP(B146,VA_region!$A$2:$B$246,2,FALSE)</f>
        <v>2677.3483807516</v>
      </c>
      <c r="K146" s="3" t="e">
        <f>VLOOKUP(B146,VA_region_P!$D$2:$E$142,2,FALSE)</f>
        <v>#N/A</v>
      </c>
      <c r="L146" s="3">
        <f>VLOOKUP(B146,VA_region_P!$A$2:$B$246,2,FALSE)</f>
        <v>1419.0613561</v>
      </c>
      <c r="M146" s="3">
        <f>VLOOKUP(B146,VA_region_P!$J$2:$K$215,2,FALSE)</f>
        <v>1413.8662455666799</v>
      </c>
      <c r="N146" s="3">
        <f>VLOOKUP(B146,VA_region_P!$G$2:$H$190,2,FALSE)</f>
        <v>1377.6352032969999</v>
      </c>
      <c r="O146" s="3">
        <f>VLOOKUP(B146,VA_region_P!$A$2:$B$246,2,FALSE)</f>
        <v>1419.0613561</v>
      </c>
    </row>
    <row r="147" spans="1:15">
      <c r="A147" s="3">
        <v>146</v>
      </c>
      <c r="B147" t="s">
        <v>825</v>
      </c>
      <c r="C147" s="3" t="e">
        <f>VLOOKUP(B147,VA_region!$D$2:$E$142,2,FALSE)</f>
        <v>#N/A</v>
      </c>
      <c r="D147" s="3">
        <f>VLOOKUP(B147,VA_region!$A$2:$B$246,2,FALSE)</f>
        <v>13033.317659442801</v>
      </c>
      <c r="E147" s="3">
        <f>VLOOKUP(B147,VA_region!$J$2:$K$215,2,FALSE)</f>
        <v>1043.3698190758701</v>
      </c>
      <c r="F147" s="3">
        <f>VLOOKUP(B147,VA_region!$G$2:$H$190,2,FALSE)</f>
        <v>1080.4500389252999</v>
      </c>
      <c r="G147" s="3">
        <f>VLOOKUP(B147,VA_region!$A$2:$B$246,2,FALSE)</f>
        <v>13033.317659442801</v>
      </c>
      <c r="K147" s="3" t="e">
        <f>VLOOKUP(B147,VA_region_P!$D$2:$E$142,2,FALSE)</f>
        <v>#N/A</v>
      </c>
      <c r="L147" s="3">
        <f>VLOOKUP(B147,VA_region_P!$A$2:$B$246,2,FALSE)</f>
        <v>9868.0060348999996</v>
      </c>
      <c r="M147" s="3">
        <f>VLOOKUP(B147,VA_region_P!$J$2:$K$215,2,FALSE)</f>
        <v>1043.3698190758701</v>
      </c>
      <c r="N147" s="3">
        <f>VLOOKUP(B147,VA_region_P!$G$2:$H$190,2,FALSE)</f>
        <v>1013.6805435399</v>
      </c>
      <c r="O147" s="3">
        <f>VLOOKUP(B147,VA_region_P!$A$2:$B$246,2,FALSE)</f>
        <v>9868.0060348999996</v>
      </c>
    </row>
    <row r="148" spans="1:15">
      <c r="A148" s="3">
        <v>147</v>
      </c>
      <c r="B148" t="s">
        <v>240</v>
      </c>
      <c r="C148" s="3" t="e">
        <f>VLOOKUP(B148,VA_region!$D$2:$E$142,2,FALSE)</f>
        <v>#N/A</v>
      </c>
      <c r="D148" s="3">
        <f>VLOOKUP(B148,VA_region!$A$2:$B$246,2,FALSE)</f>
        <v>206.44914090159301</v>
      </c>
      <c r="E148" s="3" t="e">
        <f>VLOOKUP(B148,VA_region!$J$2:$K$215,2,FALSE)</f>
        <v>#N/A</v>
      </c>
      <c r="F148" s="3" t="e">
        <f>VLOOKUP(B148,VA_region!$G$2:$H$190,2,FALSE)</f>
        <v>#N/A</v>
      </c>
      <c r="G148" s="3">
        <f>VLOOKUP(B148,VA_region!$A$2:$B$246,2,FALSE)</f>
        <v>206.44914090159301</v>
      </c>
      <c r="K148" s="3" t="e">
        <f>VLOOKUP(B148,VA_region_P!$D$2:$E$142,2,FALSE)</f>
        <v>#N/A</v>
      </c>
      <c r="L148" s="3">
        <f>VLOOKUP(B148,VA_region_P!$A$2:$B$246,2,FALSE)</f>
        <v>146.3794662</v>
      </c>
      <c r="M148" s="3" t="e">
        <f>VLOOKUP(B148,VA_region_P!$J$2:$K$215,2,FALSE)</f>
        <v>#N/A</v>
      </c>
      <c r="N148" s="3" t="e">
        <f>VLOOKUP(B148,VA_region_P!$G$2:$H$190,2,FALSE)</f>
        <v>#N/A</v>
      </c>
      <c r="O148" s="3">
        <f>VLOOKUP(B148,VA_region_P!$A$2:$B$246,2,FALSE)</f>
        <v>146.3794662</v>
      </c>
    </row>
    <row r="149" spans="1:15">
      <c r="A149" s="3">
        <v>148</v>
      </c>
      <c r="B149" t="s">
        <v>241</v>
      </c>
      <c r="C149" s="3" t="e">
        <f>VLOOKUP(B149,VA_region!$D$2:$E$142,2,FALSE)</f>
        <v>#N/A</v>
      </c>
      <c r="D149" s="3">
        <f>VLOOKUP(B149,VA_region!$A$2:$B$246,2,FALSE)</f>
        <v>12400.800225654901</v>
      </c>
      <c r="E149" s="3">
        <f>VLOOKUP(B149,VA_region!$J$2:$K$215,2,FALSE)</f>
        <v>0</v>
      </c>
      <c r="F149" s="3">
        <f>VLOOKUP(B149,VA_region!$G$2:$H$190,2,FALSE)</f>
        <v>12635.011217843699</v>
      </c>
      <c r="G149" s="3">
        <f>VLOOKUP(B149,VA_region!$A$2:$B$246,2,FALSE)</f>
        <v>12400.800225654901</v>
      </c>
      <c r="K149" s="3" t="e">
        <f>VLOOKUP(B149,VA_region_P!$D$2:$E$142,2,FALSE)</f>
        <v>#N/A</v>
      </c>
      <c r="L149" s="3">
        <f>VLOOKUP(B149,VA_region_P!$A$2:$B$246,2,FALSE)</f>
        <v>11997.800760300001</v>
      </c>
      <c r="M149" s="3">
        <f>VLOOKUP(B149,VA_region_P!$J$2:$K$215,2,FALSE)</f>
        <v>0</v>
      </c>
      <c r="N149" s="3">
        <f>VLOOKUP(B149,VA_region_P!$G$2:$H$190,2,FALSE)</f>
        <v>13072.807135501302</v>
      </c>
      <c r="O149" s="3">
        <f>VLOOKUP(B149,VA_region_P!$A$2:$B$246,2,FALSE)</f>
        <v>11997.800760300001</v>
      </c>
    </row>
    <row r="150" spans="1:15">
      <c r="A150" s="3">
        <v>149</v>
      </c>
      <c r="B150" t="s">
        <v>242</v>
      </c>
      <c r="C150" s="3" t="e">
        <f>VLOOKUP(B150,VA_region!$D$2:$E$142,2,FALSE)</f>
        <v>#N/A</v>
      </c>
      <c r="D150" s="3">
        <f>VLOOKUP(B150,VA_region!$A$2:$B$246,2,FALSE)</f>
        <v>473.06983850511102</v>
      </c>
      <c r="E150" s="3">
        <f>VLOOKUP(B150,VA_region!$J$2:$K$215,2,FALSE)</f>
        <v>266.34698106006101</v>
      </c>
      <c r="F150" s="3">
        <f>VLOOKUP(B150,VA_region!$G$2:$H$190,2,FALSE)</f>
        <v>453.23668828402901</v>
      </c>
      <c r="G150" s="3">
        <f>VLOOKUP(B150,VA_region!$A$2:$B$246,2,FALSE)</f>
        <v>473.06983850511102</v>
      </c>
      <c r="K150" s="3" t="e">
        <f>VLOOKUP(B150,VA_region_P!$D$2:$E$142,2,FALSE)</f>
        <v>#N/A</v>
      </c>
      <c r="L150" s="3">
        <f>VLOOKUP(B150,VA_region_P!$A$2:$B$246,2,FALSE)</f>
        <v>318.26647509999998</v>
      </c>
      <c r="M150" s="3">
        <f>VLOOKUP(B150,VA_region_P!$J$2:$K$215,2,FALSE)</f>
        <v>266.34698106488202</v>
      </c>
      <c r="N150" s="3">
        <f>VLOOKUP(B150,VA_region_P!$G$2:$H$190,2,FALSE)</f>
        <v>426.06409664200004</v>
      </c>
      <c r="O150" s="3">
        <f>VLOOKUP(B150,VA_region_P!$A$2:$B$246,2,FALSE)</f>
        <v>318.26647509999998</v>
      </c>
    </row>
    <row r="151" spans="1:15">
      <c r="A151" s="3">
        <v>150</v>
      </c>
      <c r="B151" t="s">
        <v>243</v>
      </c>
      <c r="C151" s="3" t="e">
        <f>VLOOKUP(B151,VA_region!$D$2:$E$142,2,FALSE)</f>
        <v>#N/A</v>
      </c>
      <c r="D151" s="3">
        <f>VLOOKUP(B151,VA_region!$A$2:$B$246,2,FALSE)</f>
        <v>5501.3558617010103</v>
      </c>
      <c r="E151" s="3">
        <f>VLOOKUP(B151,VA_region!$J$2:$K$215,2,FALSE)</f>
        <v>3960.2950880496301</v>
      </c>
      <c r="F151" s="3">
        <f>VLOOKUP(B151,VA_region!$G$2:$H$190,2,FALSE)</f>
        <v>4511.2472642471603</v>
      </c>
      <c r="G151" s="3">
        <f>VLOOKUP(B151,VA_region!$A$2:$B$246,2,FALSE)</f>
        <v>5501.3558617010103</v>
      </c>
      <c r="K151" s="3" t="e">
        <f>VLOOKUP(B151,VA_region_P!$D$2:$E$142,2,FALSE)</f>
        <v>#N/A</v>
      </c>
      <c r="L151" s="3">
        <f>VLOOKUP(B151,VA_region_P!$A$2:$B$246,2,FALSE)</f>
        <v>4787.3679279999997</v>
      </c>
      <c r="M151" s="3">
        <f>VLOOKUP(B151,VA_region_P!$J$2:$K$215,2,FALSE)</f>
        <v>3960.2950880496301</v>
      </c>
      <c r="N151" s="3">
        <f>VLOOKUP(B151,VA_region_P!$G$2:$H$190,2,FALSE)</f>
        <v>4062.5514632970003</v>
      </c>
      <c r="O151" s="3">
        <f>VLOOKUP(B151,VA_region_P!$A$2:$B$246,2,FALSE)</f>
        <v>4787.3679279999997</v>
      </c>
    </row>
    <row r="152" spans="1:15">
      <c r="A152" s="3">
        <v>151</v>
      </c>
      <c r="B152" t="s">
        <v>247</v>
      </c>
      <c r="C152" s="3" t="e">
        <f>VLOOKUP(B152,VA_region!$D$2:$E$142,2,FALSE)</f>
        <v>#N/A</v>
      </c>
      <c r="D152" s="3">
        <f>VLOOKUP(B152,VA_region!$A$2:$B$246,2,FALSE)</f>
        <v>3564.7171296808601</v>
      </c>
      <c r="E152" s="3">
        <f>VLOOKUP(B152,VA_region!$J$2:$K$215,2,FALSE)</f>
        <v>3458.6151910285398</v>
      </c>
      <c r="F152" s="3">
        <f>VLOOKUP(B152,VA_region!$G$2:$H$190,2,FALSE)</f>
        <v>4462.7615831380599</v>
      </c>
      <c r="G152" s="3">
        <f>VLOOKUP(B152,VA_region!$A$2:$B$246,2,FALSE)</f>
        <v>3564.7171296808601</v>
      </c>
      <c r="K152" s="3" t="e">
        <f>VLOOKUP(B152,VA_region_P!$D$2:$E$142,2,FALSE)</f>
        <v>#N/A</v>
      </c>
      <c r="L152" s="3">
        <f>VLOOKUP(B152,VA_region_P!$A$2:$B$246,2,FALSE)</f>
        <v>4073.3909896</v>
      </c>
      <c r="M152" s="3">
        <f>VLOOKUP(B152,VA_region_P!$J$2:$K$215,2,FALSE)</f>
        <v>3458.6151910285398</v>
      </c>
      <c r="N152" s="3">
        <f>VLOOKUP(B152,VA_region_P!$G$2:$H$190,2,FALSE)</f>
        <v>2649.2913145484004</v>
      </c>
      <c r="O152" s="3">
        <f>VLOOKUP(B152,VA_region_P!$A$2:$B$246,2,FALSE)</f>
        <v>4073.3909896</v>
      </c>
    </row>
    <row r="153" spans="1:15">
      <c r="A153" s="3">
        <v>152</v>
      </c>
      <c r="B153" t="s">
        <v>248</v>
      </c>
      <c r="C153" s="3" t="e">
        <f>VLOOKUP(B153,VA_region!$D$2:$E$142,2,FALSE)</f>
        <v>#N/A</v>
      </c>
      <c r="D153" s="3">
        <f>VLOOKUP(B153,VA_region!$A$2:$B$246,2,FALSE)</f>
        <v>5694.4757336028697</v>
      </c>
      <c r="E153" s="3">
        <f>VLOOKUP(B153,VA_region!$J$2:$K$215,2,FALSE)</f>
        <v>803.524911937767</v>
      </c>
      <c r="F153" s="3" t="e">
        <f>VLOOKUP(B153,VA_region!$G$2:$H$190,2,FALSE)</f>
        <v>#N/A</v>
      </c>
      <c r="G153" s="3">
        <f>VLOOKUP(B153,VA_region!$A$2:$B$246,2,FALSE)</f>
        <v>5694.4757336028697</v>
      </c>
      <c r="K153" s="3" t="e">
        <f>VLOOKUP(B153,VA_region_P!$D$2:$E$142,2,FALSE)</f>
        <v>#N/A</v>
      </c>
      <c r="L153" s="3">
        <f>VLOOKUP(B153,VA_region_P!$A$2:$B$246,2,FALSE)</f>
        <v>6359.4848296</v>
      </c>
      <c r="M153" s="3">
        <f>VLOOKUP(B153,VA_region_P!$J$2:$K$215,2,FALSE)</f>
        <v>803.524911937767</v>
      </c>
      <c r="N153" s="3" t="e">
        <f>VLOOKUP(B153,VA_region_P!$G$2:$H$190,2,FALSE)</f>
        <v>#N/A</v>
      </c>
      <c r="O153" s="3">
        <f>VLOOKUP(B153,VA_region_P!$A$2:$B$246,2,FALSE)</f>
        <v>6359.4848296</v>
      </c>
    </row>
    <row r="154" spans="1:15">
      <c r="A154" s="3">
        <v>153</v>
      </c>
      <c r="B154" t="s">
        <v>249</v>
      </c>
      <c r="C154" s="3" t="e">
        <f>VLOOKUP(B154,VA_region!$D$2:$E$142,2,FALSE)</f>
        <v>#N/A</v>
      </c>
      <c r="D154" s="3">
        <f>VLOOKUP(B154,VA_region!$A$2:$B$246,2,FALSE)</f>
        <v>1684.58886927102</v>
      </c>
      <c r="E154" s="3">
        <f>VLOOKUP(B154,VA_region!$J$2:$K$215,2,FALSE)</f>
        <v>1196.7618198773</v>
      </c>
      <c r="F154" s="3">
        <f>VLOOKUP(B154,VA_region!$G$2:$H$190,2,FALSE)</f>
        <v>2047.15831943637</v>
      </c>
      <c r="G154" s="3">
        <f>VLOOKUP(B154,VA_region!$A$2:$B$246,2,FALSE)</f>
        <v>1684.58886927102</v>
      </c>
      <c r="K154" s="3" t="e">
        <f>VLOOKUP(B154,VA_region_P!$D$2:$E$142,2,FALSE)</f>
        <v>#N/A</v>
      </c>
      <c r="L154" s="3">
        <f>VLOOKUP(B154,VA_region_P!$A$2:$B$246,2,FALSE)</f>
        <v>1377.4950521000001</v>
      </c>
      <c r="M154" s="3">
        <f>VLOOKUP(B154,VA_region_P!$J$2:$K$215,2,FALSE)</f>
        <v>1196.7618198773</v>
      </c>
      <c r="N154" s="3">
        <f>VLOOKUP(B154,VA_region_P!$G$2:$H$190,2,FALSE)</f>
        <v>1502.8818826279</v>
      </c>
      <c r="O154" s="3">
        <f>VLOOKUP(B154,VA_region_P!$A$2:$B$246,2,FALSE)</f>
        <v>1377.4950521000001</v>
      </c>
    </row>
    <row r="155" spans="1:15">
      <c r="A155" s="3">
        <v>154</v>
      </c>
      <c r="B155" t="s">
        <v>906</v>
      </c>
      <c r="C155" s="3" t="e">
        <f>VLOOKUP(B155,VA_region!$D$2:$E$142,2,FALSE)</f>
        <v>#N/A</v>
      </c>
      <c r="D155" s="3">
        <f>VLOOKUP(B155,VA_region!$A$2:$B$246,2,FALSE)</f>
        <v>22444.116643773799</v>
      </c>
      <c r="E155" s="3">
        <f>VLOOKUP(B155,VA_region!$J$2:$K$215,2,FALSE)</f>
        <v>25946.453764790698</v>
      </c>
      <c r="F155" s="3">
        <f>VLOOKUP(B155,VA_region!$G$2:$H$190,2,FALSE)</f>
        <v>55614.8450343152</v>
      </c>
      <c r="G155" s="3">
        <f>VLOOKUP(B155,VA_region!$A$2:$B$246,2,FALSE)</f>
        <v>22444.116643773799</v>
      </c>
      <c r="K155" s="3" t="e">
        <f>VLOOKUP(B155,VA_region_P!$D$2:$E$142,2,FALSE)</f>
        <v>#N/A</v>
      </c>
      <c r="L155" s="3">
        <f>VLOOKUP(B155,VA_region_P!$A$2:$B$246,2,FALSE)</f>
        <v>16516.542173099999</v>
      </c>
      <c r="M155" s="3">
        <f>VLOOKUP(B155,VA_region_P!$J$2:$K$215,2,FALSE)</f>
        <v>25946.453764790698</v>
      </c>
      <c r="N155" s="3">
        <f>VLOOKUP(B155,VA_region_P!$G$2:$H$190,2,FALSE)</f>
        <v>56081.732201646002</v>
      </c>
      <c r="O155" s="3">
        <f>VLOOKUP(B155,VA_region_P!$A$2:$B$246,2,FALSE)</f>
        <v>16516.542173099999</v>
      </c>
    </row>
    <row r="156" spans="1:15">
      <c r="A156" s="3">
        <v>155</v>
      </c>
      <c r="B156" t="s">
        <v>251</v>
      </c>
      <c r="C156" s="3" t="e">
        <f>VLOOKUP(B156,VA_region!$D$2:$E$142,2,FALSE)</f>
        <v>#N/A</v>
      </c>
      <c r="D156" s="3">
        <f>VLOOKUP(B156,VA_region!$A$2:$B$246,2,FALSE)</f>
        <v>1256.5476084577699</v>
      </c>
      <c r="E156" s="3">
        <f>VLOOKUP(B156,VA_region!$J$2:$K$215,2,FALSE)</f>
        <v>604.75133987577499</v>
      </c>
      <c r="F156" s="3" t="e">
        <f>VLOOKUP(B156,VA_region!$G$2:$H$190,2,FALSE)</f>
        <v>#N/A</v>
      </c>
      <c r="G156" s="3">
        <f>VLOOKUP(B156,VA_region!$A$2:$B$246,2,FALSE)</f>
        <v>1256.5476084577699</v>
      </c>
      <c r="K156" s="3" t="e">
        <f>VLOOKUP(B156,VA_region_P!$D$2:$E$142,2,FALSE)</f>
        <v>#N/A</v>
      </c>
      <c r="L156" s="3">
        <f>VLOOKUP(B156,VA_region_P!$A$2:$B$246,2,FALSE)</f>
        <v>893.50165010000001</v>
      </c>
      <c r="M156" s="3">
        <f>VLOOKUP(B156,VA_region_P!$J$2:$K$215,2,FALSE)</f>
        <v>604.75133987577499</v>
      </c>
      <c r="N156" s="3" t="e">
        <f>VLOOKUP(B156,VA_region_P!$G$2:$H$190,2,FALSE)</f>
        <v>#N/A</v>
      </c>
      <c r="O156" s="3">
        <f>VLOOKUP(B156,VA_region_P!$A$2:$B$246,2,FALSE)</f>
        <v>893.50165010000001</v>
      </c>
    </row>
    <row r="157" spans="1:15">
      <c r="A157" s="3">
        <v>156</v>
      </c>
      <c r="B157" t="s">
        <v>252</v>
      </c>
      <c r="C157" s="3" t="e">
        <f>VLOOKUP(B157,VA_region!$D$2:$E$142,2,FALSE)</f>
        <v>#N/A</v>
      </c>
      <c r="D157" s="3">
        <f>VLOOKUP(B157,VA_region!$A$2:$B$246,2,FALSE)</f>
        <v>12778.5809787003</v>
      </c>
      <c r="E157" s="3">
        <f>VLOOKUP(B157,VA_region!$J$2:$K$215,2,FALSE)</f>
        <v>9880.2336393810692</v>
      </c>
      <c r="F157" s="3">
        <f>VLOOKUP(B157,VA_region!$G$2:$H$190,2,FALSE)</f>
        <v>6890.3472192271001</v>
      </c>
      <c r="G157" s="3">
        <f>VLOOKUP(B157,VA_region!$A$2:$B$246,2,FALSE)</f>
        <v>12778.5809787003</v>
      </c>
      <c r="K157" s="3" t="e">
        <f>VLOOKUP(B157,VA_region_P!$D$2:$E$142,2,FALSE)</f>
        <v>#N/A</v>
      </c>
      <c r="L157" s="3">
        <f>VLOOKUP(B157,VA_region_P!$A$2:$B$246,2,FALSE)</f>
        <v>10950.392219400001</v>
      </c>
      <c r="M157" s="3">
        <f>VLOOKUP(B157,VA_region_P!$J$2:$K$215,2,FALSE)</f>
        <v>9880.2336393810692</v>
      </c>
      <c r="N157" s="3">
        <f>VLOOKUP(B157,VA_region_P!$G$2:$H$190,2,FALSE)</f>
        <v>7331.523756009</v>
      </c>
      <c r="O157" s="3">
        <f>VLOOKUP(B157,VA_region_P!$A$2:$B$246,2,FALSE)</f>
        <v>10950.392219400001</v>
      </c>
    </row>
    <row r="158" spans="1:15">
      <c r="A158" s="3">
        <v>157</v>
      </c>
      <c r="B158" t="s">
        <v>253</v>
      </c>
      <c r="C158" s="3">
        <f>VLOOKUP(B158,VA_region!$D$2:$E$142,2,FALSE)</f>
        <v>6605.7796117180696</v>
      </c>
      <c r="D158" s="3">
        <f>VLOOKUP(B158,VA_region!$A$2:$B$246,2,FALSE)</f>
        <v>3216.8564997951298</v>
      </c>
      <c r="E158" s="3">
        <f>VLOOKUP(B158,VA_region!$J$2:$K$215,2,FALSE)</f>
        <v>3657.1626370622398</v>
      </c>
      <c r="F158" s="3">
        <f>VLOOKUP(B158,VA_region!$G$2:$H$190,2,FALSE)</f>
        <v>4554.68246894602</v>
      </c>
      <c r="G158" s="3">
        <f>VLOOKUP(B158,VA_region!$A$2:$B$246,2,FALSE)</f>
        <v>3216.8564997951298</v>
      </c>
      <c r="K158" s="3">
        <f>VLOOKUP(B158,VA_region_P!$D$2:$E$142,2,FALSE)</f>
        <v>3464.4242658622902</v>
      </c>
      <c r="L158" s="3">
        <f>VLOOKUP(B158,VA_region_P!$A$2:$B$246,2,FALSE)</f>
        <v>4180.8661770999997</v>
      </c>
      <c r="M158" s="3">
        <f>VLOOKUP(B158,VA_region_P!$J$2:$K$215,2,FALSE)</f>
        <v>3657.1626370622398</v>
      </c>
      <c r="N158" s="3">
        <f>VLOOKUP(B158,VA_region_P!$G$2:$H$190,2,FALSE)</f>
        <v>3709.9384504129998</v>
      </c>
      <c r="O158" s="3">
        <f>VLOOKUP(B158,VA_region_P!$A$2:$B$246,2,FALSE)</f>
        <v>4180.8661770999997</v>
      </c>
    </row>
    <row r="159" spans="1:15">
      <c r="A159" s="3">
        <v>158</v>
      </c>
      <c r="B159" t="s">
        <v>255</v>
      </c>
      <c r="C159" s="3">
        <f>VLOOKUP(B159,VA_region!$D$2:$E$142,2,FALSE)</f>
        <v>13724.3717479469</v>
      </c>
      <c r="D159" s="3">
        <f>VLOOKUP(B159,VA_region!$A$2:$B$246,2,FALSE)</f>
        <v>9532.2772060392199</v>
      </c>
      <c r="E159" s="3">
        <f>VLOOKUP(B159,VA_region!$J$2:$K$215,2,FALSE)</f>
        <v>7224.9859867559198</v>
      </c>
      <c r="F159" s="3">
        <f>VLOOKUP(B159,VA_region!$G$2:$H$190,2,FALSE)</f>
        <v>7565.1988070744101</v>
      </c>
      <c r="G159" s="3">
        <f>VLOOKUP(B159,VA_region!$A$2:$B$246,2,FALSE)</f>
        <v>9532.2772060392199</v>
      </c>
      <c r="K159" s="3">
        <f>VLOOKUP(B159,VA_region_P!$D$2:$E$142,2,FALSE)</f>
        <v>8690.3992807373797</v>
      </c>
      <c r="L159" s="3">
        <f>VLOOKUP(B159,VA_region_P!$A$2:$B$246,2,FALSE)</f>
        <v>7854.6023918000001</v>
      </c>
      <c r="M159" s="3">
        <f>VLOOKUP(B159,VA_region_P!$J$2:$K$215,2,FALSE)</f>
        <v>7224.9859867559298</v>
      </c>
      <c r="N159" s="3">
        <f>VLOOKUP(B159,VA_region_P!$G$2:$H$190,2,FALSE)</f>
        <v>5867.9355790130003</v>
      </c>
      <c r="O159" s="3">
        <f>VLOOKUP(B159,VA_region_P!$A$2:$B$246,2,FALSE)</f>
        <v>7854.6023918000001</v>
      </c>
    </row>
    <row r="160" spans="1:15">
      <c r="A160" s="3">
        <v>159</v>
      </c>
      <c r="B160" t="s">
        <v>256</v>
      </c>
      <c r="C160" s="3" t="e">
        <f>VLOOKUP(B160,VA_region!$D$2:$E$142,2,FALSE)</f>
        <v>#N/A</v>
      </c>
      <c r="D160" s="3">
        <f>VLOOKUP(B160,VA_region!$A$2:$B$246,2,FALSE)</f>
        <v>25.784635667563599</v>
      </c>
      <c r="E160" s="3" t="e">
        <f>VLOOKUP(B160,VA_region!$J$2:$K$215,2,FALSE)</f>
        <v>#N/A</v>
      </c>
      <c r="F160" s="3" t="e">
        <f>VLOOKUP(B160,VA_region!$G$2:$H$190,2,FALSE)</f>
        <v>#N/A</v>
      </c>
      <c r="G160" s="3">
        <f>VLOOKUP(B160,VA_region!$A$2:$B$246,2,FALSE)</f>
        <v>25.784635667563599</v>
      </c>
      <c r="K160" s="3" t="e">
        <f>VLOOKUP(B160,VA_region_P!$D$2:$E$142,2,FALSE)</f>
        <v>#N/A</v>
      </c>
      <c r="L160" s="3">
        <f>VLOOKUP(B160,VA_region_P!$A$2:$B$246,2,FALSE)</f>
        <v>20.206139499999999</v>
      </c>
      <c r="M160" s="3" t="e">
        <f>VLOOKUP(B160,VA_region_P!$J$2:$K$215,2,FALSE)</f>
        <v>#N/A</v>
      </c>
      <c r="N160" s="3" t="e">
        <f>VLOOKUP(B160,VA_region_P!$G$2:$H$190,2,FALSE)</f>
        <v>#N/A</v>
      </c>
      <c r="O160" s="3">
        <f>VLOOKUP(B160,VA_region_P!$A$2:$B$246,2,FALSE)</f>
        <v>20.206139499999999</v>
      </c>
    </row>
    <row r="161" spans="1:15">
      <c r="A161" s="3">
        <v>160</v>
      </c>
      <c r="B161" t="s">
        <v>257</v>
      </c>
      <c r="C161" s="3" t="e">
        <f>VLOOKUP(B161,VA_region!$D$2:$E$142,2,FALSE)</f>
        <v>#N/A</v>
      </c>
      <c r="D161" s="3">
        <f>VLOOKUP(B161,VA_region!$A$2:$B$246,2,FALSE)</f>
        <v>40713.191812006502</v>
      </c>
      <c r="E161" s="3">
        <f>VLOOKUP(B161,VA_region!$J$2:$K$215,2,FALSE)</f>
        <v>38746.1145255058</v>
      </c>
      <c r="F161" s="3">
        <f>VLOOKUP(B161,VA_region!$G$2:$H$190,2,FALSE)</f>
        <v>32586.735014927799</v>
      </c>
      <c r="G161" s="3">
        <f>VLOOKUP(B161,VA_region!$A$2:$B$246,2,FALSE)</f>
        <v>40713.191812006502</v>
      </c>
      <c r="K161" s="3" t="e">
        <f>VLOOKUP(B161,VA_region_P!$D$2:$E$142,2,FALSE)</f>
        <v>#N/A</v>
      </c>
      <c r="L161" s="3">
        <f>VLOOKUP(B161,VA_region_P!$A$2:$B$246,2,FALSE)</f>
        <v>35799.714285599999</v>
      </c>
      <c r="M161" s="3">
        <f>VLOOKUP(B161,VA_region_P!$J$2:$K$215,2,FALSE)</f>
        <v>38746.1145255058</v>
      </c>
      <c r="N161" s="3">
        <f>VLOOKUP(B161,VA_region_P!$G$2:$H$190,2,FALSE)</f>
        <v>24814.9156238664</v>
      </c>
      <c r="O161" s="3">
        <f>VLOOKUP(B161,VA_region_P!$A$2:$B$246,2,FALSE)</f>
        <v>35799.714285599999</v>
      </c>
    </row>
    <row r="162" spans="1:15">
      <c r="A162" s="3">
        <v>161</v>
      </c>
      <c r="B162" t="s">
        <v>258</v>
      </c>
      <c r="C162" s="3" t="e">
        <f>VLOOKUP(B162,VA_region!$D$2:$E$142,2,FALSE)</f>
        <v>#N/A</v>
      </c>
      <c r="D162" s="3">
        <f>VLOOKUP(B162,VA_region!$A$2:$B$246,2,FALSE)</f>
        <v>5555.9872260660004</v>
      </c>
      <c r="E162" s="3">
        <f>VLOOKUP(B162,VA_region!$J$2:$K$215,2,FALSE)</f>
        <v>3932.4987199253801</v>
      </c>
      <c r="F162" s="3" t="e">
        <f>VLOOKUP(B162,VA_region!$G$2:$H$190,2,FALSE)</f>
        <v>#N/A</v>
      </c>
      <c r="G162" s="3">
        <f>VLOOKUP(B162,VA_region!$A$2:$B$246,2,FALSE)</f>
        <v>5555.9872260660004</v>
      </c>
      <c r="K162" s="3" t="e">
        <f>VLOOKUP(B162,VA_region_P!$D$2:$E$142,2,FALSE)</f>
        <v>#N/A</v>
      </c>
      <c r="L162" s="3">
        <f>VLOOKUP(B162,VA_region_P!$A$2:$B$246,2,FALSE)</f>
        <v>4394.9775906000004</v>
      </c>
      <c r="M162" s="3">
        <f>VLOOKUP(B162,VA_region_P!$J$2:$K$215,2,FALSE)</f>
        <v>3932.4987199253801</v>
      </c>
      <c r="N162" s="3" t="e">
        <f>VLOOKUP(B162,VA_region_P!$G$2:$H$190,2,FALSE)</f>
        <v>#N/A</v>
      </c>
      <c r="O162" s="3">
        <f>VLOOKUP(B162,VA_region_P!$A$2:$B$246,2,FALSE)</f>
        <v>4394.9775906000004</v>
      </c>
    </row>
    <row r="163" spans="1:15">
      <c r="A163" s="3">
        <v>162</v>
      </c>
      <c r="B163" t="s">
        <v>259</v>
      </c>
      <c r="C163" s="3" t="e">
        <f>VLOOKUP(B163,VA_region!$D$2:$E$142,2,FALSE)</f>
        <v>#N/A</v>
      </c>
      <c r="D163" s="3">
        <f>VLOOKUP(B163,VA_region!$A$2:$B$246,2,FALSE)</f>
        <v>624.98763325160496</v>
      </c>
      <c r="E163" s="3">
        <f>VLOOKUP(B163,VA_region!$J$2:$K$215,2,FALSE)</f>
        <v>338.923399687467</v>
      </c>
      <c r="F163" s="3" t="e">
        <f>VLOOKUP(B163,VA_region!$G$2:$H$190,2,FALSE)</f>
        <v>#N/A</v>
      </c>
      <c r="G163" s="3">
        <f>VLOOKUP(B163,VA_region!$A$2:$B$246,2,FALSE)</f>
        <v>624.98763325160496</v>
      </c>
      <c r="K163" s="3" t="e">
        <f>VLOOKUP(B163,VA_region_P!$D$2:$E$142,2,FALSE)</f>
        <v>#N/A</v>
      </c>
      <c r="L163" s="3">
        <f>VLOOKUP(B163,VA_region_P!$A$2:$B$246,2,FALSE)</f>
        <v>435.43821739999998</v>
      </c>
      <c r="M163" s="3">
        <f>VLOOKUP(B163,VA_region_P!$J$2:$K$215,2,FALSE)</f>
        <v>338.923399687467</v>
      </c>
      <c r="N163" s="3" t="e">
        <f>VLOOKUP(B163,VA_region_P!$G$2:$H$190,2,FALSE)</f>
        <v>#N/A</v>
      </c>
      <c r="O163" s="3">
        <f>VLOOKUP(B163,VA_region_P!$A$2:$B$246,2,FALSE)</f>
        <v>435.43821739999998</v>
      </c>
    </row>
    <row r="164" spans="1:15">
      <c r="A164" s="3">
        <v>163</v>
      </c>
      <c r="B164" t="s">
        <v>260</v>
      </c>
      <c r="C164" s="3">
        <f>VLOOKUP(B164,VA_region!$D$2:$E$142,2,FALSE)</f>
        <v>21748.8997564862</v>
      </c>
      <c r="D164" s="3">
        <f>VLOOKUP(B164,VA_region!$A$2:$B$246,2,FALSE)</f>
        <v>21347.802340019</v>
      </c>
      <c r="E164" s="3">
        <f>VLOOKUP(B164,VA_region!$J$2:$K$215,2,FALSE)</f>
        <v>20930.029610817099</v>
      </c>
      <c r="F164" s="3">
        <f>VLOOKUP(B164,VA_region!$G$2:$H$190,2,FALSE)</f>
        <v>20215.130403133797</v>
      </c>
      <c r="G164" s="3">
        <f>VLOOKUP(B164,VA_region!$A$2:$B$246,2,FALSE)</f>
        <v>21347.802340019</v>
      </c>
      <c r="K164" s="3">
        <f>VLOOKUP(B164,VA_region_P!$D$2:$E$142,2,FALSE)</f>
        <v>28554.216478404</v>
      </c>
      <c r="L164" s="3">
        <f>VLOOKUP(B164,VA_region_P!$A$2:$B$246,2,FALSE)</f>
        <v>25062.893969199999</v>
      </c>
      <c r="M164" s="3">
        <f>VLOOKUP(B164,VA_region_P!$J$2:$K$215,2,FALSE)</f>
        <v>20930.029610817099</v>
      </c>
      <c r="N164" s="3">
        <f>VLOOKUP(B164,VA_region_P!$G$2:$H$190,2,FALSE)</f>
        <v>38296.314608329994</v>
      </c>
      <c r="O164" s="3">
        <f>VLOOKUP(B164,VA_region_P!$A$2:$B$246,2,FALSE)</f>
        <v>25062.893969199999</v>
      </c>
    </row>
    <row r="165" spans="1:15">
      <c r="A165" s="3">
        <v>164</v>
      </c>
      <c r="B165" t="s">
        <v>263</v>
      </c>
      <c r="C165" s="3" t="e">
        <f>VLOOKUP(B165,VA_region!$D$2:$E$142,2,FALSE)</f>
        <v>#N/A</v>
      </c>
      <c r="D165" s="3">
        <f>VLOOKUP(B165,VA_region!$A$2:$B$246,2,FALSE)</f>
        <v>111.45452436039299</v>
      </c>
      <c r="E165" s="3">
        <f>VLOOKUP(B165,VA_region!$J$2:$K$215,2,FALSE)</f>
        <v>29.256286688308599</v>
      </c>
      <c r="F165" s="3" t="e">
        <f>VLOOKUP(B165,VA_region!$G$2:$H$190,2,FALSE)</f>
        <v>#N/A</v>
      </c>
      <c r="G165" s="3">
        <f>VLOOKUP(B165,VA_region!$A$2:$B$246,2,FALSE)</f>
        <v>111.45452436039299</v>
      </c>
      <c r="K165" s="3" t="e">
        <f>VLOOKUP(B165,VA_region_P!$D$2:$E$142,2,FALSE)</f>
        <v>#N/A</v>
      </c>
      <c r="L165" s="3">
        <f>VLOOKUP(B165,VA_region_P!$A$2:$B$246,2,FALSE)</f>
        <v>35.492073900000001</v>
      </c>
      <c r="M165" s="3">
        <f>VLOOKUP(B165,VA_region_P!$J$2:$K$215,2,FALSE)</f>
        <v>29.256286688308599</v>
      </c>
      <c r="N165" s="3" t="e">
        <f>VLOOKUP(B165,VA_region_P!$G$2:$H$190,2,FALSE)</f>
        <v>#N/A</v>
      </c>
      <c r="O165" s="3">
        <f>VLOOKUP(B165,VA_region_P!$A$2:$B$246,2,FALSE)</f>
        <v>35.492073900000001</v>
      </c>
    </row>
    <row r="166" spans="1:15">
      <c r="A166" s="3">
        <v>165</v>
      </c>
      <c r="B166" t="s">
        <v>264</v>
      </c>
      <c r="C166" s="3">
        <f>VLOOKUP(B166,VA_region!$D$2:$E$142,2,FALSE)</f>
        <v>51542.229753031497</v>
      </c>
      <c r="D166" s="3">
        <f>VLOOKUP(B166,VA_region!$A$2:$B$246,2,FALSE)</f>
        <v>51551.583382451601</v>
      </c>
      <c r="E166" s="3">
        <f>VLOOKUP(B166,VA_region!$J$2:$K$215,2,FALSE)</f>
        <v>36456.057498878901</v>
      </c>
      <c r="F166" s="3">
        <f>VLOOKUP(B166,VA_region!$G$2:$H$190,2,FALSE)</f>
        <v>11840.3977196781</v>
      </c>
      <c r="G166" s="3">
        <f>VLOOKUP(B166,VA_region!$A$2:$B$246,2,FALSE)</f>
        <v>51551.583382451601</v>
      </c>
      <c r="K166" s="3">
        <f>VLOOKUP(B166,VA_region_P!$D$2:$E$142,2,FALSE)</f>
        <v>43668.949297796898</v>
      </c>
      <c r="L166" s="3">
        <f>VLOOKUP(B166,VA_region_P!$A$2:$B$246,2,FALSE)</f>
        <v>47378.5990246</v>
      </c>
      <c r="M166" s="3">
        <f>VLOOKUP(B166,VA_region_P!$J$2:$K$215,2,FALSE)</f>
        <v>36456.057498878901</v>
      </c>
      <c r="N166" s="3">
        <f>VLOOKUP(B166,VA_region_P!$G$2:$H$190,2,FALSE)</f>
        <v>5421.1447913413404</v>
      </c>
      <c r="O166" s="3">
        <f>VLOOKUP(B166,VA_region_P!$A$2:$B$246,2,FALSE)</f>
        <v>47378.5990246</v>
      </c>
    </row>
    <row r="167" spans="1:15">
      <c r="A167" s="3">
        <v>166</v>
      </c>
      <c r="B167" t="s">
        <v>265</v>
      </c>
      <c r="C167" s="3">
        <f>VLOOKUP(B167,VA_region!$D$2:$E$142,2,FALSE)</f>
        <v>25896.443485444001</v>
      </c>
      <c r="D167" s="3">
        <f>VLOOKUP(B167,VA_region!$A$2:$B$246,2,FALSE)</f>
        <v>34621.323626478501</v>
      </c>
      <c r="E167" s="3">
        <f>VLOOKUP(B167,VA_region!$J$2:$K$215,2,FALSE)</f>
        <v>21896.3773343393</v>
      </c>
      <c r="F167" s="3">
        <f>VLOOKUP(B167,VA_region!$G$2:$H$190,2,FALSE)</f>
        <v>25850.5124455767</v>
      </c>
      <c r="G167" s="3">
        <f>VLOOKUP(B167,VA_region!$A$2:$B$246,2,FALSE)</f>
        <v>34621.323626478501</v>
      </c>
      <c r="K167" s="3">
        <f>VLOOKUP(B167,VA_region_P!$D$2:$E$142,2,FALSE)</f>
        <v>26400.985441811699</v>
      </c>
      <c r="L167" s="3">
        <f>VLOOKUP(B167,VA_region_P!$A$2:$B$246,2,FALSE)</f>
        <v>32124.7307707</v>
      </c>
      <c r="M167" s="3">
        <f>VLOOKUP(B167,VA_region_P!$J$2:$K$215,2,FALSE)</f>
        <v>21896.3773343393</v>
      </c>
      <c r="N167" s="3">
        <f>VLOOKUP(B167,VA_region_P!$G$2:$H$190,2,FALSE)</f>
        <v>21414.714509360001</v>
      </c>
      <c r="O167" s="3">
        <f>VLOOKUP(B167,VA_region_P!$A$2:$B$246,2,FALSE)</f>
        <v>32124.7307707</v>
      </c>
    </row>
    <row r="168" spans="1:15">
      <c r="A168" s="3">
        <v>167</v>
      </c>
      <c r="B168" t="s">
        <v>838</v>
      </c>
      <c r="C168" s="3" t="e">
        <f>VLOOKUP(B168,VA_region!$D$2:$E$142,2,FALSE)</f>
        <v>#N/A</v>
      </c>
      <c r="D168" s="3" t="e">
        <f>VLOOKUP(B168,VA_region!$A$2:$B$246,2,FALSE)</f>
        <v>#N/A</v>
      </c>
      <c r="E168" s="3" t="e">
        <f>VLOOKUP(B168,VA_region!$J$2:$K$215,2,FALSE)</f>
        <v>#N/A</v>
      </c>
      <c r="F168" s="3" t="e">
        <f>VLOOKUP(B168,VA_region!$G$2:$H$190,2,FALSE)</f>
        <v>#N/A</v>
      </c>
      <c r="G168" s="3" t="e">
        <f>VLOOKUP(B168,VA_region!$A$2:$B$246,2,FALSE)</f>
        <v>#N/A</v>
      </c>
      <c r="K168" s="3" t="e">
        <f>VLOOKUP(B168,VA_region_P!$D$2:$E$142,2,FALSE)</f>
        <v>#N/A</v>
      </c>
      <c r="L168" s="3" t="e">
        <f>VLOOKUP(B168,VA_region_P!$A$2:$B$246,2,FALSE)</f>
        <v>#N/A</v>
      </c>
      <c r="M168" s="3" t="e">
        <f>VLOOKUP(B168,VA_region_P!$J$2:$K$215,2,FALSE)</f>
        <v>#N/A</v>
      </c>
      <c r="N168" s="3" t="e">
        <f>VLOOKUP(B168,VA_region_P!$G$2:$H$190,2,FALSE)</f>
        <v>#N/A</v>
      </c>
      <c r="O168" s="3" t="e">
        <f>VLOOKUP(B168,VA_region_P!$A$2:$B$246,2,FALSE)</f>
        <v>#N/A</v>
      </c>
    </row>
    <row r="169" spans="1:15">
      <c r="A169" s="3">
        <v>168</v>
      </c>
      <c r="B169" t="s">
        <v>267</v>
      </c>
      <c r="C169" s="3" t="e">
        <f>VLOOKUP(B169,VA_region!$D$2:$E$142,2,FALSE)</f>
        <v>#N/A</v>
      </c>
      <c r="D169" s="3">
        <f>VLOOKUP(B169,VA_region!$A$2:$B$246,2,FALSE)</f>
        <v>128.70293881211501</v>
      </c>
      <c r="E169" s="3" t="e">
        <f>VLOOKUP(B169,VA_region!$J$2:$K$215,2,FALSE)</f>
        <v>#N/A</v>
      </c>
      <c r="F169" s="3" t="e">
        <f>VLOOKUP(B169,VA_region!$G$2:$H$190,2,FALSE)</f>
        <v>#N/A</v>
      </c>
      <c r="G169" s="3">
        <f>VLOOKUP(B169,VA_region!$A$2:$B$246,2,FALSE)</f>
        <v>128.70293881211501</v>
      </c>
      <c r="K169" s="3" t="e">
        <f>VLOOKUP(B169,VA_region_P!$D$2:$E$142,2,FALSE)</f>
        <v>#N/A</v>
      </c>
      <c r="L169" s="3">
        <f>VLOOKUP(B169,VA_region_P!$A$2:$B$246,2,FALSE)</f>
        <v>103.4782391</v>
      </c>
      <c r="M169" s="3" t="e">
        <f>VLOOKUP(B169,VA_region_P!$J$2:$K$215,2,FALSE)</f>
        <v>#N/A</v>
      </c>
      <c r="N169" s="3" t="e">
        <f>VLOOKUP(B169,VA_region_P!$G$2:$H$190,2,FALSE)</f>
        <v>#N/A</v>
      </c>
      <c r="O169" s="3">
        <f>VLOOKUP(B169,VA_region_P!$A$2:$B$246,2,FALSE)</f>
        <v>103.4782391</v>
      </c>
    </row>
    <row r="170" spans="1:15">
      <c r="A170" s="3">
        <v>169</v>
      </c>
      <c r="B170" t="s">
        <v>268</v>
      </c>
      <c r="C170" s="3">
        <f>VLOOKUP(B170,VA_region!$D$2:$E$142,2,FALSE)</f>
        <v>56074.206867422399</v>
      </c>
      <c r="D170" s="3">
        <f>VLOOKUP(B170,VA_region!$A$2:$B$246,2,FALSE)</f>
        <v>50939.279030301899</v>
      </c>
      <c r="E170" s="3">
        <f>VLOOKUP(B170,VA_region!$J$2:$K$215,2,FALSE)</f>
        <v>44266.5483716487</v>
      </c>
      <c r="F170" s="3">
        <f>VLOOKUP(B170,VA_region!$G$2:$H$190,2,FALSE)</f>
        <v>53169.925091037403</v>
      </c>
      <c r="G170" s="3">
        <f>VLOOKUP(B170,VA_region!$A$2:$B$246,2,FALSE)</f>
        <v>50939.279030301899</v>
      </c>
      <c r="K170" s="3">
        <f>VLOOKUP(B170,VA_region_P!$D$2:$E$142,2,FALSE)</f>
        <v>53057.243765574698</v>
      </c>
      <c r="L170" s="3">
        <f>VLOOKUP(B170,VA_region_P!$A$2:$B$246,2,FALSE)</f>
        <v>53274.304221799997</v>
      </c>
      <c r="M170" s="3">
        <f>VLOOKUP(B170,VA_region_P!$J$2:$K$215,2,FALSE)</f>
        <v>44266.5483716487</v>
      </c>
      <c r="N170" s="3">
        <f>VLOOKUP(B170,VA_region_P!$G$2:$H$190,2,FALSE)</f>
        <v>47430.445783702002</v>
      </c>
      <c r="O170" s="3">
        <f>VLOOKUP(B170,VA_region_P!$A$2:$B$246,2,FALSE)</f>
        <v>53274.304221799997</v>
      </c>
    </row>
    <row r="171" spans="1:15">
      <c r="A171" s="3">
        <v>170</v>
      </c>
      <c r="B171" t="s">
        <v>270</v>
      </c>
      <c r="C171" s="3" t="e">
        <f>VLOOKUP(B171,VA_region!$D$2:$E$142,2,FALSE)</f>
        <v>#N/A</v>
      </c>
      <c r="D171" s="3">
        <f>VLOOKUP(B171,VA_region!$A$2:$B$246,2,FALSE)</f>
        <v>86660.622499250603</v>
      </c>
      <c r="E171" s="3">
        <f>VLOOKUP(B171,VA_region!$J$2:$K$215,2,FALSE)</f>
        <v>51668.120019846603</v>
      </c>
      <c r="F171" s="3">
        <f>VLOOKUP(B171,VA_region!$G$2:$H$190,2,FALSE)</f>
        <v>52415.232904983903</v>
      </c>
      <c r="G171" s="3">
        <f>VLOOKUP(B171,VA_region!$A$2:$B$246,2,FALSE)</f>
        <v>86660.622499250603</v>
      </c>
      <c r="K171" s="3" t="e">
        <f>VLOOKUP(B171,VA_region_P!$D$2:$E$142,2,FALSE)</f>
        <v>#N/A</v>
      </c>
      <c r="L171" s="3">
        <f>VLOOKUP(B171,VA_region_P!$A$2:$B$246,2,FALSE)</f>
        <v>81847.410182099993</v>
      </c>
      <c r="M171" s="3">
        <f>VLOOKUP(B171,VA_region_P!$J$2:$K$215,2,FALSE)</f>
        <v>51668.120019846603</v>
      </c>
      <c r="N171" s="3">
        <f>VLOOKUP(B171,VA_region_P!$G$2:$H$190,2,FALSE)</f>
        <v>51995.324702794001</v>
      </c>
      <c r="O171" s="3">
        <f>VLOOKUP(B171,VA_region_P!$A$2:$B$246,2,FALSE)</f>
        <v>81847.410182099993</v>
      </c>
    </row>
    <row r="172" spans="1:15">
      <c r="A172" s="3">
        <v>171</v>
      </c>
      <c r="B172" t="s">
        <v>271</v>
      </c>
      <c r="C172" s="3" t="e">
        <f>VLOOKUP(B172,VA_region!$D$2:$E$142,2,FALSE)</f>
        <v>#N/A</v>
      </c>
      <c r="D172" s="3">
        <f>VLOOKUP(B172,VA_region!$A$2:$B$246,2,FALSE)</f>
        <v>289.04573215284</v>
      </c>
      <c r="E172" s="3" t="e">
        <f>VLOOKUP(B172,VA_region!$J$2:$K$215,2,FALSE)</f>
        <v>#N/A</v>
      </c>
      <c r="F172" s="3" t="e">
        <f>VLOOKUP(B172,VA_region!$G$2:$H$190,2,FALSE)</f>
        <v>#N/A</v>
      </c>
      <c r="G172" s="3">
        <f>VLOOKUP(B172,VA_region!$A$2:$B$246,2,FALSE)</f>
        <v>289.04573215284</v>
      </c>
      <c r="K172" s="3" t="e">
        <f>VLOOKUP(B172,VA_region_P!$D$2:$E$142,2,FALSE)</f>
        <v>#N/A</v>
      </c>
      <c r="L172" s="3">
        <f>VLOOKUP(B172,VA_region_P!$A$2:$B$246,2,FALSE)</f>
        <v>233.4391664</v>
      </c>
      <c r="M172" s="3" t="e">
        <f>VLOOKUP(B172,VA_region_P!$J$2:$K$215,2,FALSE)</f>
        <v>#N/A</v>
      </c>
      <c r="N172" s="3" t="e">
        <f>VLOOKUP(B172,VA_region_P!$G$2:$H$190,2,FALSE)</f>
        <v>#N/A</v>
      </c>
      <c r="O172" s="3">
        <f>VLOOKUP(B172,VA_region_P!$A$2:$B$246,2,FALSE)</f>
        <v>233.4391664</v>
      </c>
    </row>
    <row r="173" spans="1:15">
      <c r="A173" s="3">
        <v>172</v>
      </c>
      <c r="B173" t="s">
        <v>272</v>
      </c>
      <c r="C173" s="3" t="e">
        <f>VLOOKUP(B173,VA_region!$D$2:$E$142,2,FALSE)</f>
        <v>#N/A</v>
      </c>
      <c r="D173" s="3">
        <f>VLOOKUP(B173,VA_region!$A$2:$B$246,2,FALSE)</f>
        <v>966.92232699823296</v>
      </c>
      <c r="E173" s="3">
        <f>VLOOKUP(B173,VA_region!$J$2:$K$215,2,FALSE)</f>
        <v>562.60346689410505</v>
      </c>
      <c r="F173" s="3" t="e">
        <f>VLOOKUP(B173,VA_region!$G$2:$H$190,2,FALSE)</f>
        <v>#N/A</v>
      </c>
      <c r="G173" s="3">
        <f>VLOOKUP(B173,VA_region!$A$2:$B$246,2,FALSE)</f>
        <v>966.92232699823296</v>
      </c>
      <c r="K173" s="3" t="e">
        <f>VLOOKUP(B173,VA_region_P!$D$2:$E$142,2,FALSE)</f>
        <v>#N/A</v>
      </c>
      <c r="L173" s="3">
        <f>VLOOKUP(B173,VA_region_P!$A$2:$B$246,2,FALSE)</f>
        <v>755.40000010000006</v>
      </c>
      <c r="M173" s="3">
        <f>VLOOKUP(B173,VA_region_P!$J$2:$K$215,2,FALSE)</f>
        <v>562.60346689410505</v>
      </c>
      <c r="N173" s="3" t="e">
        <f>VLOOKUP(B173,VA_region_P!$G$2:$H$190,2,FALSE)</f>
        <v>#N/A</v>
      </c>
      <c r="O173" s="3">
        <f>VLOOKUP(B173,VA_region_P!$A$2:$B$246,2,FALSE)</f>
        <v>755.40000010000006</v>
      </c>
    </row>
    <row r="174" spans="1:15">
      <c r="A174" s="3">
        <v>173</v>
      </c>
      <c r="B174" t="s">
        <v>821</v>
      </c>
      <c r="C174" s="3">
        <f>VLOOKUP(B174,VA_region!$D$2:$E$142,2,FALSE)</f>
        <v>492545.71039226401</v>
      </c>
      <c r="D174" s="3">
        <f>VLOOKUP(B174,VA_region!$A$2:$B$246,2,FALSE)</f>
        <v>197991.677727901</v>
      </c>
      <c r="E174" s="3">
        <f>VLOOKUP(B174,VA_region!$J$2:$K$215,2,FALSE)</f>
        <v>365013.02721816598</v>
      </c>
      <c r="F174" s="3">
        <f>VLOOKUP(B174,VA_region!$G$2:$H$190,2,FALSE)</f>
        <v>353594.051876702</v>
      </c>
      <c r="G174" s="3">
        <f>VLOOKUP(B174,VA_region!$A$2:$B$246,2,FALSE)</f>
        <v>197991.677727901</v>
      </c>
      <c r="K174" s="3">
        <f>VLOOKUP(B174,VA_region_P!$D$2:$E$142,2,FALSE)</f>
        <v>493206.39951418003</v>
      </c>
      <c r="L174" s="3">
        <f>VLOOKUP(B174,VA_region_P!$A$2:$B$246,2,FALSE)</f>
        <v>193587.82469370001</v>
      </c>
      <c r="M174" s="3">
        <f>VLOOKUP(B174,VA_region_P!$J$2:$K$215,2,FALSE)</f>
        <v>365013.02721816598</v>
      </c>
      <c r="N174" s="3">
        <f>VLOOKUP(B174,VA_region_P!$G$2:$H$190,2,FALSE)</f>
        <v>412468.07520260499</v>
      </c>
      <c r="O174" s="3">
        <f>VLOOKUP(B174,VA_region_P!$A$2:$B$246,2,FALSE)</f>
        <v>193587.82469370001</v>
      </c>
    </row>
    <row r="175" spans="1:15">
      <c r="A175" s="3">
        <v>174</v>
      </c>
      <c r="B175" t="s">
        <v>829</v>
      </c>
      <c r="C175" s="3" t="e">
        <f>VLOOKUP(B175,VA_region!$D$2:$E$142,2,FALSE)</f>
        <v>#N/A</v>
      </c>
      <c r="D175" s="3">
        <f>VLOOKUP(B175,VA_region!$A$2:$B$246,2,FALSE)</f>
        <v>13284.123707449</v>
      </c>
      <c r="E175" s="3">
        <f>VLOOKUP(B175,VA_region!$J$2:$K$215,2,FALSE)</f>
        <v>684.92482128548397</v>
      </c>
      <c r="F175" s="3">
        <f>VLOOKUP(B175,VA_region!$G$2:$H$190,2,FALSE)</f>
        <v>966.47080048254509</v>
      </c>
      <c r="G175" s="3">
        <f>VLOOKUP(B175,VA_region!$A$2:$B$246,2,FALSE)</f>
        <v>13284.123707449</v>
      </c>
      <c r="K175" s="3" t="e">
        <f>VLOOKUP(B175,VA_region_P!$D$2:$E$142,2,FALSE)</f>
        <v>#N/A</v>
      </c>
      <c r="L175" s="3">
        <f>VLOOKUP(B175,VA_region_P!$A$2:$B$246,2,FALSE)</f>
        <v>10483.915841800001</v>
      </c>
      <c r="M175" s="3">
        <f>VLOOKUP(B175,VA_region_P!$J$2:$K$215,2,FALSE)</f>
        <v>684.92482128548397</v>
      </c>
      <c r="N175" s="3">
        <f>VLOOKUP(B175,VA_region_P!$G$2:$H$190,2,FALSE)</f>
        <v>877.77787396690007</v>
      </c>
      <c r="O175" s="3">
        <f>VLOOKUP(B175,VA_region_P!$A$2:$B$246,2,FALSE)</f>
        <v>10483.915841800001</v>
      </c>
    </row>
    <row r="176" spans="1:15">
      <c r="A176" s="3">
        <v>175</v>
      </c>
      <c r="B176" t="s">
        <v>275</v>
      </c>
      <c r="C176" s="3" t="e">
        <f>VLOOKUP(B176,VA_region!$D$2:$E$142,2,FALSE)</f>
        <v>#N/A</v>
      </c>
      <c r="D176" s="3">
        <f>VLOOKUP(B176,VA_region!$A$2:$B$246,2,FALSE)</f>
        <v>3211.7900714829502</v>
      </c>
      <c r="E176" s="3" t="e">
        <f>VLOOKUP(B176,VA_region!$J$2:$K$215,2,FALSE)</f>
        <v>#N/A</v>
      </c>
      <c r="F176" s="3" t="e">
        <f>VLOOKUP(B176,VA_region!$G$2:$H$190,2,FALSE)</f>
        <v>#N/A</v>
      </c>
      <c r="G176" s="3">
        <f>VLOOKUP(B176,VA_region!$A$2:$B$246,2,FALSE)</f>
        <v>3211.7900714829502</v>
      </c>
      <c r="K176" s="3" t="e">
        <f>VLOOKUP(B176,VA_region_P!$D$2:$E$142,2,FALSE)</f>
        <v>#N/A</v>
      </c>
      <c r="L176" s="3">
        <f>VLOOKUP(B176,VA_region_P!$A$2:$B$246,2,FALSE)</f>
        <v>3748.0000003999999</v>
      </c>
      <c r="M176" s="3" t="e">
        <f>VLOOKUP(B176,VA_region_P!$J$2:$K$215,2,FALSE)</f>
        <v>#N/A</v>
      </c>
      <c r="N176" s="3" t="e">
        <f>VLOOKUP(B176,VA_region_P!$G$2:$H$190,2,FALSE)</f>
        <v>#N/A</v>
      </c>
      <c r="O176" s="3">
        <f>VLOOKUP(B176,VA_region_P!$A$2:$B$246,2,FALSE)</f>
        <v>3748.0000003999999</v>
      </c>
    </row>
    <row r="177" spans="1:15">
      <c r="A177" s="3">
        <v>176</v>
      </c>
      <c r="B177" t="s">
        <v>277</v>
      </c>
      <c r="C177" s="3" t="e">
        <f>VLOOKUP(B177,VA_region!$D$2:$E$142,2,FALSE)</f>
        <v>#N/A</v>
      </c>
      <c r="D177" s="3">
        <f>VLOOKUP(B177,VA_region!$A$2:$B$246,2,FALSE)</f>
        <v>602.39202286473301</v>
      </c>
      <c r="E177" s="3">
        <f>VLOOKUP(B177,VA_region!$J$2:$K$215,2,FALSE)</f>
        <v>611.57710946383304</v>
      </c>
      <c r="F177" s="3">
        <f>VLOOKUP(B177,VA_region!$G$2:$H$190,2,FALSE)</f>
        <v>904.63555797645211</v>
      </c>
      <c r="G177" s="3">
        <f>VLOOKUP(B177,VA_region!$A$2:$B$246,2,FALSE)</f>
        <v>602.39202286473301</v>
      </c>
      <c r="K177" s="3" t="e">
        <f>VLOOKUP(B177,VA_region_P!$D$2:$E$142,2,FALSE)</f>
        <v>#N/A</v>
      </c>
      <c r="L177" s="3">
        <f>VLOOKUP(B177,VA_region_P!$A$2:$B$246,2,FALSE)</f>
        <v>759.68995110000003</v>
      </c>
      <c r="M177" s="3">
        <f>VLOOKUP(B177,VA_region_P!$J$2:$K$215,2,FALSE)</f>
        <v>611.57710946383304</v>
      </c>
      <c r="N177" s="3">
        <f>VLOOKUP(B177,VA_region_P!$G$2:$H$190,2,FALSE)</f>
        <v>820.05568857600008</v>
      </c>
      <c r="O177" s="3">
        <f>VLOOKUP(B177,VA_region_P!$A$2:$B$246,2,FALSE)</f>
        <v>759.68995110000003</v>
      </c>
    </row>
    <row r="178" spans="1:15">
      <c r="A178" s="3">
        <v>177</v>
      </c>
      <c r="B178" t="s">
        <v>278</v>
      </c>
      <c r="C178" s="3" t="e">
        <f>VLOOKUP(B178,VA_region!$D$2:$E$142,2,FALSE)</f>
        <v>#N/A</v>
      </c>
      <c r="D178" s="3">
        <f>VLOOKUP(B178,VA_region!$A$2:$B$246,2,FALSE)</f>
        <v>133.268876609833</v>
      </c>
      <c r="E178" s="3" t="e">
        <f>VLOOKUP(B178,VA_region!$J$2:$K$215,2,FALSE)</f>
        <v>#N/A</v>
      </c>
      <c r="F178" s="3" t="e">
        <f>VLOOKUP(B178,VA_region!$G$2:$H$190,2,FALSE)</f>
        <v>#N/A</v>
      </c>
      <c r="G178" s="3">
        <f>VLOOKUP(B178,VA_region!$A$2:$B$246,2,FALSE)</f>
        <v>133.268876609833</v>
      </c>
      <c r="K178" s="3" t="e">
        <f>VLOOKUP(B178,VA_region_P!$D$2:$E$142,2,FALSE)</f>
        <v>#N/A</v>
      </c>
      <c r="L178" s="3">
        <f>VLOOKUP(B178,VA_region_P!$A$2:$B$246,2,FALSE)</f>
        <v>93.183151899999999</v>
      </c>
      <c r="M178" s="3" t="e">
        <f>VLOOKUP(B178,VA_region_P!$J$2:$K$215,2,FALSE)</f>
        <v>#N/A</v>
      </c>
      <c r="N178" s="3" t="e">
        <f>VLOOKUP(B178,VA_region_P!$G$2:$H$190,2,FALSE)</f>
        <v>#N/A</v>
      </c>
      <c r="O178" s="3">
        <f>VLOOKUP(B178,VA_region_P!$A$2:$B$246,2,FALSE)</f>
        <v>93.183151899999999</v>
      </c>
    </row>
    <row r="179" spans="1:15">
      <c r="A179" s="3">
        <v>178</v>
      </c>
      <c r="B179" t="s">
        <v>279</v>
      </c>
      <c r="C179" s="3" t="e">
        <f>VLOOKUP(B179,VA_region!$D$2:$E$142,2,FALSE)</f>
        <v>#N/A</v>
      </c>
      <c r="D179" s="3">
        <f>VLOOKUP(B179,VA_region!$A$2:$B$246,2,FALSE)</f>
        <v>935.22629127180096</v>
      </c>
      <c r="E179" s="3">
        <f>VLOOKUP(B179,VA_region!$J$2:$K$215,2,FALSE)</f>
        <v>635.72085247182599</v>
      </c>
      <c r="F179" s="3">
        <f>VLOOKUP(B179,VA_region!$G$2:$H$190,2,FALSE)</f>
        <v>813.67881758426893</v>
      </c>
      <c r="G179" s="3">
        <f>VLOOKUP(B179,VA_region!$A$2:$B$246,2,FALSE)</f>
        <v>935.22629127180096</v>
      </c>
      <c r="K179" s="3" t="e">
        <f>VLOOKUP(B179,VA_region_P!$D$2:$E$142,2,FALSE)</f>
        <v>#N/A</v>
      </c>
      <c r="L179" s="3">
        <f>VLOOKUP(B179,VA_region_P!$A$2:$B$246,2,FALSE)</f>
        <v>788.30733020000002</v>
      </c>
      <c r="M179" s="3">
        <f>VLOOKUP(B179,VA_region_P!$J$2:$K$215,2,FALSE)</f>
        <v>635.72085247182599</v>
      </c>
      <c r="N179" s="3">
        <f>VLOOKUP(B179,VA_region_P!$G$2:$H$190,2,FALSE)</f>
        <v>805.51544987400007</v>
      </c>
      <c r="O179" s="3">
        <f>VLOOKUP(B179,VA_region_P!$A$2:$B$246,2,FALSE)</f>
        <v>788.30733020000002</v>
      </c>
    </row>
    <row r="180" spans="1:15">
      <c r="A180" s="3">
        <v>179</v>
      </c>
      <c r="B180" t="s">
        <v>280</v>
      </c>
      <c r="C180" s="3" t="e">
        <f>VLOOKUP(B180,VA_region!$D$2:$E$142,2,FALSE)</f>
        <v>#N/A</v>
      </c>
      <c r="D180" s="3">
        <f>VLOOKUP(B180,VA_region!$A$2:$B$246,2,FALSE)</f>
        <v>41497.797267593101</v>
      </c>
      <c r="E180" s="3">
        <f>VLOOKUP(B180,VA_region!$J$2:$K$215,2,FALSE)</f>
        <v>20264.2307870154</v>
      </c>
      <c r="F180" s="3">
        <f>VLOOKUP(B180,VA_region!$G$2:$H$190,2,FALSE)</f>
        <v>41845.433631036198</v>
      </c>
      <c r="G180" s="3">
        <f>VLOOKUP(B180,VA_region!$A$2:$B$246,2,FALSE)</f>
        <v>41497.797267593101</v>
      </c>
      <c r="K180" s="3" t="e">
        <f>VLOOKUP(B180,VA_region_P!$D$2:$E$142,2,FALSE)</f>
        <v>#N/A</v>
      </c>
      <c r="L180" s="3">
        <f>VLOOKUP(B180,VA_region_P!$A$2:$B$246,2,FALSE)</f>
        <v>36976.204506299997</v>
      </c>
      <c r="M180" s="3">
        <f>VLOOKUP(B180,VA_region_P!$J$2:$K$215,2,FALSE)</f>
        <v>20264.2307870154</v>
      </c>
      <c r="N180" s="3">
        <f>VLOOKUP(B180,VA_region_P!$G$2:$H$190,2,FALSE)</f>
        <v>39828.124884051998</v>
      </c>
      <c r="O180" s="3">
        <f>VLOOKUP(B180,VA_region_P!$A$2:$B$246,2,FALSE)</f>
        <v>36976.204506299997</v>
      </c>
    </row>
    <row r="181" spans="1:15">
      <c r="A181" s="3">
        <v>180</v>
      </c>
      <c r="B181" t="s">
        <v>282</v>
      </c>
      <c r="C181" s="3">
        <f>VLOOKUP(B181,VA_region!$D$2:$E$142,2,FALSE)</f>
        <v>26542.3547448637</v>
      </c>
      <c r="D181" s="3">
        <f>VLOOKUP(B181,VA_region!$A$2:$B$246,2,FALSE)</f>
        <v>22849.515572355998</v>
      </c>
      <c r="E181" s="3">
        <f>VLOOKUP(B181,VA_region!$J$2:$K$215,2,FALSE)</f>
        <v>21209.877611514399</v>
      </c>
      <c r="F181" s="3">
        <f>VLOOKUP(B181,VA_region!$G$2:$H$190,2,FALSE)</f>
        <v>22181.077085751898</v>
      </c>
      <c r="G181" s="3">
        <f>VLOOKUP(B181,VA_region!$A$2:$B$246,2,FALSE)</f>
        <v>22849.515572355998</v>
      </c>
      <c r="K181" s="3">
        <f>VLOOKUP(B181,VA_region_P!$D$2:$E$142,2,FALSE)</f>
        <v>26277.414183990099</v>
      </c>
      <c r="L181" s="3">
        <f>VLOOKUP(B181,VA_region_P!$A$2:$B$246,2,FALSE)</f>
        <v>21243.347377800001</v>
      </c>
      <c r="M181" s="3">
        <f>VLOOKUP(B181,VA_region_P!$J$2:$K$215,2,FALSE)</f>
        <v>21209.877611514399</v>
      </c>
      <c r="N181" s="3">
        <f>VLOOKUP(B181,VA_region_P!$G$2:$H$190,2,FALSE)</f>
        <v>21820.054887341001</v>
      </c>
      <c r="O181" s="3">
        <f>VLOOKUP(B181,VA_region_P!$A$2:$B$246,2,FALSE)</f>
        <v>21243.347377800001</v>
      </c>
    </row>
    <row r="182" spans="1:15">
      <c r="A182" s="3">
        <v>181</v>
      </c>
      <c r="B182" t="s">
        <v>283</v>
      </c>
      <c r="C182" s="3">
        <f>VLOOKUP(B182,VA_region!$D$2:$E$142,2,FALSE)</f>
        <v>16057.765651628401</v>
      </c>
      <c r="D182" s="3">
        <f>VLOOKUP(B182,VA_region!$A$2:$B$246,2,FALSE)</f>
        <v>24174.934730899</v>
      </c>
      <c r="E182" s="3">
        <f>VLOOKUP(B182,VA_region!$J$2:$K$215,2,FALSE)</f>
        <v>11339.2796582107</v>
      </c>
      <c r="F182" s="3">
        <f>VLOOKUP(B182,VA_region!$G$2:$H$190,2,FALSE)</f>
        <v>2245.08834000652</v>
      </c>
      <c r="G182" s="3">
        <f>VLOOKUP(B182,VA_region!$A$2:$B$246,2,FALSE)</f>
        <v>24174.934730899</v>
      </c>
      <c r="K182" s="3">
        <f>VLOOKUP(B182,VA_region_P!$D$2:$E$142,2,FALSE)</f>
        <v>14070.554651405</v>
      </c>
      <c r="L182" s="3">
        <f>VLOOKUP(B182,VA_region_P!$A$2:$B$246,2,FALSE)</f>
        <v>19963.1206002</v>
      </c>
      <c r="M182" s="3">
        <f>VLOOKUP(B182,VA_region_P!$J$2:$K$215,2,FALSE)</f>
        <v>11339.2796582107</v>
      </c>
      <c r="N182" s="3">
        <f>VLOOKUP(B182,VA_region_P!$G$2:$H$190,2,FALSE)</f>
        <v>7295.8668945349</v>
      </c>
      <c r="O182" s="3">
        <f>VLOOKUP(B182,VA_region_P!$A$2:$B$246,2,FALSE)</f>
        <v>19963.1206002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340F-CE04-064B-ABDD-E3DB3FCAECC8}">
  <dimension ref="A1:Z201"/>
  <sheetViews>
    <sheetView workbookViewId="0">
      <selection activeCell="Q33" sqref="Q33"/>
    </sheetView>
  </sheetViews>
  <sheetFormatPr baseColWidth="10" defaultRowHeight="16"/>
  <sheetData>
    <row r="1" spans="1:26">
      <c r="A1" s="5" t="s">
        <v>21</v>
      </c>
      <c r="D1" s="5" t="s">
        <v>318</v>
      </c>
      <c r="G1" s="5" t="s">
        <v>325</v>
      </c>
      <c r="J1" s="5" t="s">
        <v>332</v>
      </c>
      <c r="M1" s="5" t="s">
        <v>20</v>
      </c>
      <c r="R1" s="5" t="s">
        <v>21</v>
      </c>
      <c r="S1" s="5" t="s">
        <v>318</v>
      </c>
      <c r="T1" s="5" t="s">
        <v>325</v>
      </c>
      <c r="U1" s="5" t="s">
        <v>332</v>
      </c>
      <c r="V1" s="5" t="s">
        <v>20</v>
      </c>
      <c r="W1" s="5" t="s">
        <v>891</v>
      </c>
      <c r="X1" s="5" t="s">
        <v>318</v>
      </c>
      <c r="Y1" s="5" t="s">
        <v>325</v>
      </c>
      <c r="Z1" s="5" t="s">
        <v>20</v>
      </c>
    </row>
    <row r="2" spans="1:26">
      <c r="A2" t="s">
        <v>660</v>
      </c>
      <c r="B2">
        <v>119091.31729752199</v>
      </c>
      <c r="D2" s="10" t="s">
        <v>594</v>
      </c>
      <c r="E2">
        <v>13174.6686223589</v>
      </c>
      <c r="G2" s="3" t="s">
        <v>570</v>
      </c>
      <c r="H2">
        <v>705527.78936892794</v>
      </c>
      <c r="J2" s="9" t="s">
        <v>370</v>
      </c>
      <c r="K2">
        <v>102575.58322584401</v>
      </c>
      <c r="M2" s="8" t="s">
        <v>334</v>
      </c>
      <c r="N2">
        <v>583509.84582373698</v>
      </c>
      <c r="Q2" s="10" t="s">
        <v>607</v>
      </c>
      <c r="R2">
        <f>B102</f>
        <v>31175.3890376612</v>
      </c>
      <c r="S2">
        <f>E16</f>
        <v>7438.6893711933299</v>
      </c>
      <c r="T2">
        <v>0</v>
      </c>
      <c r="U2">
        <f>SUM(K21:K28)</f>
        <v>31223.580509587955</v>
      </c>
      <c r="V2">
        <v>0</v>
      </c>
      <c r="W2">
        <f>(U2-R2)/R2*100</f>
        <v>0.15458178202215161</v>
      </c>
      <c r="X2">
        <f>(S2-R2)/R2*100</f>
        <v>-76.139225200342892</v>
      </c>
    </row>
    <row r="3" spans="1:26">
      <c r="A3" t="s">
        <v>661</v>
      </c>
      <c r="B3">
        <v>111179.28664491601</v>
      </c>
      <c r="D3" s="10" t="s">
        <v>595</v>
      </c>
      <c r="E3">
        <v>16602.099908293101</v>
      </c>
      <c r="G3" s="3" t="s">
        <v>571</v>
      </c>
      <c r="H3">
        <v>63813.695934388801</v>
      </c>
      <c r="J3" s="10" t="s">
        <v>371</v>
      </c>
      <c r="K3">
        <v>104947.40383467601</v>
      </c>
      <c r="M3" s="8" t="s">
        <v>335</v>
      </c>
      <c r="N3">
        <v>69056.418614858499</v>
      </c>
      <c r="Q3" s="10" t="s">
        <v>608</v>
      </c>
      <c r="R3">
        <f t="shared" ref="R3:R4" si="0">B103</f>
        <v>148189.83911802</v>
      </c>
      <c r="S3">
        <f t="shared" ref="S3:S4" si="1">E17</f>
        <v>24.734951014456001</v>
      </c>
      <c r="T3">
        <v>0</v>
      </c>
      <c r="U3">
        <f>K29</f>
        <v>172821.40296883899</v>
      </c>
      <c r="V3">
        <v>0</v>
      </c>
      <c r="W3">
        <f t="shared" ref="W3:W13" si="2">(U3-R3)/R3*100</f>
        <v>16.621628039694507</v>
      </c>
      <c r="X3">
        <f t="shared" ref="X3:X13" si="3">(S3-R3)/R3*100</f>
        <v>-99.983308605258188</v>
      </c>
    </row>
    <row r="4" spans="1:26">
      <c r="A4" t="s">
        <v>662</v>
      </c>
      <c r="B4">
        <v>103638.67307618</v>
      </c>
      <c r="D4" s="10" t="s">
        <v>596</v>
      </c>
      <c r="E4">
        <v>31761.817756033601</v>
      </c>
      <c r="G4" s="3" t="s">
        <v>572</v>
      </c>
      <c r="H4">
        <v>95596.879716669893</v>
      </c>
      <c r="J4" s="10" t="s">
        <v>372</v>
      </c>
      <c r="K4">
        <v>53922.973170592901</v>
      </c>
      <c r="M4" s="8" t="s">
        <v>336</v>
      </c>
      <c r="N4">
        <v>12183.0338757149</v>
      </c>
      <c r="Q4" s="10" t="s">
        <v>609</v>
      </c>
      <c r="R4">
        <f t="shared" si="0"/>
        <v>281354.27116386301</v>
      </c>
      <c r="S4">
        <f t="shared" si="1"/>
        <v>9663.2679279706699</v>
      </c>
      <c r="T4">
        <v>0</v>
      </c>
      <c r="U4">
        <f>K30+K31</f>
        <v>17035.492210733519</v>
      </c>
      <c r="V4">
        <v>0</v>
      </c>
      <c r="W4">
        <f t="shared" si="2"/>
        <v>-93.94518087809233</v>
      </c>
      <c r="X4">
        <f t="shared" si="3"/>
        <v>-96.565444736986876</v>
      </c>
    </row>
    <row r="5" spans="1:26">
      <c r="A5" t="s">
        <v>663</v>
      </c>
      <c r="B5">
        <v>83299.098387281498</v>
      </c>
      <c r="D5" s="10" t="s">
        <v>597</v>
      </c>
      <c r="E5">
        <v>126020.949719515</v>
      </c>
      <c r="G5" s="3" t="s">
        <v>573</v>
      </c>
      <c r="H5">
        <v>1574280.4407651899</v>
      </c>
      <c r="J5" s="10" t="s">
        <v>373</v>
      </c>
      <c r="K5">
        <v>117407.954662912</v>
      </c>
      <c r="M5" s="8" t="s">
        <v>337</v>
      </c>
      <c r="N5">
        <v>6060.6373065836497</v>
      </c>
      <c r="Q5" s="10" t="s">
        <v>635</v>
      </c>
      <c r="R5">
        <f>B99</f>
        <v>3664284.4729377599</v>
      </c>
      <c r="S5">
        <f>E47</f>
        <v>4156626.2574640601</v>
      </c>
      <c r="T5">
        <v>0</v>
      </c>
      <c r="U5">
        <f>SUM(K129:K142)</f>
        <v>5422686.8595360778</v>
      </c>
      <c r="V5">
        <v>0</v>
      </c>
      <c r="W5">
        <f t="shared" si="2"/>
        <v>47.987605754543324</v>
      </c>
      <c r="X5">
        <f t="shared" si="3"/>
        <v>13.436232589539532</v>
      </c>
    </row>
    <row r="6" spans="1:26">
      <c r="A6" t="s">
        <v>664</v>
      </c>
      <c r="B6">
        <v>4386.6701403376301</v>
      </c>
      <c r="D6" s="10" t="s">
        <v>598</v>
      </c>
      <c r="E6">
        <v>12408.0330898872</v>
      </c>
      <c r="G6" s="3" t="s">
        <v>574</v>
      </c>
      <c r="H6">
        <v>716920.23876025295</v>
      </c>
      <c r="J6" s="10" t="s">
        <v>374</v>
      </c>
      <c r="K6">
        <v>34621.727489859797</v>
      </c>
      <c r="M6" s="8" t="s">
        <v>338</v>
      </c>
      <c r="N6">
        <v>1165835.9702017501</v>
      </c>
      <c r="Q6" s="10" t="s">
        <v>789</v>
      </c>
      <c r="R6">
        <f t="shared" ref="R6:R7" si="4">B100</f>
        <v>1073921.3934649699</v>
      </c>
      <c r="S6">
        <f>E48</f>
        <v>228677.66878558</v>
      </c>
      <c r="T6">
        <v>0</v>
      </c>
      <c r="U6">
        <f>SUM(K143:K148)</f>
        <v>86210.052470768627</v>
      </c>
      <c r="V6">
        <v>0</v>
      </c>
      <c r="W6">
        <f t="shared" si="2"/>
        <v>-91.972405709079425</v>
      </c>
      <c r="X6">
        <f t="shared" si="3"/>
        <v>-78.706293572590127</v>
      </c>
    </row>
    <row r="7" spans="1:26">
      <c r="A7" t="s">
        <v>665</v>
      </c>
      <c r="B7">
        <v>15041.668568942399</v>
      </c>
      <c r="D7" s="10" t="s">
        <v>599</v>
      </c>
      <c r="E7">
        <v>5332.4002516713999</v>
      </c>
      <c r="G7" s="3" t="s">
        <v>575</v>
      </c>
      <c r="H7">
        <v>178725.512055995</v>
      </c>
      <c r="J7" s="10" t="s">
        <v>375</v>
      </c>
      <c r="K7">
        <v>1466.6563973993</v>
      </c>
      <c r="M7" s="8" t="s">
        <v>339</v>
      </c>
      <c r="N7">
        <v>880049.361135602</v>
      </c>
      <c r="Q7" s="10" t="s">
        <v>637</v>
      </c>
      <c r="R7">
        <f t="shared" si="4"/>
        <v>59369.905331287096</v>
      </c>
      <c r="S7">
        <f t="shared" ref="S7" si="5">E49</f>
        <v>514428.94940642</v>
      </c>
      <c r="T7">
        <v>0</v>
      </c>
      <c r="U7">
        <f>SUM(K149:K150)</f>
        <v>102014.10622341183</v>
      </c>
      <c r="V7">
        <v>0</v>
      </c>
      <c r="W7">
        <f t="shared" si="2"/>
        <v>71.827975224430503</v>
      </c>
      <c r="X7">
        <f t="shared" si="3"/>
        <v>766.48099998792361</v>
      </c>
    </row>
    <row r="8" spans="1:26">
      <c r="A8" t="s">
        <v>666</v>
      </c>
      <c r="B8">
        <v>141593.948793894</v>
      </c>
      <c r="D8" s="10" t="s">
        <v>600</v>
      </c>
      <c r="E8">
        <v>25703.3884105867</v>
      </c>
      <c r="G8" s="3" t="s">
        <v>576</v>
      </c>
      <c r="H8">
        <v>1077308.4179952201</v>
      </c>
      <c r="J8" s="10" t="s">
        <v>376</v>
      </c>
      <c r="K8">
        <v>13369.1571672957</v>
      </c>
      <c r="M8" s="8" t="s">
        <v>340</v>
      </c>
      <c r="N8">
        <v>38542.216122518003</v>
      </c>
      <c r="Q8" s="10" t="s">
        <v>790</v>
      </c>
      <c r="R8">
        <f>B116</f>
        <v>4900272.3975624098</v>
      </c>
      <c r="S8">
        <f>E50</f>
        <v>5068583.458207</v>
      </c>
      <c r="T8" s="3">
        <f>H15</f>
        <v>4086965.4926429298</v>
      </c>
      <c r="U8">
        <v>6171422.3680813098</v>
      </c>
      <c r="V8">
        <f>N23</f>
        <v>3127129.2397149801</v>
      </c>
      <c r="W8">
        <f>(U8-R8)/R8*100</f>
        <v>25.940394071791207</v>
      </c>
      <c r="X8">
        <f>(S8-R8)/R8*100</f>
        <v>3.4347286638251968</v>
      </c>
      <c r="Y8">
        <f>(T8-R8)/R8*100</f>
        <v>-16.597177441075544</v>
      </c>
      <c r="Z8">
        <f>(V8-R8)/R8*100</f>
        <v>-36.184583508652736</v>
      </c>
    </row>
    <row r="9" spans="1:26">
      <c r="A9" t="s">
        <v>667</v>
      </c>
      <c r="B9">
        <v>84626.800872443695</v>
      </c>
      <c r="D9" s="10" t="s">
        <v>601</v>
      </c>
      <c r="E9">
        <v>36500.433443330097</v>
      </c>
      <c r="G9" s="3" t="s">
        <v>577</v>
      </c>
      <c r="H9">
        <v>445474.996581493</v>
      </c>
      <c r="J9" s="10" t="s">
        <v>377</v>
      </c>
      <c r="K9">
        <v>66575.385342493202</v>
      </c>
      <c r="M9" s="8" t="s">
        <v>341</v>
      </c>
      <c r="N9">
        <v>105421.68519761</v>
      </c>
      <c r="Q9" s="10" t="s">
        <v>791</v>
      </c>
      <c r="R9">
        <f>B110</f>
        <v>2337090.0046478198</v>
      </c>
      <c r="S9">
        <f>E53</f>
        <v>2584178.5162433698</v>
      </c>
      <c r="T9">
        <v>0</v>
      </c>
      <c r="U9">
        <f>SUM(K158:K160)</f>
        <v>2442879.5156668252</v>
      </c>
      <c r="V9">
        <v>0</v>
      </c>
      <c r="W9">
        <f t="shared" si="2"/>
        <v>4.5265484345326721</v>
      </c>
      <c r="X9">
        <f t="shared" si="3"/>
        <v>10.572485916424267</v>
      </c>
    </row>
    <row r="10" spans="1:26">
      <c r="A10" t="s">
        <v>668</v>
      </c>
      <c r="B10">
        <v>21630.084639551598</v>
      </c>
      <c r="D10" s="10" t="s">
        <v>602</v>
      </c>
      <c r="E10">
        <v>15421.514414662101</v>
      </c>
      <c r="G10" s="3" t="s">
        <v>578</v>
      </c>
      <c r="H10">
        <v>2583233.2145389998</v>
      </c>
      <c r="J10" s="10" t="s">
        <v>378</v>
      </c>
      <c r="K10">
        <v>7994.30203152984</v>
      </c>
      <c r="M10" s="8" t="s">
        <v>342</v>
      </c>
      <c r="N10">
        <v>258847.19776248699</v>
      </c>
      <c r="Q10" s="10" t="s">
        <v>792</v>
      </c>
      <c r="R10">
        <f>B108</f>
        <v>271190.069260786</v>
      </c>
      <c r="S10">
        <f t="shared" ref="S10:S11" si="6">E54</f>
        <v>128185.508381719</v>
      </c>
      <c r="T10">
        <v>0</v>
      </c>
      <c r="U10">
        <f>K161+K162</f>
        <v>78171.600546828093</v>
      </c>
      <c r="V10">
        <v>0</v>
      </c>
      <c r="W10">
        <f t="shared" si="2"/>
        <v>-71.174607993607793</v>
      </c>
      <c r="X10">
        <f t="shared" si="3"/>
        <v>-52.732226245920799</v>
      </c>
    </row>
    <row r="11" spans="1:26">
      <c r="A11" t="s">
        <v>669</v>
      </c>
      <c r="B11">
        <v>79508.338587837105</v>
      </c>
      <c r="D11" s="10" t="s">
        <v>603</v>
      </c>
      <c r="E11">
        <v>76913.9591257547</v>
      </c>
      <c r="G11" s="3" t="s">
        <v>579</v>
      </c>
      <c r="H11">
        <v>1188909.68846926</v>
      </c>
      <c r="J11" s="10" t="s">
        <v>379</v>
      </c>
      <c r="K11">
        <v>3223.3324537171802</v>
      </c>
      <c r="M11" s="8" t="s">
        <v>343</v>
      </c>
      <c r="N11">
        <v>706534.00571934099</v>
      </c>
      <c r="Q11" s="10" t="s">
        <v>793</v>
      </c>
      <c r="R11">
        <f>B109</f>
        <v>388545.82273315103</v>
      </c>
      <c r="S11">
        <f t="shared" si="6"/>
        <v>209940.16313361199</v>
      </c>
      <c r="T11">
        <v>0</v>
      </c>
      <c r="U11">
        <f>K163</f>
        <v>224417.32402894399</v>
      </c>
      <c r="V11">
        <v>0</v>
      </c>
      <c r="W11">
        <f t="shared" si="2"/>
        <v>-42.241735492013945</v>
      </c>
      <c r="X11">
        <f t="shared" si="3"/>
        <v>-45.96772096098519</v>
      </c>
    </row>
    <row r="12" spans="1:26">
      <c r="A12" t="s">
        <v>670</v>
      </c>
      <c r="B12">
        <v>35082.475788197902</v>
      </c>
      <c r="D12" s="10" t="s">
        <v>604</v>
      </c>
      <c r="E12">
        <v>50944.334517531497</v>
      </c>
      <c r="G12" s="3" t="s">
        <v>580</v>
      </c>
      <c r="H12">
        <v>476866.158505745</v>
      </c>
      <c r="J12" s="10" t="s">
        <v>380</v>
      </c>
      <c r="K12">
        <v>17353.7721247507</v>
      </c>
      <c r="M12" s="8" t="s">
        <v>344</v>
      </c>
      <c r="N12">
        <v>153018.755959851</v>
      </c>
      <c r="Q12" s="10" t="s">
        <v>794</v>
      </c>
      <c r="R12">
        <f>B85</f>
        <v>895582.07056676701</v>
      </c>
      <c r="S12">
        <f>E42</f>
        <v>443521.79489675403</v>
      </c>
      <c r="T12">
        <v>0</v>
      </c>
      <c r="U12">
        <f>K121</f>
        <v>641269.85787013499</v>
      </c>
      <c r="V12">
        <f>N17</f>
        <v>646754.52008601802</v>
      </c>
      <c r="W12">
        <f t="shared" si="2"/>
        <v>-28.396304599498194</v>
      </c>
      <c r="X12">
        <f t="shared" si="3"/>
        <v>-50.476700073274991</v>
      </c>
    </row>
    <row r="13" spans="1:26">
      <c r="A13" t="s">
        <v>671</v>
      </c>
      <c r="B13">
        <v>31055.213132016299</v>
      </c>
      <c r="D13" s="10" t="s">
        <v>605</v>
      </c>
      <c r="E13">
        <v>13264.002518420801</v>
      </c>
      <c r="G13" s="3" t="s">
        <v>581</v>
      </c>
      <c r="H13">
        <v>634388.99886858999</v>
      </c>
      <c r="J13" s="10" t="s">
        <v>381</v>
      </c>
      <c r="K13">
        <v>5563.5169209536298</v>
      </c>
      <c r="M13" s="8" t="s">
        <v>345</v>
      </c>
      <c r="N13">
        <v>217924.61164040401</v>
      </c>
      <c r="Q13" s="10" t="s">
        <v>795</v>
      </c>
      <c r="R13">
        <f>B87</f>
        <v>899322.36517525301</v>
      </c>
      <c r="S13">
        <f>E44</f>
        <v>1106902.5716442601</v>
      </c>
      <c r="T13">
        <v>0</v>
      </c>
      <c r="U13">
        <f>K124</f>
        <v>847308.41957131203</v>
      </c>
      <c r="V13">
        <f>N19</f>
        <v>1089359.62244251</v>
      </c>
      <c r="W13">
        <f t="shared" si="2"/>
        <v>-5.7836819830233965</v>
      </c>
      <c r="X13">
        <f t="shared" si="3"/>
        <v>23.081846344225571</v>
      </c>
    </row>
    <row r="14" spans="1:26">
      <c r="A14" t="s">
        <v>672</v>
      </c>
      <c r="B14">
        <v>14062.843597765101</v>
      </c>
      <c r="D14" s="10" t="s">
        <v>606</v>
      </c>
      <c r="E14">
        <v>52606.6929471158</v>
      </c>
      <c r="G14" s="3" t="s">
        <v>582</v>
      </c>
      <c r="H14">
        <v>3890615.5921691302</v>
      </c>
      <c r="J14" s="10" t="s">
        <v>382</v>
      </c>
      <c r="K14">
        <v>69186.032545715498</v>
      </c>
      <c r="M14" s="8" t="s">
        <v>346</v>
      </c>
      <c r="N14">
        <v>98700.705059339001</v>
      </c>
    </row>
    <row r="15" spans="1:26">
      <c r="A15" t="s">
        <v>673</v>
      </c>
      <c r="B15">
        <v>5437.5683313597801</v>
      </c>
      <c r="D15" s="10" t="s">
        <v>571</v>
      </c>
      <c r="E15">
        <v>47267.832090395503</v>
      </c>
      <c r="G15" s="3" t="s">
        <v>355</v>
      </c>
      <c r="H15">
        <v>4086965.4926429298</v>
      </c>
      <c r="J15" s="10" t="s">
        <v>383</v>
      </c>
      <c r="K15">
        <v>31731.116933757399</v>
      </c>
      <c r="M15" s="8" t="s">
        <v>347</v>
      </c>
      <c r="N15">
        <v>321620.81621279498</v>
      </c>
    </row>
    <row r="16" spans="1:26">
      <c r="A16" t="s">
        <v>674</v>
      </c>
      <c r="B16">
        <v>65955.028425655604</v>
      </c>
      <c r="D16" s="10" t="s">
        <v>607</v>
      </c>
      <c r="E16">
        <v>7438.6893711933299</v>
      </c>
      <c r="G16" s="3" t="s">
        <v>583</v>
      </c>
      <c r="H16">
        <v>72304.471122106203</v>
      </c>
      <c r="J16" s="10" t="s">
        <v>384</v>
      </c>
      <c r="K16">
        <v>5159.3679714222098</v>
      </c>
      <c r="M16" s="8" t="s">
        <v>348</v>
      </c>
      <c r="N16">
        <v>938557.594779165</v>
      </c>
    </row>
    <row r="17" spans="1:14">
      <c r="A17" t="s">
        <v>675</v>
      </c>
      <c r="B17">
        <v>130726.918771061</v>
      </c>
      <c r="D17" s="10" t="s">
        <v>608</v>
      </c>
      <c r="E17">
        <v>24.734951014456001</v>
      </c>
      <c r="G17" s="3" t="s">
        <v>584</v>
      </c>
      <c r="H17">
        <v>441746.30142520898</v>
      </c>
      <c r="J17" s="11" t="s">
        <v>385</v>
      </c>
      <c r="K17">
        <v>0</v>
      </c>
      <c r="M17" s="8" t="s">
        <v>349</v>
      </c>
      <c r="N17">
        <v>646754.52008601802</v>
      </c>
    </row>
    <row r="18" spans="1:14">
      <c r="A18" t="s">
        <v>676</v>
      </c>
      <c r="B18">
        <v>24523.2391137866</v>
      </c>
      <c r="D18" s="10" t="s">
        <v>609</v>
      </c>
      <c r="E18">
        <v>9663.2679279706699</v>
      </c>
      <c r="G18" s="3" t="s">
        <v>585</v>
      </c>
      <c r="H18">
        <v>888452.39792674</v>
      </c>
      <c r="J18" s="11" t="s">
        <v>386</v>
      </c>
      <c r="K18">
        <v>0</v>
      </c>
      <c r="M18" s="8" t="s">
        <v>350</v>
      </c>
      <c r="N18">
        <v>1041085.7668158</v>
      </c>
    </row>
    <row r="19" spans="1:14">
      <c r="A19" t="s">
        <v>677</v>
      </c>
      <c r="B19">
        <v>35476.537547661203</v>
      </c>
      <c r="D19" s="10" t="s">
        <v>610</v>
      </c>
      <c r="E19">
        <v>20862.791189706601</v>
      </c>
      <c r="G19" s="3" t="s">
        <v>586</v>
      </c>
      <c r="H19">
        <v>1127418.3481266301</v>
      </c>
      <c r="J19" s="10" t="s">
        <v>387</v>
      </c>
      <c r="K19">
        <v>27860.394923752599</v>
      </c>
      <c r="M19" s="8" t="s">
        <v>351</v>
      </c>
      <c r="N19">
        <v>1089359.62244251</v>
      </c>
    </row>
    <row r="20" spans="1:14">
      <c r="A20" t="s">
        <v>678</v>
      </c>
      <c r="B20">
        <v>106499.170035395</v>
      </c>
      <c r="D20" s="10" t="s">
        <v>611</v>
      </c>
      <c r="E20">
        <v>147669.13524614001</v>
      </c>
      <c r="G20" s="3" t="s">
        <v>35</v>
      </c>
      <c r="H20">
        <v>3231586.6557998499</v>
      </c>
      <c r="J20" s="10" t="s">
        <v>388</v>
      </c>
      <c r="K20">
        <v>24028.087049424601</v>
      </c>
      <c r="M20" s="8" t="s">
        <v>352</v>
      </c>
      <c r="N20">
        <v>439276.21046903799</v>
      </c>
    </row>
    <row r="21" spans="1:14">
      <c r="A21" t="s">
        <v>679</v>
      </c>
      <c r="B21">
        <v>167861.74726196201</v>
      </c>
      <c r="D21" s="10" t="s">
        <v>612</v>
      </c>
      <c r="E21">
        <v>128313.784416347</v>
      </c>
      <c r="G21" s="3" t="s">
        <v>587</v>
      </c>
      <c r="H21">
        <v>197893.95694708501</v>
      </c>
      <c r="J21" s="10" t="s">
        <v>389</v>
      </c>
      <c r="K21">
        <v>3775.2192430651498</v>
      </c>
      <c r="M21" s="8" t="s">
        <v>353</v>
      </c>
      <c r="N21">
        <v>1442199.3218892999</v>
      </c>
    </row>
    <row r="22" spans="1:14">
      <c r="A22" t="s">
        <v>680</v>
      </c>
      <c r="B22">
        <v>130845.174157145</v>
      </c>
      <c r="D22" s="10" t="s">
        <v>613</v>
      </c>
      <c r="E22">
        <v>74666.284308814007</v>
      </c>
      <c r="G22" s="3" t="s">
        <v>588</v>
      </c>
      <c r="H22">
        <v>1351257.0793208601</v>
      </c>
      <c r="J22" s="10" t="s">
        <v>390</v>
      </c>
      <c r="K22">
        <v>1589.8814420773599</v>
      </c>
      <c r="M22" s="8" t="s">
        <v>354</v>
      </c>
      <c r="N22">
        <v>4448967.1758126998</v>
      </c>
    </row>
    <row r="23" spans="1:14">
      <c r="A23" t="s">
        <v>681</v>
      </c>
      <c r="B23">
        <v>134754.751928696</v>
      </c>
      <c r="D23" s="10" t="s">
        <v>614</v>
      </c>
      <c r="E23">
        <v>211503.85448305399</v>
      </c>
      <c r="G23" s="3" t="s">
        <v>589</v>
      </c>
      <c r="H23">
        <v>1250926.09633331</v>
      </c>
      <c r="J23" s="10" t="s">
        <v>391</v>
      </c>
      <c r="K23">
        <v>23952.039967491401</v>
      </c>
      <c r="M23" s="8" t="s">
        <v>355</v>
      </c>
      <c r="N23">
        <v>3127129.2397149801</v>
      </c>
    </row>
    <row r="24" spans="1:14">
      <c r="A24" t="s">
        <v>682</v>
      </c>
      <c r="B24">
        <v>107126.844821686</v>
      </c>
      <c r="D24" s="10" t="s">
        <v>615</v>
      </c>
      <c r="E24">
        <v>149532.40983553801</v>
      </c>
      <c r="G24" s="3" t="s">
        <v>590</v>
      </c>
      <c r="H24">
        <v>2233408.49105471</v>
      </c>
      <c r="J24" s="10" t="s">
        <v>392</v>
      </c>
      <c r="K24">
        <v>294.14312008105298</v>
      </c>
      <c r="M24" s="8" t="s">
        <v>356</v>
      </c>
      <c r="N24">
        <v>1055188.8541564101</v>
      </c>
    </row>
    <row r="25" spans="1:14">
      <c r="A25" t="s">
        <v>683</v>
      </c>
      <c r="B25">
        <v>12358.2968526725</v>
      </c>
      <c r="D25" s="10" t="s">
        <v>616</v>
      </c>
      <c r="E25">
        <v>46988.690589295897</v>
      </c>
      <c r="G25" s="3" t="s">
        <v>591</v>
      </c>
      <c r="H25">
        <v>17769.068807524902</v>
      </c>
      <c r="J25" s="10" t="s">
        <v>393</v>
      </c>
      <c r="K25">
        <v>85.185408496863602</v>
      </c>
      <c r="M25" s="8" t="s">
        <v>357</v>
      </c>
      <c r="N25">
        <v>3898421.9966297601</v>
      </c>
    </row>
    <row r="26" spans="1:14">
      <c r="A26" t="s">
        <v>684</v>
      </c>
      <c r="B26">
        <v>19986.4165443042</v>
      </c>
      <c r="D26" s="10" t="s">
        <v>617</v>
      </c>
      <c r="E26">
        <v>594197.32328634802</v>
      </c>
      <c r="G26" s="3" t="s">
        <v>592</v>
      </c>
      <c r="H26">
        <v>367533.541293694</v>
      </c>
      <c r="J26" s="10" t="s">
        <v>394</v>
      </c>
      <c r="K26">
        <v>1187.53090186999</v>
      </c>
      <c r="M26" s="8" t="s">
        <v>358</v>
      </c>
      <c r="N26">
        <v>589791.20748915395</v>
      </c>
    </row>
    <row r="27" spans="1:14">
      <c r="A27" t="s">
        <v>685</v>
      </c>
      <c r="B27">
        <v>45115.077120287096</v>
      </c>
      <c r="D27" s="10" t="s">
        <v>618</v>
      </c>
      <c r="E27">
        <v>276643.66175545403</v>
      </c>
      <c r="G27" s="3" t="s">
        <v>593</v>
      </c>
      <c r="H27">
        <v>111491.078728603</v>
      </c>
      <c r="J27" s="10" t="s">
        <v>395</v>
      </c>
      <c r="K27">
        <v>267.096050325551</v>
      </c>
      <c r="M27" s="8" t="s">
        <v>359</v>
      </c>
      <c r="N27">
        <v>140669.646603384</v>
      </c>
    </row>
    <row r="28" spans="1:14">
      <c r="A28" t="s">
        <v>686</v>
      </c>
      <c r="B28">
        <v>0</v>
      </c>
      <c r="D28" s="10" t="s">
        <v>619</v>
      </c>
      <c r="E28">
        <v>200970.30854402101</v>
      </c>
      <c r="J28" s="10" t="s">
        <v>396</v>
      </c>
      <c r="K28">
        <v>72.484376180578195</v>
      </c>
      <c r="M28" s="8" t="s">
        <v>360</v>
      </c>
      <c r="N28">
        <v>236001.23393675301</v>
      </c>
    </row>
    <row r="29" spans="1:14">
      <c r="A29" t="s">
        <v>687</v>
      </c>
      <c r="B29">
        <v>63081.694791899499</v>
      </c>
      <c r="D29" s="10" t="s">
        <v>620</v>
      </c>
      <c r="E29">
        <v>386316.30511728401</v>
      </c>
      <c r="J29" s="10" t="s">
        <v>397</v>
      </c>
      <c r="K29">
        <v>172821.40296883899</v>
      </c>
      <c r="M29" s="8" t="s">
        <v>361</v>
      </c>
      <c r="N29">
        <v>164668.56703712</v>
      </c>
    </row>
    <row r="30" spans="1:14">
      <c r="A30" t="s">
        <v>688</v>
      </c>
      <c r="B30">
        <v>148428.73486999999</v>
      </c>
      <c r="D30" s="10" t="s">
        <v>621</v>
      </c>
      <c r="E30">
        <v>138359.72719075001</v>
      </c>
      <c r="J30" s="10" t="s">
        <v>398</v>
      </c>
      <c r="K30">
        <v>14812.1551624432</v>
      </c>
      <c r="M30" s="8" t="s">
        <v>362</v>
      </c>
      <c r="N30">
        <v>227066.16168285499</v>
      </c>
    </row>
    <row r="31" spans="1:14">
      <c r="A31" t="s">
        <v>689</v>
      </c>
      <c r="B31">
        <v>136943.65907872401</v>
      </c>
      <c r="D31" s="10" t="s">
        <v>622</v>
      </c>
      <c r="E31">
        <v>92986.842645295401</v>
      </c>
      <c r="J31" s="10" t="s">
        <v>399</v>
      </c>
      <c r="K31">
        <v>2223.3370482903201</v>
      </c>
      <c r="M31" s="8" t="s">
        <v>363</v>
      </c>
      <c r="N31">
        <v>710309.70216380095</v>
      </c>
    </row>
    <row r="32" spans="1:14">
      <c r="A32" t="s">
        <v>690</v>
      </c>
      <c r="B32">
        <v>54093.165447752501</v>
      </c>
      <c r="D32" s="10" t="s">
        <v>623</v>
      </c>
      <c r="E32">
        <v>64070.205104102599</v>
      </c>
      <c r="J32" s="10" t="s">
        <v>400</v>
      </c>
      <c r="K32">
        <v>19712.4128470094</v>
      </c>
      <c r="M32" s="8" t="s">
        <v>364</v>
      </c>
      <c r="N32">
        <v>334218.55190802802</v>
      </c>
    </row>
    <row r="33" spans="1:14">
      <c r="A33" t="s">
        <v>691</v>
      </c>
      <c r="B33">
        <v>28544.790435331</v>
      </c>
      <c r="D33" s="10" t="s">
        <v>624</v>
      </c>
      <c r="E33">
        <v>382451.67357565498</v>
      </c>
      <c r="J33" s="10" t="s">
        <v>401</v>
      </c>
      <c r="K33">
        <v>12371.3846817426</v>
      </c>
      <c r="M33" s="8" t="s">
        <v>365</v>
      </c>
      <c r="N33">
        <v>1542139.5480547801</v>
      </c>
    </row>
    <row r="34" spans="1:14">
      <c r="A34" t="s">
        <v>692</v>
      </c>
      <c r="B34">
        <v>43838.443755779699</v>
      </c>
      <c r="D34" s="10" t="s">
        <v>625</v>
      </c>
      <c r="E34">
        <v>381728.78456792299</v>
      </c>
      <c r="J34" s="10" t="s">
        <v>402</v>
      </c>
      <c r="K34">
        <v>11992.383081415201</v>
      </c>
      <c r="M34" s="8" t="s">
        <v>366</v>
      </c>
      <c r="N34">
        <v>590359.93120468105</v>
      </c>
    </row>
    <row r="35" spans="1:14">
      <c r="A35" t="s">
        <v>693</v>
      </c>
      <c r="B35">
        <v>25369.560178325901</v>
      </c>
      <c r="D35" s="10" t="s">
        <v>626</v>
      </c>
      <c r="E35">
        <v>103643.327414047</v>
      </c>
      <c r="J35" s="10" t="s">
        <v>403</v>
      </c>
      <c r="K35">
        <v>7082.5606391969905</v>
      </c>
      <c r="M35" s="8" t="s">
        <v>367</v>
      </c>
      <c r="N35">
        <v>856720.03450928105</v>
      </c>
    </row>
    <row r="36" spans="1:14">
      <c r="A36" t="s">
        <v>694</v>
      </c>
      <c r="B36">
        <v>10263.609524899601</v>
      </c>
      <c r="D36" s="10" t="s">
        <v>344</v>
      </c>
      <c r="E36">
        <v>106035.23978521601</v>
      </c>
      <c r="J36" s="10" t="s">
        <v>404</v>
      </c>
      <c r="K36">
        <v>676.56486943947698</v>
      </c>
      <c r="M36" s="8" t="s">
        <v>368</v>
      </c>
      <c r="N36">
        <v>557864.33625096397</v>
      </c>
    </row>
    <row r="37" spans="1:14">
      <c r="A37" t="s">
        <v>695</v>
      </c>
      <c r="B37">
        <v>3884.3502668539099</v>
      </c>
      <c r="D37" s="10" t="s">
        <v>627</v>
      </c>
      <c r="E37">
        <v>134667.84695978</v>
      </c>
      <c r="J37" s="10" t="s">
        <v>405</v>
      </c>
      <c r="K37">
        <v>3187.9734554995398</v>
      </c>
      <c r="M37" s="8" t="s">
        <v>369</v>
      </c>
      <c r="N37">
        <v>0</v>
      </c>
    </row>
    <row r="38" spans="1:14">
      <c r="A38" t="s">
        <v>696</v>
      </c>
      <c r="B38">
        <v>7814.79319548269</v>
      </c>
      <c r="D38" s="10" t="s">
        <v>628</v>
      </c>
      <c r="E38">
        <v>64863.333622894403</v>
      </c>
      <c r="J38" s="10" t="s">
        <v>406</v>
      </c>
      <c r="K38">
        <v>403.90392766876403</v>
      </c>
    </row>
    <row r="39" spans="1:14">
      <c r="A39" t="s">
        <v>697</v>
      </c>
      <c r="B39">
        <v>55304.317551657798</v>
      </c>
      <c r="D39" s="10" t="s">
        <v>629</v>
      </c>
      <c r="E39">
        <v>51034.5381064057</v>
      </c>
      <c r="J39" s="10" t="s">
        <v>407</v>
      </c>
      <c r="K39">
        <v>4816.8193585133104</v>
      </c>
    </row>
    <row r="40" spans="1:14">
      <c r="A40" t="s">
        <v>698</v>
      </c>
      <c r="B40">
        <v>259123.04727217701</v>
      </c>
      <c r="D40" s="10" t="s">
        <v>630</v>
      </c>
      <c r="E40">
        <v>311777.73998919397</v>
      </c>
      <c r="J40" s="10" t="s">
        <v>408</v>
      </c>
      <c r="K40">
        <v>10728.9130048963</v>
      </c>
    </row>
    <row r="41" spans="1:14">
      <c r="A41" t="s">
        <v>699</v>
      </c>
      <c r="B41">
        <v>51362.580497490097</v>
      </c>
      <c r="D41" s="10" t="s">
        <v>348</v>
      </c>
      <c r="E41">
        <v>633105.20249848103</v>
      </c>
      <c r="J41" s="10" t="s">
        <v>409</v>
      </c>
      <c r="K41">
        <v>9737.4282289957991</v>
      </c>
    </row>
    <row r="42" spans="1:14">
      <c r="A42" t="s">
        <v>700</v>
      </c>
      <c r="B42">
        <v>10925.2658454595</v>
      </c>
      <c r="D42" s="10" t="s">
        <v>349</v>
      </c>
      <c r="E42">
        <v>443521.79489675403</v>
      </c>
      <c r="J42" s="10" t="s">
        <v>410</v>
      </c>
      <c r="K42">
        <v>16550.491935809699</v>
      </c>
    </row>
    <row r="43" spans="1:14">
      <c r="A43" t="s">
        <v>701</v>
      </c>
      <c r="B43">
        <v>30328.1655369658</v>
      </c>
      <c r="D43" s="10" t="s">
        <v>631</v>
      </c>
      <c r="E43">
        <v>1229339.8080943299</v>
      </c>
      <c r="J43" s="10" t="s">
        <v>411</v>
      </c>
      <c r="K43">
        <v>22848.387229791999</v>
      </c>
    </row>
    <row r="44" spans="1:14">
      <c r="A44" t="s">
        <v>702</v>
      </c>
      <c r="B44">
        <v>1975.57797630358</v>
      </c>
      <c r="D44" s="10" t="s">
        <v>632</v>
      </c>
      <c r="E44">
        <v>1106902.5716442601</v>
      </c>
      <c r="J44" s="10" t="s">
        <v>412</v>
      </c>
      <c r="K44">
        <v>34141.652729097201</v>
      </c>
    </row>
    <row r="45" spans="1:14">
      <c r="A45" t="s">
        <v>703</v>
      </c>
      <c r="B45">
        <v>29958.264641663201</v>
      </c>
      <c r="D45" s="10" t="s">
        <v>633</v>
      </c>
      <c r="E45">
        <v>336003.63473727898</v>
      </c>
      <c r="J45" s="10" t="s">
        <v>413</v>
      </c>
      <c r="K45">
        <v>22843.139676372601</v>
      </c>
    </row>
    <row r="46" spans="1:14">
      <c r="A46" t="s">
        <v>704</v>
      </c>
      <c r="B46">
        <v>416.372809062285</v>
      </c>
      <c r="D46" s="10" t="s">
        <v>634</v>
      </c>
      <c r="E46">
        <v>398168.614159466</v>
      </c>
      <c r="J46" s="10" t="s">
        <v>414</v>
      </c>
      <c r="K46">
        <v>30072.102511585599</v>
      </c>
    </row>
    <row r="47" spans="1:14">
      <c r="A47" t="s">
        <v>705</v>
      </c>
      <c r="B47">
        <v>2955.7641966006399</v>
      </c>
      <c r="D47" s="10" t="s">
        <v>635</v>
      </c>
      <c r="E47">
        <v>4156626.2574640601</v>
      </c>
      <c r="J47" s="10" t="s">
        <v>415</v>
      </c>
      <c r="K47">
        <v>51274.683596486597</v>
      </c>
    </row>
    <row r="48" spans="1:14">
      <c r="A48" t="s">
        <v>706</v>
      </c>
      <c r="B48">
        <v>19531.118262748201</v>
      </c>
      <c r="D48" s="10" t="s">
        <v>636</v>
      </c>
      <c r="E48">
        <v>228677.66878558</v>
      </c>
      <c r="J48" s="10" t="s">
        <v>416</v>
      </c>
      <c r="K48">
        <v>25327.779026963999</v>
      </c>
    </row>
    <row r="49" spans="1:11">
      <c r="A49" t="s">
        <v>707</v>
      </c>
      <c r="B49">
        <v>46096.142602369502</v>
      </c>
      <c r="D49" s="10" t="s">
        <v>637</v>
      </c>
      <c r="E49">
        <v>514428.94940642</v>
      </c>
      <c r="J49" s="10" t="s">
        <v>417</v>
      </c>
      <c r="K49">
        <v>87056.402112154596</v>
      </c>
    </row>
    <row r="50" spans="1:11">
      <c r="A50" t="s">
        <v>708</v>
      </c>
      <c r="B50">
        <v>66581.773376405705</v>
      </c>
      <c r="D50" s="10" t="s">
        <v>355</v>
      </c>
      <c r="E50">
        <v>5068583.458207</v>
      </c>
      <c r="J50" s="10" t="s">
        <v>418</v>
      </c>
      <c r="K50">
        <v>119578.583873475</v>
      </c>
    </row>
    <row r="51" spans="1:11">
      <c r="A51" t="s">
        <v>709</v>
      </c>
      <c r="B51">
        <v>761.98144455741306</v>
      </c>
      <c r="D51" s="10" t="s">
        <v>638</v>
      </c>
      <c r="E51">
        <v>1200233.61127792</v>
      </c>
      <c r="J51" s="10" t="s">
        <v>419</v>
      </c>
      <c r="K51">
        <v>22850.120593692602</v>
      </c>
    </row>
    <row r="52" spans="1:11">
      <c r="A52" t="s">
        <v>710</v>
      </c>
      <c r="B52">
        <v>3158.9230007036999</v>
      </c>
      <c r="D52" s="10" t="s">
        <v>639</v>
      </c>
      <c r="E52">
        <v>841122.08009556797</v>
      </c>
      <c r="J52" s="10" t="s">
        <v>420</v>
      </c>
      <c r="K52">
        <v>331036.49219992798</v>
      </c>
    </row>
    <row r="53" spans="1:11">
      <c r="A53" t="s">
        <v>711</v>
      </c>
      <c r="B53">
        <v>19506.674008644499</v>
      </c>
      <c r="D53" s="10" t="s">
        <v>640</v>
      </c>
      <c r="E53">
        <v>2584178.5162433698</v>
      </c>
      <c r="J53" s="10" t="s">
        <v>421</v>
      </c>
      <c r="K53">
        <v>135468.86784464601</v>
      </c>
    </row>
    <row r="54" spans="1:11">
      <c r="A54" t="s">
        <v>712</v>
      </c>
      <c r="B54">
        <v>923.58512049939498</v>
      </c>
      <c r="D54" s="10" t="s">
        <v>641</v>
      </c>
      <c r="E54">
        <v>128185.508381719</v>
      </c>
      <c r="J54" s="10" t="s">
        <v>422</v>
      </c>
      <c r="K54">
        <v>243539.02027670501</v>
      </c>
    </row>
    <row r="55" spans="1:11">
      <c r="A55" t="s">
        <v>713</v>
      </c>
      <c r="B55">
        <v>15798.8011756545</v>
      </c>
      <c r="D55" s="10" t="s">
        <v>642</v>
      </c>
      <c r="E55">
        <v>209940.16313361199</v>
      </c>
      <c r="J55" s="10" t="s">
        <v>423</v>
      </c>
      <c r="K55">
        <v>124293.882597515</v>
      </c>
    </row>
    <row r="56" spans="1:11">
      <c r="A56" t="s">
        <v>714</v>
      </c>
      <c r="B56">
        <v>13646.8789546876</v>
      </c>
      <c r="D56" s="10" t="s">
        <v>643</v>
      </c>
      <c r="E56">
        <v>92013.932968010093</v>
      </c>
      <c r="J56" s="10" t="s">
        <v>424</v>
      </c>
      <c r="K56">
        <v>202280.213186404</v>
      </c>
    </row>
    <row r="57" spans="1:11">
      <c r="A57" t="s">
        <v>715</v>
      </c>
      <c r="B57">
        <v>7720.4255372615398</v>
      </c>
      <c r="D57" s="10" t="s">
        <v>644</v>
      </c>
      <c r="E57">
        <v>443116.24535544502</v>
      </c>
      <c r="J57" s="10" t="s">
        <v>425</v>
      </c>
      <c r="K57">
        <v>229111.652705794</v>
      </c>
    </row>
    <row r="58" spans="1:11">
      <c r="A58" t="s">
        <v>716</v>
      </c>
      <c r="B58">
        <v>6304.2999643765597</v>
      </c>
      <c r="D58" s="10" t="s">
        <v>645</v>
      </c>
      <c r="E58">
        <v>153960.63487405001</v>
      </c>
      <c r="J58" s="10" t="s">
        <v>426</v>
      </c>
      <c r="K58">
        <v>121780.831359672</v>
      </c>
    </row>
    <row r="59" spans="1:11">
      <c r="A59" t="s">
        <v>717</v>
      </c>
      <c r="B59">
        <v>3933.68887978877</v>
      </c>
      <c r="D59" s="10" t="s">
        <v>646</v>
      </c>
      <c r="E59">
        <v>107641.12897223</v>
      </c>
      <c r="J59" s="10" t="s">
        <v>427</v>
      </c>
      <c r="K59">
        <v>73791.287301162505</v>
      </c>
    </row>
    <row r="60" spans="1:11">
      <c r="A60" t="s">
        <v>718</v>
      </c>
      <c r="B60">
        <v>7079.4780194939303</v>
      </c>
      <c r="D60" s="10" t="s">
        <v>363</v>
      </c>
      <c r="E60">
        <v>305965.03172573802</v>
      </c>
      <c r="J60" s="11" t="s">
        <v>428</v>
      </c>
      <c r="K60">
        <v>0</v>
      </c>
    </row>
    <row r="61" spans="1:11">
      <c r="A61" t="s">
        <v>719</v>
      </c>
      <c r="B61">
        <v>9664.9376124022892</v>
      </c>
      <c r="D61" s="10" t="s">
        <v>647</v>
      </c>
      <c r="E61">
        <v>327673.95589960599</v>
      </c>
      <c r="J61" s="10" t="s">
        <v>429</v>
      </c>
      <c r="K61">
        <v>32544.317436577399</v>
      </c>
    </row>
    <row r="62" spans="1:11">
      <c r="A62" t="s">
        <v>720</v>
      </c>
      <c r="B62">
        <v>83329.204496901002</v>
      </c>
      <c r="D62" s="10" t="s">
        <v>648</v>
      </c>
      <c r="E62">
        <v>717684.98650557594</v>
      </c>
      <c r="J62" s="11" t="s">
        <v>430</v>
      </c>
      <c r="K62">
        <v>0</v>
      </c>
    </row>
    <row r="63" spans="1:11">
      <c r="A63" t="s">
        <v>721</v>
      </c>
      <c r="B63">
        <v>85801.343286456206</v>
      </c>
      <c r="D63" s="10" t="s">
        <v>649</v>
      </c>
      <c r="E63">
        <v>979161.68902486004</v>
      </c>
      <c r="J63" s="10" t="s">
        <v>431</v>
      </c>
      <c r="K63">
        <v>103128.674327058</v>
      </c>
    </row>
    <row r="64" spans="1:11">
      <c r="A64" t="s">
        <v>722</v>
      </c>
      <c r="B64">
        <v>23499.514274195699</v>
      </c>
      <c r="D64" s="10" t="s">
        <v>366</v>
      </c>
      <c r="E64">
        <v>677896.14568760304</v>
      </c>
      <c r="J64" s="10" t="s">
        <v>432</v>
      </c>
      <c r="K64">
        <v>64078.867491402198</v>
      </c>
    </row>
    <row r="65" spans="1:11">
      <c r="A65" t="s">
        <v>723</v>
      </c>
      <c r="B65">
        <v>75331.510414036995</v>
      </c>
      <c r="D65" s="10" t="s">
        <v>650</v>
      </c>
      <c r="E65">
        <v>1126778.0735722999</v>
      </c>
      <c r="J65" s="10" t="s">
        <v>433</v>
      </c>
      <c r="K65">
        <v>27494.839020115</v>
      </c>
    </row>
    <row r="66" spans="1:11">
      <c r="A66" t="s">
        <v>724</v>
      </c>
      <c r="B66">
        <v>4350.6101582000801</v>
      </c>
      <c r="D66" s="10" t="s">
        <v>651</v>
      </c>
      <c r="E66">
        <v>396404.61658976902</v>
      </c>
      <c r="J66" s="10" t="s">
        <v>434</v>
      </c>
      <c r="K66">
        <v>4.1909320328617501E-2</v>
      </c>
    </row>
    <row r="67" spans="1:11">
      <c r="A67" t="s">
        <v>725</v>
      </c>
      <c r="B67">
        <v>1683.5151582518999</v>
      </c>
      <c r="J67" s="10" t="s">
        <v>435</v>
      </c>
      <c r="K67">
        <v>1491.4708148161401</v>
      </c>
    </row>
    <row r="68" spans="1:11">
      <c r="A68" t="s">
        <v>726</v>
      </c>
      <c r="B68">
        <v>2692.29947049566</v>
      </c>
      <c r="J68" s="10" t="s">
        <v>436</v>
      </c>
      <c r="K68">
        <v>143185.684204919</v>
      </c>
    </row>
    <row r="69" spans="1:11">
      <c r="A69" t="s">
        <v>727</v>
      </c>
      <c r="B69">
        <v>59271.606990938802</v>
      </c>
      <c r="J69" s="10" t="s">
        <v>437</v>
      </c>
      <c r="K69">
        <v>16.592201747945499</v>
      </c>
    </row>
    <row r="70" spans="1:11">
      <c r="A70" t="s">
        <v>728</v>
      </c>
      <c r="B70">
        <v>43454.311429831003</v>
      </c>
      <c r="J70" s="10" t="s">
        <v>438</v>
      </c>
      <c r="K70">
        <v>12.2617536853312</v>
      </c>
    </row>
    <row r="71" spans="1:11">
      <c r="A71" t="s">
        <v>729</v>
      </c>
      <c r="B71">
        <v>54353.917204157398</v>
      </c>
      <c r="J71" s="10" t="s">
        <v>439</v>
      </c>
      <c r="K71">
        <v>14130.0056305162</v>
      </c>
    </row>
    <row r="72" spans="1:11">
      <c r="A72" t="s">
        <v>730</v>
      </c>
      <c r="B72">
        <v>233783.990524594</v>
      </c>
      <c r="J72" s="10" t="s">
        <v>440</v>
      </c>
      <c r="K72">
        <v>8395.06499246557</v>
      </c>
    </row>
    <row r="73" spans="1:11">
      <c r="A73" t="s">
        <v>731</v>
      </c>
      <c r="B73">
        <v>193379.97033071899</v>
      </c>
      <c r="J73" s="10" t="s">
        <v>441</v>
      </c>
      <c r="K73">
        <v>45188.986399430803</v>
      </c>
    </row>
    <row r="74" spans="1:11">
      <c r="A74" t="s">
        <v>732</v>
      </c>
      <c r="B74">
        <v>209287.54055745</v>
      </c>
      <c r="J74" s="10" t="s">
        <v>442</v>
      </c>
      <c r="K74">
        <v>30533.1789850532</v>
      </c>
    </row>
    <row r="75" spans="1:11">
      <c r="A75" t="s">
        <v>733</v>
      </c>
      <c r="B75">
        <v>59579.966191072097</v>
      </c>
      <c r="J75" s="10" t="s">
        <v>443</v>
      </c>
      <c r="K75">
        <v>49.968908250557597</v>
      </c>
    </row>
    <row r="76" spans="1:11">
      <c r="A76" t="s">
        <v>734</v>
      </c>
      <c r="B76">
        <v>7047.1933467307999</v>
      </c>
      <c r="J76" s="10" t="s">
        <v>444</v>
      </c>
      <c r="K76">
        <v>14090.8879926193</v>
      </c>
    </row>
    <row r="77" spans="1:11">
      <c r="A77" t="s">
        <v>735</v>
      </c>
      <c r="B77">
        <v>58990.775253852997</v>
      </c>
      <c r="J77" s="10" t="s">
        <v>445</v>
      </c>
      <c r="K77">
        <v>528.56775593028897</v>
      </c>
    </row>
    <row r="78" spans="1:11">
      <c r="A78" t="s">
        <v>736</v>
      </c>
      <c r="B78">
        <v>208.78854302353099</v>
      </c>
      <c r="J78" s="10" t="s">
        <v>446</v>
      </c>
      <c r="K78">
        <v>11.581758409373</v>
      </c>
    </row>
    <row r="79" spans="1:11">
      <c r="A79" t="s">
        <v>737</v>
      </c>
      <c r="B79">
        <v>4759.6082112784698</v>
      </c>
      <c r="J79" s="10" t="s">
        <v>447</v>
      </c>
      <c r="K79">
        <v>10176.542908519399</v>
      </c>
    </row>
    <row r="80" spans="1:11">
      <c r="A80" t="s">
        <v>738</v>
      </c>
      <c r="B80">
        <v>946.20967849041801</v>
      </c>
      <c r="J80" s="10" t="s">
        <v>448</v>
      </c>
      <c r="K80">
        <v>1965.8970045016399</v>
      </c>
    </row>
    <row r="81" spans="1:11">
      <c r="A81" t="s">
        <v>739</v>
      </c>
      <c r="B81">
        <v>13022.786975335801</v>
      </c>
      <c r="J81" s="10" t="s">
        <v>449</v>
      </c>
      <c r="K81">
        <v>773.31185941257502</v>
      </c>
    </row>
    <row r="82" spans="1:11">
      <c r="A82" t="s">
        <v>740</v>
      </c>
      <c r="B82">
        <v>69171.768385135103</v>
      </c>
      <c r="J82" s="10" t="s">
        <v>450</v>
      </c>
      <c r="K82">
        <v>1578.2744515066699</v>
      </c>
    </row>
    <row r="83" spans="1:11">
      <c r="A83" t="s">
        <v>741</v>
      </c>
      <c r="B83">
        <v>92227.836173495394</v>
      </c>
      <c r="J83" s="10" t="s">
        <v>451</v>
      </c>
      <c r="K83">
        <v>448.56113465561299</v>
      </c>
    </row>
    <row r="84" spans="1:11">
      <c r="A84" t="s">
        <v>742</v>
      </c>
      <c r="B84">
        <v>732048.05647271301</v>
      </c>
      <c r="J84" s="10" t="s">
        <v>452</v>
      </c>
      <c r="K84">
        <v>755.50509531035596</v>
      </c>
    </row>
    <row r="85" spans="1:11">
      <c r="A85" t="s">
        <v>743</v>
      </c>
      <c r="B85">
        <v>895582.07056676701</v>
      </c>
      <c r="J85" s="10" t="s">
        <v>453</v>
      </c>
      <c r="K85">
        <v>2211.3306190957101</v>
      </c>
    </row>
    <row r="86" spans="1:11">
      <c r="A86" t="s">
        <v>744</v>
      </c>
      <c r="B86">
        <v>119645.662507612</v>
      </c>
      <c r="J86" s="10" t="s">
        <v>454</v>
      </c>
      <c r="K86">
        <v>1254.39514702876</v>
      </c>
    </row>
    <row r="87" spans="1:11">
      <c r="A87" t="s">
        <v>745</v>
      </c>
      <c r="B87">
        <v>899322.36517525301</v>
      </c>
      <c r="J87" s="10" t="s">
        <v>455</v>
      </c>
      <c r="K87">
        <v>86735.3277862869</v>
      </c>
    </row>
    <row r="88" spans="1:11">
      <c r="A88" t="s">
        <v>746</v>
      </c>
      <c r="B88">
        <v>88847.445422534598</v>
      </c>
      <c r="J88" s="12" t="s">
        <v>456</v>
      </c>
      <c r="K88">
        <v>0</v>
      </c>
    </row>
    <row r="89" spans="1:11">
      <c r="A89" t="s">
        <v>747</v>
      </c>
      <c r="B89">
        <v>111149.00191034999</v>
      </c>
      <c r="J89" s="10" t="s">
        <v>457</v>
      </c>
      <c r="K89">
        <v>3262.41986923386</v>
      </c>
    </row>
    <row r="90" spans="1:11">
      <c r="A90" t="s">
        <v>748</v>
      </c>
      <c r="B90">
        <v>173899.48856085</v>
      </c>
      <c r="J90" s="10" t="s">
        <v>458</v>
      </c>
      <c r="K90">
        <v>20987.144579972701</v>
      </c>
    </row>
    <row r="91" spans="1:11">
      <c r="A91" t="s">
        <v>749</v>
      </c>
      <c r="B91">
        <v>29652.369658546599</v>
      </c>
      <c r="J91" s="10" t="s">
        <v>459</v>
      </c>
      <c r="K91">
        <v>729344.47894447797</v>
      </c>
    </row>
    <row r="92" spans="1:11">
      <c r="A92" t="s">
        <v>750</v>
      </c>
      <c r="B92">
        <v>5862.7136611886699</v>
      </c>
      <c r="J92" s="10" t="s">
        <v>460</v>
      </c>
      <c r="K92">
        <v>724.93494651000299</v>
      </c>
    </row>
    <row r="93" spans="1:11">
      <c r="A93" t="s">
        <v>751</v>
      </c>
      <c r="B93">
        <v>231138.32210431501</v>
      </c>
      <c r="J93" s="10" t="s">
        <v>461</v>
      </c>
      <c r="K93">
        <v>2976.7651720703898</v>
      </c>
    </row>
    <row r="94" spans="1:11">
      <c r="A94" t="s">
        <v>752</v>
      </c>
      <c r="B94">
        <v>169219.991065504</v>
      </c>
      <c r="J94" s="10" t="s">
        <v>462</v>
      </c>
      <c r="K94">
        <v>3050.3837322156701</v>
      </c>
    </row>
    <row r="95" spans="1:11">
      <c r="A95" t="s">
        <v>753</v>
      </c>
      <c r="B95">
        <v>119414.381332091</v>
      </c>
      <c r="J95" s="10" t="s">
        <v>463</v>
      </c>
      <c r="K95">
        <v>236.673956677159</v>
      </c>
    </row>
    <row r="96" spans="1:11">
      <c r="A96" t="s">
        <v>754</v>
      </c>
      <c r="B96">
        <v>35215.490409237398</v>
      </c>
      <c r="J96" s="10" t="s">
        <v>464</v>
      </c>
      <c r="K96">
        <v>145.57633071648499</v>
      </c>
    </row>
    <row r="97" spans="1:11">
      <c r="A97" t="s">
        <v>755</v>
      </c>
      <c r="B97">
        <v>25893.261514744801</v>
      </c>
      <c r="J97" s="10" t="s">
        <v>465</v>
      </c>
      <c r="K97">
        <v>254084.847465603</v>
      </c>
    </row>
    <row r="98" spans="1:11">
      <c r="A98" t="s">
        <v>756</v>
      </c>
      <c r="B98">
        <v>4387.7857808484196</v>
      </c>
      <c r="J98" s="10" t="s">
        <v>466</v>
      </c>
      <c r="K98">
        <v>66897.772846556196</v>
      </c>
    </row>
    <row r="99" spans="1:11">
      <c r="A99" t="s">
        <v>635</v>
      </c>
      <c r="B99">
        <v>3664284.4729377599</v>
      </c>
      <c r="J99" s="11" t="s">
        <v>467</v>
      </c>
      <c r="K99">
        <v>0</v>
      </c>
    </row>
    <row r="100" spans="1:11">
      <c r="A100" t="s">
        <v>636</v>
      </c>
      <c r="B100">
        <v>1073921.3934649699</v>
      </c>
      <c r="J100" s="10" t="s">
        <v>468</v>
      </c>
      <c r="K100">
        <v>67549.264372855396</v>
      </c>
    </row>
    <row r="101" spans="1:11">
      <c r="A101" t="s">
        <v>757</v>
      </c>
      <c r="B101">
        <v>59369.905331287096</v>
      </c>
      <c r="J101" s="10" t="s">
        <v>469</v>
      </c>
      <c r="K101">
        <v>2904.6092415655398</v>
      </c>
    </row>
    <row r="102" spans="1:11">
      <c r="A102" t="s">
        <v>758</v>
      </c>
      <c r="B102">
        <v>31175.3890376612</v>
      </c>
      <c r="J102" s="10" t="s">
        <v>470</v>
      </c>
      <c r="K102">
        <v>68384.467243120205</v>
      </c>
    </row>
    <row r="103" spans="1:11">
      <c r="A103" t="s">
        <v>759</v>
      </c>
      <c r="B103">
        <v>148189.83911802</v>
      </c>
      <c r="J103" s="11" t="s">
        <v>471</v>
      </c>
      <c r="K103">
        <v>0</v>
      </c>
    </row>
    <row r="104" spans="1:11">
      <c r="A104" t="s">
        <v>760</v>
      </c>
      <c r="B104">
        <v>281354.27116386301</v>
      </c>
      <c r="J104" s="10" t="s">
        <v>472</v>
      </c>
      <c r="K104">
        <v>134805.156966607</v>
      </c>
    </row>
    <row r="105" spans="1:11">
      <c r="A105" t="s">
        <v>624</v>
      </c>
      <c r="B105">
        <v>377715.07507593097</v>
      </c>
      <c r="J105" s="10" t="s">
        <v>473</v>
      </c>
      <c r="K105">
        <v>639733.94854528503</v>
      </c>
    </row>
    <row r="106" spans="1:11">
      <c r="A106" t="s">
        <v>761</v>
      </c>
      <c r="B106">
        <v>554277.99864671298</v>
      </c>
      <c r="J106" s="11" t="s">
        <v>474</v>
      </c>
      <c r="K106">
        <v>0</v>
      </c>
    </row>
    <row r="107" spans="1:11">
      <c r="A107" t="s">
        <v>762</v>
      </c>
      <c r="B107">
        <v>189603.89782935299</v>
      </c>
      <c r="J107" s="10" t="s">
        <v>475</v>
      </c>
      <c r="K107">
        <v>8684.9839889791692</v>
      </c>
    </row>
    <row r="108" spans="1:11">
      <c r="A108" t="s">
        <v>763</v>
      </c>
      <c r="B108">
        <v>271190.069260786</v>
      </c>
      <c r="J108" s="11" t="s">
        <v>476</v>
      </c>
      <c r="K108">
        <v>0</v>
      </c>
    </row>
    <row r="109" spans="1:11">
      <c r="A109" t="s">
        <v>642</v>
      </c>
      <c r="B109">
        <v>388545.82273315103</v>
      </c>
      <c r="J109" s="10" t="s">
        <v>477</v>
      </c>
      <c r="K109">
        <v>149362.57748123599</v>
      </c>
    </row>
    <row r="110" spans="1:11">
      <c r="A110" t="s">
        <v>764</v>
      </c>
      <c r="B110">
        <v>2337090.0046478198</v>
      </c>
      <c r="J110" s="11" t="s">
        <v>478</v>
      </c>
      <c r="K110">
        <v>0</v>
      </c>
    </row>
    <row r="111" spans="1:11">
      <c r="A111" t="s">
        <v>765</v>
      </c>
      <c r="B111">
        <v>35677.692070839003</v>
      </c>
      <c r="J111" s="10" t="s">
        <v>479</v>
      </c>
      <c r="K111">
        <v>3875.8172889214002</v>
      </c>
    </row>
    <row r="112" spans="1:11">
      <c r="A112" t="s">
        <v>766</v>
      </c>
      <c r="B112">
        <v>31570.7277788092</v>
      </c>
      <c r="J112" s="11" t="s">
        <v>480</v>
      </c>
      <c r="K112">
        <v>0</v>
      </c>
    </row>
    <row r="113" spans="1:11">
      <c r="A113" t="s">
        <v>767</v>
      </c>
      <c r="B113">
        <v>244876.107835039</v>
      </c>
      <c r="J113" s="10" t="s">
        <v>481</v>
      </c>
      <c r="K113">
        <v>16591.792370913499</v>
      </c>
    </row>
    <row r="114" spans="1:11">
      <c r="A114" t="s">
        <v>768</v>
      </c>
      <c r="B114">
        <v>215688.91250004599</v>
      </c>
      <c r="J114" s="11" t="s">
        <v>482</v>
      </c>
      <c r="K114">
        <v>0</v>
      </c>
    </row>
    <row r="115" spans="1:11">
      <c r="A115" t="s">
        <v>769</v>
      </c>
      <c r="B115">
        <v>277747.91223456198</v>
      </c>
      <c r="J115" s="10" t="s">
        <v>483</v>
      </c>
      <c r="K115">
        <v>23564.164238240901</v>
      </c>
    </row>
    <row r="116" spans="1:11">
      <c r="A116" t="s">
        <v>355</v>
      </c>
      <c r="B116">
        <v>4900272.3975624098</v>
      </c>
      <c r="J116" s="11" t="s">
        <v>484</v>
      </c>
      <c r="K116">
        <v>0</v>
      </c>
    </row>
    <row r="117" spans="1:11">
      <c r="A117" t="s">
        <v>770</v>
      </c>
      <c r="B117">
        <v>80196.001434450402</v>
      </c>
      <c r="J117" s="10" t="s">
        <v>485</v>
      </c>
      <c r="K117">
        <v>3955.6124620690398</v>
      </c>
    </row>
    <row r="118" spans="1:11">
      <c r="A118" t="s">
        <v>771</v>
      </c>
      <c r="B118">
        <v>6186.5764687676301</v>
      </c>
      <c r="J118" s="10" t="s">
        <v>486</v>
      </c>
      <c r="K118">
        <v>350056.22886243102</v>
      </c>
    </row>
    <row r="119" spans="1:11">
      <c r="A119" t="s">
        <v>772</v>
      </c>
      <c r="B119">
        <v>158634.438562414</v>
      </c>
      <c r="J119" s="10" t="s">
        <v>487</v>
      </c>
      <c r="K119">
        <v>1149723.72637078</v>
      </c>
    </row>
    <row r="120" spans="1:11">
      <c r="A120" t="s">
        <v>773</v>
      </c>
      <c r="B120">
        <v>705080.0677281</v>
      </c>
      <c r="J120" s="10" t="s">
        <v>488</v>
      </c>
      <c r="K120">
        <v>161754.728579688</v>
      </c>
    </row>
    <row r="121" spans="1:11">
      <c r="A121" t="s">
        <v>774</v>
      </c>
      <c r="B121">
        <v>81171.312874325697</v>
      </c>
      <c r="J121" s="10" t="s">
        <v>489</v>
      </c>
      <c r="K121">
        <v>641269.85787013499</v>
      </c>
    </row>
    <row r="122" spans="1:11">
      <c r="A122" t="s">
        <v>775</v>
      </c>
      <c r="B122">
        <v>105245.223428297</v>
      </c>
      <c r="J122" s="10" t="s">
        <v>490</v>
      </c>
      <c r="K122">
        <v>391988.86705594498</v>
      </c>
    </row>
    <row r="123" spans="1:11">
      <c r="A123" t="s">
        <v>776</v>
      </c>
      <c r="B123">
        <v>190156.400484479</v>
      </c>
      <c r="J123" s="9" t="s">
        <v>491</v>
      </c>
      <c r="K123">
        <v>130432.872785571</v>
      </c>
    </row>
    <row r="124" spans="1:11">
      <c r="A124" t="s">
        <v>777</v>
      </c>
      <c r="B124">
        <v>4050.1716722912201</v>
      </c>
      <c r="J124" s="10" t="s">
        <v>492</v>
      </c>
      <c r="K124">
        <v>847308.41957131203</v>
      </c>
    </row>
    <row r="125" spans="1:11">
      <c r="A125" t="s">
        <v>778</v>
      </c>
      <c r="B125">
        <v>134245.47981599401</v>
      </c>
      <c r="J125" s="10" t="s">
        <v>493</v>
      </c>
      <c r="K125">
        <v>286085.930947377</v>
      </c>
    </row>
    <row r="126" spans="1:11">
      <c r="A126" t="s">
        <v>779</v>
      </c>
      <c r="B126">
        <v>138141.99460495301</v>
      </c>
      <c r="J126" s="10" t="s">
        <v>494</v>
      </c>
      <c r="K126">
        <v>1345951.0116841299</v>
      </c>
    </row>
    <row r="127" spans="1:11">
      <c r="A127" t="s">
        <v>780</v>
      </c>
      <c r="B127">
        <v>39575.759704446296</v>
      </c>
      <c r="J127" s="11" t="s">
        <v>495</v>
      </c>
      <c r="K127">
        <v>1779.6114951923901</v>
      </c>
    </row>
    <row r="128" spans="1:11">
      <c r="A128" t="s">
        <v>781</v>
      </c>
      <c r="B128">
        <v>83509.997690388802</v>
      </c>
      <c r="J128" s="11" t="s">
        <v>496</v>
      </c>
      <c r="K128">
        <v>0</v>
      </c>
    </row>
    <row r="129" spans="1:11">
      <c r="A129" t="s">
        <v>782</v>
      </c>
      <c r="B129">
        <v>25362.777708219499</v>
      </c>
      <c r="J129" s="10" t="s">
        <v>497</v>
      </c>
      <c r="K129">
        <v>1913958.3408999599</v>
      </c>
    </row>
    <row r="130" spans="1:11">
      <c r="A130" t="s">
        <v>783</v>
      </c>
      <c r="B130">
        <v>629047.70582277596</v>
      </c>
      <c r="J130" s="10" t="s">
        <v>498</v>
      </c>
      <c r="K130">
        <v>1250899.34942585</v>
      </c>
    </row>
    <row r="131" spans="1:11">
      <c r="A131" t="s">
        <v>784</v>
      </c>
      <c r="B131">
        <v>73533.308751100194</v>
      </c>
      <c r="J131" s="10" t="s">
        <v>499</v>
      </c>
      <c r="K131">
        <v>35357.330896574698</v>
      </c>
    </row>
    <row r="132" spans="1:11">
      <c r="A132" t="s">
        <v>785</v>
      </c>
      <c r="B132">
        <v>562818.49832019804</v>
      </c>
      <c r="J132" s="10" t="s">
        <v>500</v>
      </c>
      <c r="K132">
        <v>81513.064351670895</v>
      </c>
    </row>
    <row r="133" spans="1:11">
      <c r="A133" t="s">
        <v>786</v>
      </c>
      <c r="B133">
        <v>162560.65533340801</v>
      </c>
      <c r="J133" s="10" t="s">
        <v>501</v>
      </c>
      <c r="K133">
        <v>6932.12489503292</v>
      </c>
    </row>
    <row r="134" spans="1:11">
      <c r="A134" t="s">
        <v>787</v>
      </c>
      <c r="B134">
        <v>334493.45541773702</v>
      </c>
      <c r="J134" s="10" t="s">
        <v>502</v>
      </c>
      <c r="K134">
        <v>284787.09923302801</v>
      </c>
    </row>
    <row r="135" spans="1:11">
      <c r="A135" t="s">
        <v>788</v>
      </c>
      <c r="B135">
        <v>1676492.1742944301</v>
      </c>
      <c r="J135" s="10" t="s">
        <v>503</v>
      </c>
      <c r="K135">
        <v>708409.16886731505</v>
      </c>
    </row>
    <row r="136" spans="1:11">
      <c r="J136" s="10" t="s">
        <v>504</v>
      </c>
      <c r="K136">
        <v>566.43387384267498</v>
      </c>
    </row>
    <row r="137" spans="1:11">
      <c r="J137" s="10" t="s">
        <v>505</v>
      </c>
      <c r="K137">
        <v>101.962402442129</v>
      </c>
    </row>
    <row r="138" spans="1:11">
      <c r="J138" s="10" t="s">
        <v>506</v>
      </c>
      <c r="K138">
        <v>100.96197351787301</v>
      </c>
    </row>
    <row r="139" spans="1:11">
      <c r="J139" s="10" t="s">
        <v>507</v>
      </c>
      <c r="K139">
        <v>25973.606672735801</v>
      </c>
    </row>
    <row r="140" spans="1:11">
      <c r="J140" s="10" t="s">
        <v>508</v>
      </c>
      <c r="K140">
        <v>2660.2441187549298</v>
      </c>
    </row>
    <row r="141" spans="1:11">
      <c r="J141" s="10" t="s">
        <v>509</v>
      </c>
      <c r="K141">
        <v>144854.171259</v>
      </c>
    </row>
    <row r="142" spans="1:11">
      <c r="J142" s="10" t="s">
        <v>510</v>
      </c>
      <c r="K142">
        <v>966573.00066635304</v>
      </c>
    </row>
    <row r="143" spans="1:11">
      <c r="J143" s="10" t="s">
        <v>511</v>
      </c>
      <c r="K143">
        <v>32.561860673800297</v>
      </c>
    </row>
    <row r="144" spans="1:11">
      <c r="J144" s="10" t="s">
        <v>512</v>
      </c>
      <c r="K144">
        <v>10.121213337918901</v>
      </c>
    </row>
    <row r="145" spans="10:11">
      <c r="J145" s="10" t="s">
        <v>513</v>
      </c>
      <c r="K145">
        <v>8.2094026916814702</v>
      </c>
    </row>
    <row r="146" spans="10:11">
      <c r="J146" s="10" t="s">
        <v>514</v>
      </c>
      <c r="K146">
        <v>39.711264862985402</v>
      </c>
    </row>
    <row r="147" spans="10:11">
      <c r="J147" s="10" t="s">
        <v>515</v>
      </c>
      <c r="K147">
        <v>1371.3318336590501</v>
      </c>
    </row>
    <row r="148" spans="10:11">
      <c r="J148" s="10" t="s">
        <v>516</v>
      </c>
      <c r="K148">
        <v>84748.116895543193</v>
      </c>
    </row>
    <row r="149" spans="10:11">
      <c r="J149" s="10" t="s">
        <v>517</v>
      </c>
      <c r="K149">
        <v>4058.8875597794299</v>
      </c>
    </row>
    <row r="150" spans="10:11">
      <c r="J150" s="10" t="s">
        <v>518</v>
      </c>
      <c r="K150">
        <v>97955.218663632404</v>
      </c>
    </row>
    <row r="151" spans="10:11">
      <c r="J151" s="10" t="s">
        <v>519</v>
      </c>
      <c r="K151">
        <v>3615870.0819997201</v>
      </c>
    </row>
    <row r="152" spans="10:11">
      <c r="J152" s="11" t="s">
        <v>520</v>
      </c>
      <c r="K152">
        <v>0</v>
      </c>
    </row>
    <row r="153" spans="10:11">
      <c r="J153" s="10" t="s">
        <v>521</v>
      </c>
      <c r="K153">
        <v>14222.1600906398</v>
      </c>
    </row>
    <row r="154" spans="10:11">
      <c r="J154" s="10" t="s">
        <v>522</v>
      </c>
      <c r="K154">
        <v>1187.5619402212201</v>
      </c>
    </row>
    <row r="155" spans="10:11">
      <c r="J155" s="10" t="s">
        <v>523</v>
      </c>
      <c r="K155">
        <v>38381.161975263203</v>
      </c>
    </row>
    <row r="156" spans="10:11">
      <c r="J156" s="10" t="s">
        <v>524</v>
      </c>
      <c r="K156">
        <v>26640.316304084699</v>
      </c>
    </row>
    <row r="157" spans="10:11">
      <c r="J157" s="10" t="s">
        <v>525</v>
      </c>
      <c r="K157">
        <v>202446.468631492</v>
      </c>
    </row>
    <row r="158" spans="10:11">
      <c r="J158" s="10" t="s">
        <v>526</v>
      </c>
      <c r="K158">
        <v>64078.759029652501</v>
      </c>
    </row>
    <row r="159" spans="10:11">
      <c r="J159" s="10" t="s">
        <v>527</v>
      </c>
      <c r="K159">
        <v>2342176.5548139601</v>
      </c>
    </row>
    <row r="160" spans="10:11">
      <c r="J160" s="10" t="s">
        <v>528</v>
      </c>
      <c r="K160">
        <v>36624.201823212497</v>
      </c>
    </row>
    <row r="161" spans="10:11">
      <c r="J161" s="10" t="s">
        <v>529</v>
      </c>
      <c r="K161">
        <v>42166.733272562902</v>
      </c>
    </row>
    <row r="162" spans="10:11">
      <c r="J162" s="10" t="s">
        <v>530</v>
      </c>
      <c r="K162">
        <v>36004.867274265198</v>
      </c>
    </row>
    <row r="163" spans="10:11">
      <c r="J163" s="10" t="s">
        <v>531</v>
      </c>
      <c r="K163">
        <v>224417.32402894399</v>
      </c>
    </row>
    <row r="164" spans="10:11">
      <c r="J164" s="10" t="s">
        <v>532</v>
      </c>
      <c r="K164">
        <v>130024.213909939</v>
      </c>
    </row>
    <row r="165" spans="10:11">
      <c r="J165" s="10" t="s">
        <v>533</v>
      </c>
      <c r="K165">
        <v>103795.29003412</v>
      </c>
    </row>
    <row r="166" spans="10:11">
      <c r="J166" s="10" t="s">
        <v>534</v>
      </c>
      <c r="K166">
        <v>69666.0782976708</v>
      </c>
    </row>
    <row r="167" spans="10:11">
      <c r="J167" s="10" t="s">
        <v>535</v>
      </c>
      <c r="K167">
        <v>71364.199863984293</v>
      </c>
    </row>
    <row r="168" spans="10:11">
      <c r="J168" s="10" t="s">
        <v>536</v>
      </c>
      <c r="K168">
        <v>33982.8484462497</v>
      </c>
    </row>
    <row r="169" spans="10:11">
      <c r="J169" s="10" t="s">
        <v>537</v>
      </c>
      <c r="K169">
        <v>399187.90859974502</v>
      </c>
    </row>
    <row r="170" spans="10:11">
      <c r="J170" s="10" t="s">
        <v>538</v>
      </c>
      <c r="K170">
        <v>32389.5105351743</v>
      </c>
    </row>
    <row r="171" spans="10:11">
      <c r="J171" s="10" t="s">
        <v>539</v>
      </c>
      <c r="K171">
        <v>143463.93890377801</v>
      </c>
    </row>
    <row r="172" spans="10:11">
      <c r="J172" s="10" t="s">
        <v>540</v>
      </c>
      <c r="K172">
        <v>148953.52135552099</v>
      </c>
    </row>
    <row r="173" spans="10:11">
      <c r="J173" s="10" t="s">
        <v>541</v>
      </c>
      <c r="K173">
        <v>172415.12743492401</v>
      </c>
    </row>
    <row r="174" spans="10:11">
      <c r="J174" s="10" t="s">
        <v>542</v>
      </c>
      <c r="K174">
        <v>1946238.03003617</v>
      </c>
    </row>
    <row r="175" spans="10:11">
      <c r="J175" s="10" t="s">
        <v>543</v>
      </c>
      <c r="K175">
        <v>590621.23379000998</v>
      </c>
    </row>
    <row r="176" spans="10:11">
      <c r="J176" s="10" t="s">
        <v>544</v>
      </c>
      <c r="K176">
        <v>1195548.1038226299</v>
      </c>
    </row>
    <row r="177" spans="10:11">
      <c r="J177" s="11" t="s">
        <v>545</v>
      </c>
      <c r="K177">
        <v>6900.0117094565203</v>
      </c>
    </row>
    <row r="178" spans="10:11">
      <c r="J178" s="11" t="s">
        <v>546</v>
      </c>
      <c r="K178">
        <v>7071.2020004033102</v>
      </c>
    </row>
    <row r="179" spans="10:11">
      <c r="J179" s="11" t="s">
        <v>547</v>
      </c>
      <c r="K179">
        <v>2240.17992103909</v>
      </c>
    </row>
    <row r="180" spans="10:11">
      <c r="J180" s="11" t="s">
        <v>548</v>
      </c>
      <c r="K180">
        <v>2660.8244867303802</v>
      </c>
    </row>
    <row r="181" spans="10:11">
      <c r="J181" s="11" t="s">
        <v>549</v>
      </c>
      <c r="K181">
        <v>1529.3922274594499</v>
      </c>
    </row>
    <row r="182" spans="10:11">
      <c r="J182" s="11" t="s">
        <v>550</v>
      </c>
      <c r="K182">
        <v>1973.4925401026101</v>
      </c>
    </row>
    <row r="183" spans="10:11">
      <c r="J183" s="11" t="s">
        <v>551</v>
      </c>
      <c r="K183">
        <v>2699.2171084482602</v>
      </c>
    </row>
    <row r="184" spans="10:11">
      <c r="J184" s="11" t="s">
        <v>552</v>
      </c>
      <c r="K184">
        <v>242.91579865200299</v>
      </c>
    </row>
    <row r="185" spans="10:11">
      <c r="J185" s="11" t="s">
        <v>553</v>
      </c>
      <c r="K185">
        <v>30.651861093715599</v>
      </c>
    </row>
    <row r="186" spans="10:11">
      <c r="J186" s="11" t="s">
        <v>554</v>
      </c>
      <c r="K186">
        <v>1643.34865171058</v>
      </c>
    </row>
    <row r="187" spans="10:11">
      <c r="J187" s="11" t="s">
        <v>555</v>
      </c>
      <c r="K187">
        <v>5366.2250429058504</v>
      </c>
    </row>
    <row r="188" spans="10:11">
      <c r="J188" s="11" t="s">
        <v>556</v>
      </c>
      <c r="K188">
        <v>545.98667941157203</v>
      </c>
    </row>
    <row r="189" spans="10:11">
      <c r="J189" s="11" t="s">
        <v>557</v>
      </c>
      <c r="K189">
        <v>23587.656971279001</v>
      </c>
    </row>
    <row r="190" spans="10:11">
      <c r="J190" s="11" t="s">
        <v>558</v>
      </c>
      <c r="K190">
        <v>41745.561849905098</v>
      </c>
    </row>
    <row r="191" spans="10:11">
      <c r="J191" s="11" t="s">
        <v>559</v>
      </c>
      <c r="K191">
        <v>41176.722971072602</v>
      </c>
    </row>
    <row r="192" spans="10:11">
      <c r="J192" s="11" t="s">
        <v>560</v>
      </c>
      <c r="K192">
        <v>17594.465641840601</v>
      </c>
    </row>
    <row r="193" spans="10:11">
      <c r="J193" s="11" t="s">
        <v>561</v>
      </c>
      <c r="K193">
        <v>12671.9357401176</v>
      </c>
    </row>
    <row r="194" spans="10:11">
      <c r="J194" s="11" t="s">
        <v>562</v>
      </c>
      <c r="K194">
        <v>15168.424332746599</v>
      </c>
    </row>
    <row r="195" spans="10:11">
      <c r="J195" s="11" t="s">
        <v>563</v>
      </c>
      <c r="K195">
        <v>5454.8191028749097</v>
      </c>
    </row>
    <row r="196" spans="10:11">
      <c r="J196" s="11" t="s">
        <v>564</v>
      </c>
      <c r="K196">
        <v>6754.97252284959</v>
      </c>
    </row>
    <row r="197" spans="10:11">
      <c r="J197" s="9" t="s">
        <v>565</v>
      </c>
      <c r="K197">
        <v>198277.12765397399</v>
      </c>
    </row>
    <row r="198" spans="10:11">
      <c r="J198" s="10" t="s">
        <v>566</v>
      </c>
      <c r="K198">
        <v>212206.61490413101</v>
      </c>
    </row>
    <row r="199" spans="10:11">
      <c r="J199" s="10" t="s">
        <v>567</v>
      </c>
      <c r="K199">
        <v>110544.26245897</v>
      </c>
    </row>
    <row r="200" spans="10:11">
      <c r="J200" s="10" t="s">
        <v>568</v>
      </c>
      <c r="K200">
        <v>11372.8997367228</v>
      </c>
    </row>
    <row r="201" spans="10:11">
      <c r="J201" s="13" t="s">
        <v>569</v>
      </c>
      <c r="K201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B796-76F2-5741-8E4E-F5340EEA2A55}">
  <dimension ref="A1:D246"/>
  <sheetViews>
    <sheetView topLeftCell="A105" workbookViewId="0">
      <selection activeCell="G242" sqref="G242"/>
    </sheetView>
  </sheetViews>
  <sheetFormatPr baseColWidth="10" defaultRowHeight="16"/>
  <cols>
    <col min="4" max="4" width="10.83203125" style="19"/>
  </cols>
  <sheetData>
    <row r="1" spans="1:4">
      <c r="A1" s="5" t="s">
        <v>897</v>
      </c>
      <c r="B1" s="5" t="s">
        <v>894</v>
      </c>
      <c r="C1" s="5" t="s">
        <v>895</v>
      </c>
      <c r="D1" s="18" t="s">
        <v>896</v>
      </c>
    </row>
    <row r="2" spans="1:4">
      <c r="A2" t="s">
        <v>39</v>
      </c>
      <c r="B2">
        <v>2132.5914299999999</v>
      </c>
      <c r="C2">
        <v>2167.5447479999998</v>
      </c>
      <c r="D2" s="19">
        <f>B2/C2</f>
        <v>0.98387423464625057</v>
      </c>
    </row>
    <row r="3" spans="1:4">
      <c r="A3" t="s">
        <v>40</v>
      </c>
      <c r="B3">
        <v>8462.2647070000003</v>
      </c>
      <c r="C3">
        <v>8588.4758700000002</v>
      </c>
      <c r="D3" s="19">
        <f t="shared" ref="D3:D66" si="0">B3/C3</f>
        <v>0.98530459130229819</v>
      </c>
    </row>
    <row r="4" spans="1:4">
      <c r="A4" t="s">
        <v>41</v>
      </c>
      <c r="B4">
        <v>37968.764909999998</v>
      </c>
      <c r="C4">
        <v>36159.388891000002</v>
      </c>
      <c r="D4" s="19">
        <f t="shared" si="0"/>
        <v>1.0500388992871046</v>
      </c>
    </row>
    <row r="5" spans="1:4">
      <c r="A5" t="s">
        <v>42</v>
      </c>
      <c r="B5">
        <v>133.3102519</v>
      </c>
      <c r="C5">
        <v>169.31130999999999</v>
      </c>
      <c r="D5" s="19">
        <f t="shared" si="0"/>
        <v>0.78736767142135988</v>
      </c>
    </row>
    <row r="6" spans="1:4">
      <c r="A6" t="s">
        <v>43</v>
      </c>
      <c r="B6">
        <v>5070.2596160000003</v>
      </c>
      <c r="C6">
        <v>5785.7144280000002</v>
      </c>
      <c r="D6" s="19">
        <f t="shared" si="0"/>
        <v>0.87634114664603013</v>
      </c>
    </row>
    <row r="7" spans="1:4">
      <c r="A7" t="s">
        <v>44</v>
      </c>
      <c r="B7">
        <v>2430.537996</v>
      </c>
      <c r="C7">
        <v>1417.0291560000001</v>
      </c>
      <c r="D7" s="19">
        <f t="shared" si="0"/>
        <v>1.7152349940779905</v>
      </c>
    </row>
    <row r="8" spans="1:4">
      <c r="A8" t="s">
        <v>45</v>
      </c>
      <c r="B8">
        <v>0</v>
      </c>
      <c r="C8">
        <v>0</v>
      </c>
      <c r="D8" s="19">
        <v>0</v>
      </c>
    </row>
    <row r="9" spans="1:4">
      <c r="A9" t="s">
        <v>46</v>
      </c>
      <c r="B9">
        <v>199.19863459999999</v>
      </c>
      <c r="C9">
        <v>145.68451400000001</v>
      </c>
      <c r="D9" s="19">
        <f t="shared" si="0"/>
        <v>1.3673288198634481</v>
      </c>
    </row>
    <row r="10" spans="1:4">
      <c r="A10" t="s">
        <v>893</v>
      </c>
      <c r="B10">
        <v>1518.5195530000001</v>
      </c>
      <c r="C10">
        <v>3125.3255100000001</v>
      </c>
      <c r="D10" s="19">
        <f t="shared" si="0"/>
        <v>0.48587564659784832</v>
      </c>
    </row>
    <row r="11" spans="1:4">
      <c r="A11" t="s">
        <v>48</v>
      </c>
      <c r="B11">
        <v>266276.37849999999</v>
      </c>
      <c r="C11">
        <v>263213.17001900001</v>
      </c>
      <c r="D11" s="19">
        <f t="shared" si="0"/>
        <v>1.0116377477645928</v>
      </c>
    </row>
    <row r="12" spans="1:4">
      <c r="A12" t="s">
        <v>49</v>
      </c>
      <c r="B12">
        <v>76622.786930000002</v>
      </c>
      <c r="C12">
        <v>84675.757859999998</v>
      </c>
      <c r="D12" s="19">
        <f t="shared" si="0"/>
        <v>0.90489638199265365</v>
      </c>
    </row>
    <row r="13" spans="1:4">
      <c r="A13" t="s">
        <v>50</v>
      </c>
      <c r="B13">
        <v>4419.1937909999997</v>
      </c>
      <c r="C13">
        <v>5509.0629479999998</v>
      </c>
      <c r="D13" s="19">
        <f t="shared" si="0"/>
        <v>0.80216796081524822</v>
      </c>
    </row>
    <row r="14" spans="1:4">
      <c r="A14" t="s">
        <v>51</v>
      </c>
      <c r="B14">
        <v>658</v>
      </c>
      <c r="C14">
        <v>175.44471799999999</v>
      </c>
      <c r="D14" s="19">
        <f t="shared" si="0"/>
        <v>3.750469136380612</v>
      </c>
    </row>
    <row r="15" spans="1:4">
      <c r="A15" t="s">
        <v>52</v>
      </c>
      <c r="B15">
        <v>37.530915120000003</v>
      </c>
      <c r="C15">
        <v>25.459353</v>
      </c>
      <c r="D15" s="19">
        <f t="shared" si="0"/>
        <v>1.4741503886607017</v>
      </c>
    </row>
    <row r="16" spans="1:4">
      <c r="A16" t="s">
        <v>53</v>
      </c>
      <c r="B16">
        <v>52.310415829999997</v>
      </c>
      <c r="C16">
        <v>29.240514999999998</v>
      </c>
      <c r="D16" s="19">
        <f t="shared" si="0"/>
        <v>1.7889704004871323</v>
      </c>
    </row>
    <row r="17" spans="1:4">
      <c r="A17" t="s">
        <v>54</v>
      </c>
      <c r="B17">
        <v>852.16014670000004</v>
      </c>
      <c r="C17">
        <v>866.35065599999996</v>
      </c>
      <c r="D17" s="19">
        <f t="shared" si="0"/>
        <v>0.98362036295382005</v>
      </c>
    </row>
    <row r="18" spans="1:4">
      <c r="A18" t="s">
        <v>55</v>
      </c>
      <c r="B18">
        <v>270881.11629999999</v>
      </c>
      <c r="C18">
        <v>272700.793779</v>
      </c>
      <c r="D18" s="19">
        <f t="shared" si="0"/>
        <v>0.99332720138513897</v>
      </c>
    </row>
    <row r="19" spans="1:4">
      <c r="A19" t="s">
        <v>56</v>
      </c>
      <c r="B19">
        <v>188488.81820000001</v>
      </c>
      <c r="C19">
        <v>199418.97742099999</v>
      </c>
      <c r="D19" s="19">
        <f t="shared" si="0"/>
        <v>0.94518997458338705</v>
      </c>
    </row>
    <row r="20" spans="1:4">
      <c r="A20" t="s">
        <v>57</v>
      </c>
      <c r="B20">
        <v>18446.48</v>
      </c>
      <c r="C20">
        <v>17390.638481999998</v>
      </c>
      <c r="D20" s="19">
        <f t="shared" si="0"/>
        <v>1.0607132118290445</v>
      </c>
    </row>
    <row r="21" spans="1:4">
      <c r="A21" t="s">
        <v>58</v>
      </c>
      <c r="B21">
        <v>832.5943618</v>
      </c>
      <c r="C21">
        <v>907.05643599999996</v>
      </c>
      <c r="D21" s="19">
        <f t="shared" si="0"/>
        <v>0.91790800302529363</v>
      </c>
    </row>
    <row r="22" spans="1:4">
      <c r="A22" t="s">
        <v>59</v>
      </c>
      <c r="B22">
        <v>353182.61180000001</v>
      </c>
      <c r="C22">
        <v>515780.56558599998</v>
      </c>
      <c r="D22" s="19">
        <f t="shared" si="0"/>
        <v>0.68475362463247214</v>
      </c>
    </row>
    <row r="23" spans="1:4">
      <c r="A23" t="s">
        <v>60</v>
      </c>
      <c r="B23">
        <v>3493.2926849999999</v>
      </c>
      <c r="C23">
        <v>3478.1610190000001</v>
      </c>
      <c r="D23" s="19">
        <f t="shared" si="0"/>
        <v>1.0043504788643598</v>
      </c>
    </row>
    <row r="24" spans="1:4">
      <c r="A24" t="s">
        <v>61</v>
      </c>
      <c r="B24">
        <v>3772.2697429999998</v>
      </c>
      <c r="C24">
        <v>4897.8982800000003</v>
      </c>
      <c r="D24" s="19">
        <f t="shared" si="0"/>
        <v>0.77018131601540729</v>
      </c>
    </row>
    <row r="25" spans="1:4">
      <c r="A25" t="s">
        <v>62</v>
      </c>
      <c r="B25">
        <v>45575.754269999998</v>
      </c>
      <c r="C25">
        <v>59443.613548000001</v>
      </c>
      <c r="D25" s="19">
        <f t="shared" si="0"/>
        <v>0.76670564842425215</v>
      </c>
    </row>
    <row r="26" spans="1:4">
      <c r="A26" t="s">
        <v>63</v>
      </c>
      <c r="B26">
        <v>31899.89</v>
      </c>
      <c r="C26">
        <v>36999.804520999998</v>
      </c>
      <c r="D26" s="19">
        <f t="shared" si="0"/>
        <v>0.86216374418666353</v>
      </c>
    </row>
    <row r="27" spans="1:4">
      <c r="A27" t="s">
        <v>64</v>
      </c>
      <c r="B27">
        <v>22301.861700000001</v>
      </c>
      <c r="C27">
        <v>27076.955807999999</v>
      </c>
      <c r="D27" s="19">
        <f t="shared" si="0"/>
        <v>0.82364730578061596</v>
      </c>
    </row>
    <row r="28" spans="1:4">
      <c r="A28" t="s">
        <v>65</v>
      </c>
      <c r="B28">
        <v>4231.8938529999996</v>
      </c>
      <c r="C28">
        <v>5156.3233170000003</v>
      </c>
      <c r="D28" s="19">
        <f t="shared" si="0"/>
        <v>0.82071925921475331</v>
      </c>
    </row>
    <row r="29" spans="1:4">
      <c r="A29" t="s">
        <v>66</v>
      </c>
      <c r="B29">
        <v>8720.639357</v>
      </c>
      <c r="C29">
        <v>10744.736113000001</v>
      </c>
      <c r="D29" s="19">
        <f t="shared" si="0"/>
        <v>0.81161968663417838</v>
      </c>
    </row>
    <row r="30" spans="1:4">
      <c r="A30" t="s">
        <v>67</v>
      </c>
      <c r="B30">
        <v>204.68772920000001</v>
      </c>
      <c r="C30">
        <v>116.208816</v>
      </c>
      <c r="D30" s="19">
        <f t="shared" si="0"/>
        <v>1.7613786651091945</v>
      </c>
    </row>
    <row r="31" spans="1:4">
      <c r="A31" t="s">
        <v>68</v>
      </c>
      <c r="B31">
        <v>32721.7</v>
      </c>
      <c r="C31">
        <v>42519.297837999999</v>
      </c>
      <c r="D31" s="19">
        <f t="shared" si="0"/>
        <v>0.76957291544819983</v>
      </c>
    </row>
    <row r="32" spans="1:4">
      <c r="A32" t="s">
        <v>69</v>
      </c>
      <c r="B32">
        <v>1182.6223930000001</v>
      </c>
      <c r="C32">
        <v>1341.5498439999999</v>
      </c>
      <c r="D32" s="19">
        <f t="shared" si="0"/>
        <v>0.88153444189137431</v>
      </c>
    </row>
    <row r="33" spans="1:4">
      <c r="A33" t="s">
        <v>70</v>
      </c>
      <c r="B33">
        <v>1828.003107</v>
      </c>
      <c r="C33">
        <v>1802.957392</v>
      </c>
      <c r="D33" s="19">
        <f t="shared" si="0"/>
        <v>1.0138914624999635</v>
      </c>
    </row>
    <row r="34" spans="1:4">
      <c r="A34" t="s">
        <v>71</v>
      </c>
      <c r="B34">
        <v>11907.15028</v>
      </c>
      <c r="C34">
        <v>13775.439813999999</v>
      </c>
      <c r="D34" s="19">
        <f t="shared" si="0"/>
        <v>0.86437532599857503</v>
      </c>
    </row>
    <row r="35" spans="1:4">
      <c r="A35" t="s">
        <v>72</v>
      </c>
      <c r="B35">
        <v>243145.56099999999</v>
      </c>
      <c r="C35">
        <v>265979.44547799998</v>
      </c>
      <c r="D35" s="19">
        <f t="shared" si="0"/>
        <v>0.91415169530500939</v>
      </c>
    </row>
    <row r="36" spans="1:4">
      <c r="A36" t="s">
        <v>73</v>
      </c>
      <c r="B36">
        <v>2243.1258720000001</v>
      </c>
      <c r="C36">
        <v>2621.3376349999999</v>
      </c>
      <c r="D36" s="19">
        <f t="shared" si="0"/>
        <v>0.85571802809751374</v>
      </c>
    </row>
    <row r="37" spans="1:4">
      <c r="A37" t="s">
        <v>74</v>
      </c>
      <c r="B37">
        <v>4869.7956690000001</v>
      </c>
      <c r="C37">
        <v>5026.9364699999996</v>
      </c>
      <c r="D37" s="19">
        <f t="shared" si="0"/>
        <v>0.96874024528899616</v>
      </c>
    </row>
    <row r="38" spans="1:4">
      <c r="A38" t="s">
        <v>75</v>
      </c>
      <c r="B38">
        <v>1203.6807779999999</v>
      </c>
      <c r="C38">
        <v>753.01554799999997</v>
      </c>
      <c r="D38" s="19">
        <f t="shared" si="0"/>
        <v>1.5984806438551784</v>
      </c>
    </row>
    <row r="39" spans="1:4">
      <c r="A39" t="s">
        <v>76</v>
      </c>
      <c r="B39">
        <v>8092.7317270000003</v>
      </c>
      <c r="C39">
        <v>10826.007702999999</v>
      </c>
      <c r="D39" s="19">
        <f t="shared" si="0"/>
        <v>0.7475268768520662</v>
      </c>
    </row>
    <row r="40" spans="1:4">
      <c r="A40" t="s">
        <v>77</v>
      </c>
      <c r="B40">
        <v>0.91564400400000001</v>
      </c>
      <c r="C40">
        <v>0.49051299999999998</v>
      </c>
      <c r="D40" s="19">
        <f t="shared" si="0"/>
        <v>1.8667069048119012</v>
      </c>
    </row>
    <row r="41" spans="1:4">
      <c r="A41" t="s">
        <v>78</v>
      </c>
      <c r="B41">
        <v>874.19016469999997</v>
      </c>
      <c r="C41">
        <v>675.27946099999997</v>
      </c>
      <c r="D41" s="19">
        <f t="shared" si="0"/>
        <v>1.2945605711233086</v>
      </c>
    </row>
    <row r="42" spans="1:4">
      <c r="A42" t="s">
        <v>79</v>
      </c>
      <c r="B42">
        <v>534721.0355</v>
      </c>
      <c r="C42">
        <v>537924.13257200003</v>
      </c>
      <c r="D42" s="19">
        <f t="shared" si="0"/>
        <v>0.99404544827411823</v>
      </c>
    </row>
    <row r="43" spans="1:4">
      <c r="A43" t="s">
        <v>80</v>
      </c>
      <c r="B43">
        <v>10.255590659999999</v>
      </c>
      <c r="C43">
        <v>5.7068719999999997</v>
      </c>
      <c r="D43" s="19">
        <f t="shared" si="0"/>
        <v>1.797059870976605</v>
      </c>
    </row>
    <row r="44" spans="1:4">
      <c r="A44" t="s">
        <v>81</v>
      </c>
      <c r="B44">
        <v>343859.86869999999</v>
      </c>
      <c r="C44">
        <v>369097.23650100001</v>
      </c>
      <c r="D44" s="19">
        <f t="shared" si="0"/>
        <v>0.93162406730473679</v>
      </c>
    </row>
    <row r="45" spans="1:4">
      <c r="A45" t="s">
        <v>82</v>
      </c>
      <c r="B45">
        <v>71703.845979999998</v>
      </c>
      <c r="C45">
        <v>82088.862557999993</v>
      </c>
      <c r="D45" s="19">
        <f t="shared" si="0"/>
        <v>0.87349055335414783</v>
      </c>
    </row>
    <row r="46" spans="1:4">
      <c r="A46" t="s">
        <v>83</v>
      </c>
      <c r="B46">
        <v>2002281.6880000001</v>
      </c>
      <c r="C46">
        <v>2018170.845955</v>
      </c>
      <c r="D46" s="19">
        <f t="shared" si="0"/>
        <v>0.99212695100276249</v>
      </c>
    </row>
    <row r="47" spans="1:4">
      <c r="A47" t="s">
        <v>892</v>
      </c>
      <c r="B47">
        <v>11350.94189</v>
      </c>
      <c r="C47">
        <v>14591.216892</v>
      </c>
      <c r="D47" s="19">
        <f t="shared" si="0"/>
        <v>0.77792976240545353</v>
      </c>
    </row>
    <row r="48" spans="1:4">
      <c r="A48" t="s">
        <v>85</v>
      </c>
      <c r="B48">
        <v>7789.4263860000001</v>
      </c>
      <c r="C48">
        <v>9463.2595110000002</v>
      </c>
      <c r="D48" s="19">
        <f t="shared" si="0"/>
        <v>0.82312298177447707</v>
      </c>
    </row>
    <row r="49" spans="1:4">
      <c r="A49" t="s">
        <v>86</v>
      </c>
      <c r="B49">
        <v>12766.251560000001</v>
      </c>
      <c r="C49">
        <v>8226.4348360000004</v>
      </c>
      <c r="D49" s="19">
        <f t="shared" si="0"/>
        <v>1.5518571306409847</v>
      </c>
    </row>
    <row r="50" spans="1:4">
      <c r="A50" t="s">
        <v>87</v>
      </c>
      <c r="B50">
        <v>9504.2770830000009</v>
      </c>
      <c r="C50">
        <v>14635.913778</v>
      </c>
      <c r="D50" s="19">
        <f t="shared" si="0"/>
        <v>0.649380505184881</v>
      </c>
    </row>
    <row r="51" spans="1:4">
      <c r="A51" t="s">
        <v>88</v>
      </c>
      <c r="B51">
        <v>191.45711919999999</v>
      </c>
      <c r="C51">
        <v>178.81470100000001</v>
      </c>
      <c r="D51" s="19">
        <f t="shared" si="0"/>
        <v>1.0707012238328211</v>
      </c>
    </row>
    <row r="52" spans="1:4">
      <c r="A52" t="s">
        <v>89</v>
      </c>
      <c r="B52">
        <v>52050.752070000002</v>
      </c>
      <c r="C52">
        <v>56495.836423000001</v>
      </c>
      <c r="D52" s="19">
        <f t="shared" si="0"/>
        <v>0.92132014260806017</v>
      </c>
    </row>
    <row r="53" spans="1:4">
      <c r="A53" t="s">
        <v>90</v>
      </c>
      <c r="B53">
        <v>267.28714919999999</v>
      </c>
      <c r="C53">
        <v>270.26327300000003</v>
      </c>
      <c r="D53" s="19">
        <f t="shared" si="0"/>
        <v>0.98898805684189273</v>
      </c>
    </row>
    <row r="54" spans="1:4">
      <c r="A54" t="s">
        <v>91</v>
      </c>
      <c r="B54">
        <v>905.62646419999999</v>
      </c>
      <c r="C54">
        <v>945.39997300000005</v>
      </c>
      <c r="D54" s="19">
        <f t="shared" si="0"/>
        <v>0.95792943734302383</v>
      </c>
    </row>
    <row r="55" spans="1:4">
      <c r="A55" t="s">
        <v>92</v>
      </c>
      <c r="B55">
        <v>17144.438030000001</v>
      </c>
      <c r="C55">
        <v>19458.205715</v>
      </c>
      <c r="D55" s="19">
        <f t="shared" si="0"/>
        <v>0.88109038834879028</v>
      </c>
    </row>
    <row r="56" spans="1:4">
      <c r="A56" t="s">
        <v>93</v>
      </c>
      <c r="B56">
        <v>13121.80833</v>
      </c>
      <c r="C56">
        <v>9234.3898449999997</v>
      </c>
      <c r="D56" s="19">
        <f t="shared" si="0"/>
        <v>1.4209718833892269</v>
      </c>
    </row>
    <row r="57" spans="1:4">
      <c r="A57" t="s">
        <v>94</v>
      </c>
      <c r="B57">
        <v>37.89192877</v>
      </c>
      <c r="C57">
        <v>25.237663999999999</v>
      </c>
      <c r="D57" s="19">
        <f t="shared" si="0"/>
        <v>1.5014039639326366</v>
      </c>
    </row>
    <row r="58" spans="1:4">
      <c r="A58" t="s">
        <v>95</v>
      </c>
      <c r="B58">
        <v>1837.8530800000001</v>
      </c>
      <c r="C58">
        <v>1967.3458559999999</v>
      </c>
      <c r="D58" s="19">
        <f t="shared" si="0"/>
        <v>0.93417894692736736</v>
      </c>
    </row>
    <row r="59" spans="1:4">
      <c r="A59" t="s">
        <v>96</v>
      </c>
      <c r="B59">
        <v>13381.858399999999</v>
      </c>
      <c r="C59">
        <v>14951.622572</v>
      </c>
      <c r="D59" s="19">
        <f t="shared" si="0"/>
        <v>0.89501044689693354</v>
      </c>
    </row>
    <row r="60" spans="1:4">
      <c r="A60" t="s">
        <v>97</v>
      </c>
      <c r="B60">
        <v>140293.74110000001</v>
      </c>
      <c r="C60">
        <v>167349.68012899999</v>
      </c>
      <c r="D60" s="19">
        <f t="shared" si="0"/>
        <v>0.83832691518654745</v>
      </c>
    </row>
    <row r="61" spans="1:4">
      <c r="A61" t="s">
        <v>98</v>
      </c>
      <c r="B61">
        <v>1320209.273</v>
      </c>
      <c r="C61">
        <v>1362094.7060080001</v>
      </c>
      <c r="D61" s="19">
        <f t="shared" si="0"/>
        <v>0.96924925056734346</v>
      </c>
    </row>
    <row r="62" spans="1:4">
      <c r="A62" t="s">
        <v>99</v>
      </c>
      <c r="B62">
        <v>2980.6099479999998</v>
      </c>
      <c r="C62">
        <v>4464.2317590000002</v>
      </c>
      <c r="D62" s="19">
        <f t="shared" si="0"/>
        <v>0.66766469773685411</v>
      </c>
    </row>
    <row r="63" spans="1:4">
      <c r="A63" t="s">
        <v>100</v>
      </c>
      <c r="B63">
        <v>326.94876219999998</v>
      </c>
      <c r="C63">
        <v>329.271861</v>
      </c>
      <c r="D63" s="19">
        <f t="shared" si="0"/>
        <v>0.99294473936234706</v>
      </c>
    </row>
    <row r="64" spans="1:4">
      <c r="A64" t="s">
        <v>101</v>
      </c>
      <c r="B64">
        <v>147193.45920000001</v>
      </c>
      <c r="C64">
        <v>146690.33317100001</v>
      </c>
      <c r="D64" s="19">
        <f t="shared" si="0"/>
        <v>1.0034298512937012</v>
      </c>
    </row>
    <row r="65" spans="1:4">
      <c r="A65" t="s">
        <v>102</v>
      </c>
      <c r="B65">
        <v>20080.5</v>
      </c>
      <c r="C65">
        <v>22948.596431999998</v>
      </c>
      <c r="D65" s="19">
        <f t="shared" si="0"/>
        <v>0.87502083447680201</v>
      </c>
    </row>
    <row r="66" spans="1:4">
      <c r="A66" t="s">
        <v>103</v>
      </c>
      <c r="B66">
        <v>63290.234980000001</v>
      </c>
      <c r="C66">
        <v>65066.703375999998</v>
      </c>
      <c r="D66" s="19">
        <f t="shared" si="0"/>
        <v>0.97269773472717147</v>
      </c>
    </row>
    <row r="67" spans="1:4">
      <c r="A67" t="s">
        <v>104</v>
      </c>
      <c r="B67">
        <v>23895.100780000001</v>
      </c>
      <c r="C67">
        <v>28426.183618999999</v>
      </c>
      <c r="D67" s="19">
        <f t="shared" ref="D67:D130" si="1">B67/C67</f>
        <v>0.84060178813551911</v>
      </c>
    </row>
    <row r="68" spans="1:4">
      <c r="A68" t="s">
        <v>105</v>
      </c>
      <c r="B68">
        <v>67938.8</v>
      </c>
      <c r="C68">
        <v>103101.413554</v>
      </c>
      <c r="D68" s="19">
        <f t="shared" si="1"/>
        <v>0.65895119822403447</v>
      </c>
    </row>
    <row r="69" spans="1:4">
      <c r="A69" t="s">
        <v>106</v>
      </c>
      <c r="B69">
        <v>671.25193750000005</v>
      </c>
      <c r="C69">
        <v>359.31689599999999</v>
      </c>
      <c r="D69" s="19">
        <f t="shared" si="1"/>
        <v>1.8681335193878557</v>
      </c>
    </row>
    <row r="70" spans="1:4">
      <c r="A70" t="s">
        <v>107</v>
      </c>
      <c r="B70">
        <v>2.306519851</v>
      </c>
      <c r="C70">
        <v>1.235609</v>
      </c>
      <c r="D70" s="19">
        <f t="shared" si="1"/>
        <v>1.866706904044888</v>
      </c>
    </row>
    <row r="71" spans="1:4">
      <c r="A71" t="s">
        <v>108</v>
      </c>
      <c r="B71">
        <v>365622.81099999999</v>
      </c>
      <c r="C71">
        <v>403856.60060800001</v>
      </c>
      <c r="D71" s="19">
        <f t="shared" si="1"/>
        <v>0.90532830328775205</v>
      </c>
    </row>
    <row r="72" spans="1:4">
      <c r="A72" t="s">
        <v>109</v>
      </c>
      <c r="B72">
        <v>16821.552489999998</v>
      </c>
      <c r="C72">
        <v>19516.402338</v>
      </c>
      <c r="D72" s="19">
        <f t="shared" si="1"/>
        <v>0.86191871835143952</v>
      </c>
    </row>
    <row r="73" spans="1:4">
      <c r="A73" t="s">
        <v>110</v>
      </c>
      <c r="B73">
        <v>228620</v>
      </c>
      <c r="C73">
        <v>51787</v>
      </c>
      <c r="D73" s="19">
        <f t="shared" si="1"/>
        <v>4.4146214300886326</v>
      </c>
    </row>
    <row r="74" spans="1:4">
      <c r="A74" t="s">
        <v>111</v>
      </c>
      <c r="B74">
        <v>19860.793129999998</v>
      </c>
      <c r="C74">
        <v>24655.038165999998</v>
      </c>
      <c r="D74" s="19">
        <f t="shared" si="1"/>
        <v>0.80554704463563143</v>
      </c>
    </row>
    <row r="75" spans="1:4">
      <c r="A75" t="s">
        <v>112</v>
      </c>
      <c r="B75">
        <v>1354.3920250000001</v>
      </c>
      <c r="C75">
        <v>0</v>
      </c>
      <c r="D75" s="19" t="e">
        <f t="shared" si="1"/>
        <v>#DIV/0!</v>
      </c>
    </row>
    <row r="76" spans="1:4">
      <c r="A76" t="s">
        <v>113</v>
      </c>
      <c r="B76">
        <v>85762.555800000002</v>
      </c>
      <c r="C76">
        <v>88885.840666000004</v>
      </c>
      <c r="D76" s="19">
        <f t="shared" si="1"/>
        <v>0.96486184028189437</v>
      </c>
    </row>
    <row r="77" spans="1:4">
      <c r="A77" t="s">
        <v>114</v>
      </c>
      <c r="B77">
        <v>2447.036834</v>
      </c>
      <c r="C77">
        <v>3070.4989770000002</v>
      </c>
      <c r="D77" s="19">
        <f t="shared" si="1"/>
        <v>0.79695087095936845</v>
      </c>
    </row>
    <row r="78" spans="1:4">
      <c r="A78" t="s">
        <v>115</v>
      </c>
      <c r="B78">
        <v>467.74515059999999</v>
      </c>
      <c r="C78">
        <v>292.26498600000002</v>
      </c>
      <c r="D78" s="19">
        <f t="shared" si="1"/>
        <v>1.6004145997837729</v>
      </c>
    </row>
    <row r="79" spans="1:4">
      <c r="A79" t="s">
        <v>116</v>
      </c>
      <c r="B79">
        <v>787378.18449999997</v>
      </c>
      <c r="C79">
        <v>838234.59435200004</v>
      </c>
      <c r="D79" s="19">
        <f t="shared" si="1"/>
        <v>0.93932914461575667</v>
      </c>
    </row>
    <row r="80" spans="1:4">
      <c r="A80" t="s">
        <v>117</v>
      </c>
      <c r="B80">
        <v>1753.200904</v>
      </c>
      <c r="C80">
        <v>1057.922806</v>
      </c>
      <c r="D80" s="19">
        <f t="shared" si="1"/>
        <v>1.6572106150436841</v>
      </c>
    </row>
    <row r="81" spans="1:4">
      <c r="A81" t="s">
        <v>118</v>
      </c>
      <c r="B81">
        <v>247.59469999999999</v>
      </c>
      <c r="C81">
        <v>194.642989</v>
      </c>
      <c r="D81" s="19">
        <f t="shared" si="1"/>
        <v>1.2720453034144477</v>
      </c>
    </row>
    <row r="82" spans="1:4">
      <c r="A82" t="s">
        <v>119</v>
      </c>
      <c r="B82">
        <v>5049.2628059999997</v>
      </c>
      <c r="C82">
        <v>5043.720174</v>
      </c>
      <c r="D82" s="19">
        <f t="shared" si="1"/>
        <v>1.0010989174277691</v>
      </c>
    </row>
    <row r="83" spans="1:4">
      <c r="A83" t="s">
        <v>120</v>
      </c>
      <c r="B83">
        <v>850344.96180000005</v>
      </c>
      <c r="C83">
        <v>905340.15248299995</v>
      </c>
      <c r="D83" s="19">
        <f t="shared" si="1"/>
        <v>0.93925466518615219</v>
      </c>
    </row>
    <row r="84" spans="1:4">
      <c r="A84" t="s">
        <v>121</v>
      </c>
      <c r="B84">
        <v>8655.9602510000004</v>
      </c>
      <c r="C84">
        <v>10162.315798</v>
      </c>
      <c r="D84" s="19">
        <f t="shared" si="1"/>
        <v>0.85177044514829403</v>
      </c>
    </row>
    <row r="85" spans="1:4">
      <c r="A85" t="s">
        <v>122</v>
      </c>
      <c r="B85">
        <v>20773.843260000001</v>
      </c>
      <c r="C85">
        <v>22530.859339999999</v>
      </c>
      <c r="D85" s="19">
        <f t="shared" si="1"/>
        <v>0.92201735169147803</v>
      </c>
    </row>
    <row r="86" spans="1:4">
      <c r="A86" t="s">
        <v>123</v>
      </c>
      <c r="B86">
        <v>16291.386399999999</v>
      </c>
      <c r="C86">
        <v>16171.234461</v>
      </c>
      <c r="D86" s="19">
        <f t="shared" si="1"/>
        <v>1.0074299794050832</v>
      </c>
    </row>
    <row r="87" spans="1:4">
      <c r="A87" t="s">
        <v>124</v>
      </c>
      <c r="B87">
        <v>2695.23506</v>
      </c>
      <c r="C87">
        <v>2939.9663209999999</v>
      </c>
      <c r="D87" s="19">
        <f t="shared" si="1"/>
        <v>0.91675712090580785</v>
      </c>
    </row>
    <row r="88" spans="1:4">
      <c r="A88" t="s">
        <v>125</v>
      </c>
      <c r="B88">
        <v>0</v>
      </c>
      <c r="C88">
        <v>0</v>
      </c>
      <c r="D88" s="19">
        <v>0</v>
      </c>
    </row>
    <row r="89" spans="1:4">
      <c r="A89" t="s">
        <v>126</v>
      </c>
      <c r="B89">
        <v>452.5865306</v>
      </c>
      <c r="C89">
        <v>597.34807799999999</v>
      </c>
      <c r="D89" s="19">
        <f t="shared" si="1"/>
        <v>0.7576596414528014</v>
      </c>
    </row>
    <row r="90" spans="1:4">
      <c r="A90" t="s">
        <v>127</v>
      </c>
      <c r="B90">
        <v>337.784963</v>
      </c>
      <c r="C90">
        <v>460.17507000000001</v>
      </c>
      <c r="D90" s="19">
        <f t="shared" si="1"/>
        <v>0.73403577251588181</v>
      </c>
    </row>
    <row r="91" spans="1:4">
      <c r="A91" t="s">
        <v>128</v>
      </c>
      <c r="B91">
        <v>3133.9420490000002</v>
      </c>
      <c r="C91">
        <v>4073.2646070000001</v>
      </c>
      <c r="D91" s="19">
        <f t="shared" si="1"/>
        <v>0.76939318982966343</v>
      </c>
    </row>
    <row r="92" spans="1:4">
      <c r="A92" t="s">
        <v>129</v>
      </c>
      <c r="B92">
        <v>63845.040240000002</v>
      </c>
      <c r="C92">
        <v>76316.462056000004</v>
      </c>
      <c r="D92" s="19">
        <f t="shared" si="1"/>
        <v>0.83658280952740394</v>
      </c>
    </row>
    <row r="93" spans="1:4">
      <c r="A93" t="s">
        <v>130</v>
      </c>
      <c r="B93">
        <v>507.07843370000001</v>
      </c>
      <c r="C93">
        <v>422.21258999999998</v>
      </c>
      <c r="D93" s="19">
        <f t="shared" si="1"/>
        <v>1.201002636373302</v>
      </c>
    </row>
    <row r="94" spans="1:4">
      <c r="A94" t="s">
        <v>131</v>
      </c>
      <c r="B94">
        <v>1137.6358150000001</v>
      </c>
      <c r="C94">
        <v>748.62393499999996</v>
      </c>
      <c r="D94" s="19">
        <f t="shared" si="1"/>
        <v>1.5196359103853661</v>
      </c>
    </row>
    <row r="95" spans="1:4">
      <c r="A95" t="s">
        <v>132</v>
      </c>
      <c r="B95">
        <v>18685.913639999999</v>
      </c>
      <c r="C95">
        <v>23126.176243000002</v>
      </c>
      <c r="D95" s="19">
        <f t="shared" si="1"/>
        <v>0.80799841027139052</v>
      </c>
    </row>
    <row r="96" spans="1:4">
      <c r="A96" t="s">
        <v>133</v>
      </c>
      <c r="B96">
        <v>3042</v>
      </c>
      <c r="C96">
        <v>1036.0353680000001</v>
      </c>
      <c r="D96" s="19">
        <f t="shared" si="1"/>
        <v>2.9361931976051996</v>
      </c>
    </row>
    <row r="97" spans="1:4">
      <c r="A97" t="s">
        <v>134</v>
      </c>
      <c r="B97">
        <v>0</v>
      </c>
      <c r="C97">
        <v>0</v>
      </c>
      <c r="D97" s="19">
        <v>0</v>
      </c>
    </row>
    <row r="98" spans="1:4">
      <c r="A98" t="s">
        <v>135</v>
      </c>
      <c r="B98">
        <v>1776.1242460000001</v>
      </c>
      <c r="C98">
        <v>2279.4905229999999</v>
      </c>
      <c r="D98" s="19">
        <f t="shared" si="1"/>
        <v>0.77917597291103113</v>
      </c>
    </row>
    <row r="99" spans="1:4">
      <c r="A99" t="s">
        <v>136</v>
      </c>
      <c r="B99">
        <v>598690.63260000001</v>
      </c>
      <c r="C99">
        <v>608795.76399200002</v>
      </c>
      <c r="D99" s="19">
        <f t="shared" si="1"/>
        <v>0.98340144266816421</v>
      </c>
    </row>
    <row r="100" spans="1:4">
      <c r="A100" t="s">
        <v>137</v>
      </c>
      <c r="B100">
        <v>1370.970476</v>
      </c>
      <c r="C100">
        <v>734.44937600000003</v>
      </c>
      <c r="D100" s="19">
        <f t="shared" si="1"/>
        <v>1.8666643621738197</v>
      </c>
    </row>
    <row r="101" spans="1:4">
      <c r="A101" t="s">
        <v>138</v>
      </c>
      <c r="B101">
        <v>10325.34627</v>
      </c>
      <c r="C101">
        <v>11251.946184</v>
      </c>
      <c r="D101" s="19">
        <f t="shared" si="1"/>
        <v>0.91764980929986995</v>
      </c>
    </row>
    <row r="102" spans="1:4">
      <c r="A102" t="s">
        <v>139</v>
      </c>
      <c r="B102">
        <v>22862.8629</v>
      </c>
      <c r="C102">
        <v>26908.307521999999</v>
      </c>
      <c r="D102" s="19">
        <f t="shared" si="1"/>
        <v>0.84965815413353374</v>
      </c>
    </row>
    <row r="103" spans="1:4">
      <c r="A103" t="s">
        <v>140</v>
      </c>
      <c r="B103">
        <v>4490.9551979999997</v>
      </c>
      <c r="C103">
        <v>4234.0473590000001</v>
      </c>
      <c r="D103" s="19">
        <f t="shared" si="1"/>
        <v>1.0606766569235249</v>
      </c>
    </row>
    <row r="104" spans="1:4">
      <c r="A104" t="s">
        <v>141</v>
      </c>
      <c r="B104">
        <v>99575.865879999998</v>
      </c>
      <c r="C104">
        <v>109906.80528</v>
      </c>
      <c r="D104" s="19">
        <f t="shared" si="1"/>
        <v>0.90600273228140182</v>
      </c>
    </row>
    <row r="105" spans="1:4">
      <c r="A105" t="s">
        <v>142</v>
      </c>
      <c r="B105">
        <v>165993.46419999999</v>
      </c>
      <c r="C105">
        <v>194995.46186800001</v>
      </c>
      <c r="D105" s="19">
        <f t="shared" si="1"/>
        <v>0.85126834547753427</v>
      </c>
    </row>
    <row r="106" spans="1:4">
      <c r="A106" t="s">
        <v>143</v>
      </c>
      <c r="B106">
        <v>491880.07459999999</v>
      </c>
      <c r="C106">
        <v>602804.39645799994</v>
      </c>
      <c r="D106" s="19">
        <f t="shared" si="1"/>
        <v>0.81598620960667045</v>
      </c>
    </row>
    <row r="107" spans="1:4">
      <c r="A107" t="s">
        <v>144</v>
      </c>
      <c r="B107">
        <v>65841.880350000007</v>
      </c>
      <c r="C107">
        <v>9.5151070000000004</v>
      </c>
      <c r="D107" s="19">
        <f t="shared" si="1"/>
        <v>6919.7204350933735</v>
      </c>
    </row>
    <row r="108" spans="1:4">
      <c r="A108" t="s">
        <v>145</v>
      </c>
      <c r="B108">
        <v>271439.1078</v>
      </c>
      <c r="C108">
        <v>254159.80528900001</v>
      </c>
      <c r="D108" s="19">
        <f t="shared" si="1"/>
        <v>1.0679859763480384</v>
      </c>
    </row>
    <row r="109" spans="1:4">
      <c r="A109" t="s">
        <v>146</v>
      </c>
      <c r="B109">
        <v>74195.219190000003</v>
      </c>
      <c r="C109">
        <v>59792.123576999998</v>
      </c>
      <c r="D109" s="19">
        <f t="shared" si="1"/>
        <v>1.2408861694709967</v>
      </c>
    </row>
    <row r="110" spans="1:4">
      <c r="A110" t="s">
        <v>147</v>
      </c>
      <c r="B110">
        <v>58159.612000000001</v>
      </c>
      <c r="C110">
        <v>51694.035777999998</v>
      </c>
      <c r="D110" s="19">
        <f t="shared" si="1"/>
        <v>1.1250739301873511</v>
      </c>
    </row>
    <row r="111" spans="1:4">
      <c r="A111" t="s">
        <v>148</v>
      </c>
      <c r="B111">
        <v>7770.3353379999999</v>
      </c>
      <c r="C111">
        <v>8775.7158560000007</v>
      </c>
      <c r="D111" s="19">
        <f t="shared" si="1"/>
        <v>0.88543606761007232</v>
      </c>
    </row>
    <row r="112" spans="1:4">
      <c r="A112" t="s">
        <v>149</v>
      </c>
      <c r="B112">
        <v>84652.3</v>
      </c>
      <c r="C112">
        <v>82068.554281000004</v>
      </c>
      <c r="D112" s="19">
        <f t="shared" si="1"/>
        <v>1.0314827736596082</v>
      </c>
    </row>
    <row r="113" spans="1:4">
      <c r="A113" t="s">
        <v>150</v>
      </c>
      <c r="B113">
        <v>492986.13400000002</v>
      </c>
      <c r="C113">
        <v>556986.08393600001</v>
      </c>
      <c r="D113" s="19">
        <f t="shared" si="1"/>
        <v>0.88509596239148791</v>
      </c>
    </row>
    <row r="114" spans="1:4">
      <c r="A114" t="s">
        <v>151</v>
      </c>
      <c r="B114">
        <v>6610.1276209999996</v>
      </c>
      <c r="C114">
        <v>8131.4410319999997</v>
      </c>
      <c r="D114" s="19">
        <f t="shared" si="1"/>
        <v>0.81290974071962008</v>
      </c>
    </row>
    <row r="115" spans="1:4">
      <c r="A115" t="s">
        <v>152</v>
      </c>
      <c r="B115">
        <v>22776.197179999999</v>
      </c>
      <c r="C115">
        <v>27633.289773</v>
      </c>
      <c r="D115" s="19">
        <f t="shared" si="1"/>
        <v>0.82423038903801527</v>
      </c>
    </row>
    <row r="116" spans="1:4">
      <c r="A116" t="s">
        <v>153</v>
      </c>
      <c r="B116">
        <v>807986.70440000005</v>
      </c>
      <c r="C116">
        <v>900265.52755300002</v>
      </c>
      <c r="D116" s="19">
        <f t="shared" si="1"/>
        <v>0.89749821543892516</v>
      </c>
    </row>
    <row r="117" spans="1:4">
      <c r="A117" t="s">
        <v>154</v>
      </c>
      <c r="B117">
        <v>44097.031759999998</v>
      </c>
      <c r="C117">
        <v>43065.829843</v>
      </c>
      <c r="D117" s="19">
        <f t="shared" si="1"/>
        <v>1.0239447822266361</v>
      </c>
    </row>
    <row r="118" spans="1:4">
      <c r="A118" t="s">
        <v>155</v>
      </c>
      <c r="B118">
        <v>17669.274440000001</v>
      </c>
      <c r="C118">
        <v>23411.008519999999</v>
      </c>
      <c r="D118" s="19">
        <f t="shared" si="1"/>
        <v>0.75474213017799552</v>
      </c>
    </row>
    <row r="119" spans="1:4">
      <c r="A119" t="s">
        <v>156</v>
      </c>
      <c r="B119">
        <v>4847.1051100000004</v>
      </c>
      <c r="C119">
        <v>5784.5428659999998</v>
      </c>
      <c r="D119" s="19">
        <f t="shared" si="1"/>
        <v>0.83794090946926703</v>
      </c>
    </row>
    <row r="120" spans="1:4">
      <c r="A120" t="s">
        <v>157</v>
      </c>
      <c r="B120">
        <v>15527.540569999999</v>
      </c>
      <c r="C120">
        <v>12358.292171999999</v>
      </c>
      <c r="D120" s="19">
        <f t="shared" si="1"/>
        <v>1.2564471169552471</v>
      </c>
    </row>
    <row r="121" spans="1:4">
      <c r="A121" t="s">
        <v>158</v>
      </c>
      <c r="B121">
        <v>182.93315050000001</v>
      </c>
      <c r="C121">
        <v>199.00697</v>
      </c>
      <c r="D121" s="19">
        <f t="shared" si="1"/>
        <v>0.91922986667250906</v>
      </c>
    </row>
    <row r="122" spans="1:4">
      <c r="A122" t="s">
        <v>159</v>
      </c>
      <c r="B122">
        <v>526.46970380000005</v>
      </c>
      <c r="C122">
        <v>522.47995900000001</v>
      </c>
      <c r="D122" s="19">
        <f t="shared" si="1"/>
        <v>1.0076361681080288</v>
      </c>
    </row>
    <row r="123" spans="1:4">
      <c r="A123" t="s">
        <v>160</v>
      </c>
      <c r="B123">
        <v>534931.9</v>
      </c>
      <c r="C123">
        <v>634922.98756000004</v>
      </c>
      <c r="D123" s="19">
        <f t="shared" si="1"/>
        <v>0.84251462064042704</v>
      </c>
    </row>
    <row r="124" spans="1:4">
      <c r="A124" t="s">
        <v>161</v>
      </c>
      <c r="B124">
        <v>51139.184430000001</v>
      </c>
      <c r="C124">
        <v>54667.748535999999</v>
      </c>
      <c r="D124" s="19">
        <f t="shared" si="1"/>
        <v>0.93545437299880096</v>
      </c>
    </row>
    <row r="125" spans="1:4">
      <c r="A125" t="s">
        <v>162</v>
      </c>
      <c r="B125">
        <v>6753.8137129999996</v>
      </c>
      <c r="C125">
        <v>5613.740076</v>
      </c>
      <c r="D125" s="19">
        <f t="shared" si="1"/>
        <v>1.2030862885643869</v>
      </c>
    </row>
    <row r="126" spans="1:4">
      <c r="A126" t="s">
        <v>163</v>
      </c>
      <c r="B126">
        <v>30887.607489999999</v>
      </c>
      <c r="C126">
        <v>35902.779361000001</v>
      </c>
      <c r="D126" s="19">
        <f t="shared" si="1"/>
        <v>0.86031243373743327</v>
      </c>
    </row>
    <row r="127" spans="1:4">
      <c r="A127" t="s">
        <v>164</v>
      </c>
      <c r="B127">
        <v>1846.60321</v>
      </c>
      <c r="C127">
        <v>6768.003901</v>
      </c>
      <c r="D127" s="19">
        <f t="shared" si="1"/>
        <v>0.27284310662515382</v>
      </c>
    </row>
    <row r="128" spans="1:4">
      <c r="A128" t="s">
        <v>165</v>
      </c>
      <c r="B128">
        <v>21086.9</v>
      </c>
      <c r="C128">
        <v>17174.174405000002</v>
      </c>
      <c r="D128" s="19">
        <f t="shared" si="1"/>
        <v>1.2278261244313944</v>
      </c>
    </row>
    <row r="129" spans="1:4">
      <c r="A129" t="s">
        <v>166</v>
      </c>
      <c r="B129">
        <v>836.75547900000004</v>
      </c>
      <c r="C129">
        <v>997.68048399999998</v>
      </c>
      <c r="D129" s="19">
        <f t="shared" si="1"/>
        <v>0.83870085906180769</v>
      </c>
    </row>
    <row r="130" spans="1:4">
      <c r="A130" t="s">
        <v>167</v>
      </c>
      <c r="B130">
        <v>23006.476589999998</v>
      </c>
      <c r="C130">
        <v>27114.458581999999</v>
      </c>
      <c r="D130" s="19">
        <f t="shared" si="1"/>
        <v>0.84849478076146811</v>
      </c>
    </row>
    <row r="131" spans="1:4">
      <c r="A131" t="s">
        <v>168</v>
      </c>
      <c r="B131">
        <v>2048.854081</v>
      </c>
      <c r="C131">
        <v>1801.7123509999999</v>
      </c>
      <c r="D131" s="19">
        <f t="shared" ref="D131:D194" si="2">B131/C131</f>
        <v>1.1371704700047316</v>
      </c>
    </row>
    <row r="132" spans="1:4">
      <c r="A132" t="s">
        <v>169</v>
      </c>
      <c r="B132">
        <v>28902.632119999998</v>
      </c>
      <c r="C132">
        <v>37385.135049999997</v>
      </c>
      <c r="D132" s="19">
        <f t="shared" si="2"/>
        <v>0.77310492743559045</v>
      </c>
    </row>
    <row r="133" spans="1:4">
      <c r="A133" t="s">
        <v>170</v>
      </c>
      <c r="B133">
        <v>98404.595960000006</v>
      </c>
      <c r="C133">
        <v>85954.980628999998</v>
      </c>
      <c r="D133" s="19">
        <f t="shared" si="2"/>
        <v>1.1448387893278134</v>
      </c>
    </row>
    <row r="134" spans="1:4">
      <c r="A134" t="s">
        <v>171</v>
      </c>
      <c r="B134">
        <v>16894.777030000001</v>
      </c>
      <c r="C134">
        <v>18274.283194</v>
      </c>
      <c r="D134" s="19">
        <f t="shared" si="2"/>
        <v>0.92451106566779417</v>
      </c>
    </row>
    <row r="135" spans="1:4">
      <c r="A135" t="s">
        <v>172</v>
      </c>
      <c r="B135">
        <v>17541.942930000001</v>
      </c>
      <c r="C135">
        <v>15047.011743999999</v>
      </c>
      <c r="D135" s="19">
        <f t="shared" si="2"/>
        <v>1.1658090807960495</v>
      </c>
    </row>
    <row r="136" spans="1:4">
      <c r="A136" t="s">
        <v>173</v>
      </c>
      <c r="B136">
        <v>41220.163679999998</v>
      </c>
      <c r="C136">
        <v>52480.304876000002</v>
      </c>
      <c r="D136" s="19">
        <f t="shared" si="2"/>
        <v>0.78544062915401569</v>
      </c>
    </row>
    <row r="137" spans="1:4">
      <c r="A137" t="s">
        <v>174</v>
      </c>
      <c r="B137">
        <v>0</v>
      </c>
      <c r="C137">
        <v>0</v>
      </c>
      <c r="D137" s="19">
        <v>0</v>
      </c>
    </row>
    <row r="138" spans="1:4">
      <c r="A138" t="s">
        <v>175</v>
      </c>
      <c r="B138">
        <v>4479.88</v>
      </c>
      <c r="C138">
        <v>5010.7547629999999</v>
      </c>
      <c r="D138" s="19">
        <f t="shared" si="2"/>
        <v>0.89405293451596535</v>
      </c>
    </row>
    <row r="139" spans="1:4">
      <c r="A139" t="s">
        <v>176</v>
      </c>
      <c r="B139">
        <v>3544.1233069999998</v>
      </c>
      <c r="C139">
        <v>4351.0510969999996</v>
      </c>
      <c r="D139" s="19">
        <f t="shared" si="2"/>
        <v>0.81454417058986794</v>
      </c>
    </row>
    <row r="140" spans="1:4">
      <c r="A140" t="s">
        <v>177</v>
      </c>
      <c r="B140">
        <v>2769.1846110000001</v>
      </c>
      <c r="C140">
        <v>3050.580551</v>
      </c>
      <c r="D140" s="19">
        <f t="shared" si="2"/>
        <v>0.90775659409886533</v>
      </c>
    </row>
    <row r="141" spans="1:4">
      <c r="A141" t="s">
        <v>178</v>
      </c>
      <c r="B141">
        <v>428255.2721</v>
      </c>
      <c r="C141">
        <v>433645.12965999998</v>
      </c>
      <c r="D141" s="19">
        <f t="shared" si="2"/>
        <v>0.98757081034387284</v>
      </c>
    </row>
    <row r="142" spans="1:4">
      <c r="A142" t="s">
        <v>179</v>
      </c>
      <c r="B142">
        <v>158.43821460000001</v>
      </c>
      <c r="C142">
        <v>14940.640928000001</v>
      </c>
      <c r="D142" s="19">
        <f t="shared" si="2"/>
        <v>1.0604512575031078E-2</v>
      </c>
    </row>
    <row r="143" spans="1:4">
      <c r="A143" t="s">
        <v>180</v>
      </c>
      <c r="B143">
        <v>6536.6858199999997</v>
      </c>
      <c r="C143">
        <v>8243.1251560000001</v>
      </c>
      <c r="D143" s="19">
        <f t="shared" si="2"/>
        <v>0.79298636091216956</v>
      </c>
    </row>
    <row r="144" spans="1:4">
      <c r="A144" t="s">
        <v>181</v>
      </c>
      <c r="B144">
        <v>5186.8656430000001</v>
      </c>
      <c r="C144">
        <v>5732.9000749999996</v>
      </c>
      <c r="D144" s="19">
        <f t="shared" si="2"/>
        <v>0.90475423871747851</v>
      </c>
    </row>
    <row r="145" spans="1:4">
      <c r="A145" t="s">
        <v>182</v>
      </c>
      <c r="B145">
        <v>15437.778700000001</v>
      </c>
      <c r="C145">
        <v>18811.775125</v>
      </c>
      <c r="D145" s="19">
        <f t="shared" si="2"/>
        <v>0.82064444197421271</v>
      </c>
    </row>
    <row r="146" spans="1:4">
      <c r="A146" t="s">
        <v>183</v>
      </c>
      <c r="B146">
        <v>16164.85491</v>
      </c>
      <c r="C146">
        <v>20964.941189000001</v>
      </c>
      <c r="D146" s="19">
        <f t="shared" si="2"/>
        <v>0.77104222541208289</v>
      </c>
    </row>
    <row r="147" spans="1:4">
      <c r="A147" t="s">
        <v>184</v>
      </c>
      <c r="B147">
        <v>5288.1134380000003</v>
      </c>
      <c r="C147">
        <v>6064.9048030000004</v>
      </c>
      <c r="D147" s="19">
        <f t="shared" si="2"/>
        <v>0.87192027076570755</v>
      </c>
    </row>
    <row r="148" spans="1:4">
      <c r="A148" t="s">
        <v>185</v>
      </c>
      <c r="B148">
        <v>633</v>
      </c>
      <c r="C148">
        <v>149.87606400000001</v>
      </c>
      <c r="D148" s="19">
        <f t="shared" si="2"/>
        <v>4.2234896160603732</v>
      </c>
    </row>
    <row r="149" spans="1:4">
      <c r="A149" t="s">
        <v>186</v>
      </c>
      <c r="B149">
        <v>1988.992714</v>
      </c>
      <c r="C149">
        <v>2265.0396660000001</v>
      </c>
      <c r="D149" s="19">
        <f t="shared" si="2"/>
        <v>0.87812710031365948</v>
      </c>
    </row>
    <row r="150" spans="1:4">
      <c r="A150" t="s">
        <v>187</v>
      </c>
      <c r="B150">
        <v>10605.57425</v>
      </c>
      <c r="C150">
        <v>13735.517706000001</v>
      </c>
      <c r="D150" s="19">
        <f t="shared" si="2"/>
        <v>0.77212774043218135</v>
      </c>
    </row>
    <row r="151" spans="1:4">
      <c r="A151" t="s">
        <v>188</v>
      </c>
      <c r="B151">
        <v>2588.748094</v>
      </c>
      <c r="C151">
        <v>3379.2949480000002</v>
      </c>
      <c r="D151" s="19">
        <f t="shared" si="2"/>
        <v>0.76606159978196731</v>
      </c>
    </row>
    <row r="152" spans="1:4">
      <c r="A152" t="s">
        <v>189</v>
      </c>
      <c r="B152">
        <v>27.47965233</v>
      </c>
      <c r="C152">
        <v>16.040091</v>
      </c>
      <c r="D152" s="19">
        <f t="shared" si="2"/>
        <v>1.7131855629746739</v>
      </c>
    </row>
    <row r="153" spans="1:4">
      <c r="A153" t="s">
        <v>190</v>
      </c>
      <c r="B153">
        <v>0</v>
      </c>
      <c r="C153">
        <v>0</v>
      </c>
      <c r="D153" s="19">
        <v>0</v>
      </c>
    </row>
    <row r="154" spans="1:4">
      <c r="A154" t="s">
        <v>191</v>
      </c>
      <c r="B154">
        <v>6565.1753609999996</v>
      </c>
      <c r="C154">
        <v>7085.213675</v>
      </c>
      <c r="D154" s="19">
        <f t="shared" si="2"/>
        <v>0.92660231040950214</v>
      </c>
    </row>
    <row r="155" spans="1:4">
      <c r="A155" t="s">
        <v>192</v>
      </c>
      <c r="B155">
        <v>2512.66059</v>
      </c>
      <c r="C155">
        <v>2796.9985889999998</v>
      </c>
      <c r="D155" s="19">
        <f t="shared" si="2"/>
        <v>0.89834174385420118</v>
      </c>
    </row>
    <row r="156" spans="1:4">
      <c r="A156" t="s">
        <v>193</v>
      </c>
      <c r="B156">
        <v>186856.48</v>
      </c>
      <c r="C156">
        <v>227382.096926</v>
      </c>
      <c r="D156" s="19">
        <f t="shared" si="2"/>
        <v>0.82177305305092341</v>
      </c>
    </row>
    <row r="157" spans="1:4">
      <c r="A157" t="s">
        <v>194</v>
      </c>
      <c r="B157">
        <v>0</v>
      </c>
      <c r="C157">
        <v>0</v>
      </c>
      <c r="D157" s="19">
        <v>0</v>
      </c>
    </row>
    <row r="158" spans="1:4">
      <c r="A158" t="s">
        <v>195</v>
      </c>
      <c r="B158">
        <v>7005.1392960000003</v>
      </c>
      <c r="C158">
        <v>9399.240941</v>
      </c>
      <c r="D158" s="19">
        <f t="shared" si="2"/>
        <v>0.7452877673816406</v>
      </c>
    </row>
    <row r="159" spans="1:4">
      <c r="A159" t="s">
        <v>196</v>
      </c>
      <c r="B159">
        <v>3733.722612</v>
      </c>
      <c r="C159">
        <v>4192.0520450000004</v>
      </c>
      <c r="D159" s="19">
        <f t="shared" si="2"/>
        <v>0.89066704609579805</v>
      </c>
    </row>
    <row r="160" spans="1:4">
      <c r="A160" t="s">
        <v>197</v>
      </c>
      <c r="B160">
        <v>2949.4965780000002</v>
      </c>
      <c r="C160">
        <v>3529.6337739999999</v>
      </c>
      <c r="D160" s="19">
        <f t="shared" si="2"/>
        <v>0.83563813326090419</v>
      </c>
    </row>
    <row r="161" spans="1:4">
      <c r="A161" t="s">
        <v>198</v>
      </c>
      <c r="B161">
        <v>26.1374098</v>
      </c>
      <c r="C161">
        <v>15.474268</v>
      </c>
      <c r="D161" s="19">
        <f t="shared" si="2"/>
        <v>1.6890886082624392</v>
      </c>
    </row>
    <row r="162" spans="1:4">
      <c r="A162" t="s">
        <v>199</v>
      </c>
      <c r="B162">
        <v>71947.444730000003</v>
      </c>
      <c r="C162">
        <v>65198.424066</v>
      </c>
      <c r="D162" s="19">
        <f t="shared" si="2"/>
        <v>1.1035150889102474</v>
      </c>
    </row>
    <row r="163" spans="1:4">
      <c r="A163" t="s">
        <v>200</v>
      </c>
      <c r="B163">
        <v>7411.8</v>
      </c>
      <c r="C163">
        <v>7611.000927</v>
      </c>
      <c r="D163" s="19">
        <f t="shared" si="2"/>
        <v>0.97382723653424674</v>
      </c>
    </row>
    <row r="164" spans="1:4">
      <c r="A164" t="s">
        <v>201</v>
      </c>
      <c r="B164">
        <v>32.164201839999997</v>
      </c>
      <c r="C164">
        <v>27.540959000000001</v>
      </c>
      <c r="D164" s="19">
        <f t="shared" si="2"/>
        <v>1.1678678959581617</v>
      </c>
    </row>
    <row r="165" spans="1:4">
      <c r="A165" t="s">
        <v>202</v>
      </c>
      <c r="B165">
        <v>575116.4351</v>
      </c>
      <c r="C165">
        <v>658764.45342000003</v>
      </c>
      <c r="D165" s="19">
        <f t="shared" si="2"/>
        <v>0.87302287200570972</v>
      </c>
    </row>
    <row r="166" spans="1:4">
      <c r="A166" t="s">
        <v>203</v>
      </c>
      <c r="B166">
        <v>123615.3992</v>
      </c>
      <c r="C166">
        <v>125619.01209</v>
      </c>
      <c r="D166" s="19">
        <f t="shared" si="2"/>
        <v>0.98405008241455905</v>
      </c>
    </row>
    <row r="167" spans="1:4">
      <c r="A167" t="s">
        <v>204</v>
      </c>
      <c r="B167">
        <v>7711.5626759999996</v>
      </c>
      <c r="C167">
        <v>8673.8009849999999</v>
      </c>
      <c r="D167" s="19">
        <f t="shared" si="2"/>
        <v>0.88906382442206788</v>
      </c>
    </row>
    <row r="168" spans="1:4">
      <c r="A168" t="s">
        <v>205</v>
      </c>
      <c r="B168">
        <v>98.658804770000003</v>
      </c>
      <c r="C168">
        <v>85.710187000000005</v>
      </c>
      <c r="D168" s="19">
        <f t="shared" si="2"/>
        <v>1.1510744314441876</v>
      </c>
    </row>
    <row r="169" spans="1:4">
      <c r="A169" t="s">
        <v>206</v>
      </c>
      <c r="B169">
        <v>47557.811549999999</v>
      </c>
      <c r="C169">
        <v>51290.314986999998</v>
      </c>
      <c r="D169" s="19">
        <f t="shared" si="2"/>
        <v>0.92722790963662371</v>
      </c>
    </row>
    <row r="170" spans="1:4">
      <c r="A170" t="s">
        <v>207</v>
      </c>
      <c r="B170">
        <v>36778.576070000003</v>
      </c>
      <c r="C170">
        <v>42552.250305000001</v>
      </c>
      <c r="D170" s="19">
        <f t="shared" si="2"/>
        <v>0.86431565443387193</v>
      </c>
    </row>
    <row r="171" spans="1:4">
      <c r="A171" t="s">
        <v>208</v>
      </c>
      <c r="B171">
        <v>48622</v>
      </c>
      <c r="C171">
        <v>61686.711993999998</v>
      </c>
      <c r="D171" s="19">
        <f t="shared" si="2"/>
        <v>0.78820865026375941</v>
      </c>
    </row>
    <row r="172" spans="1:4">
      <c r="A172" t="s">
        <v>209</v>
      </c>
      <c r="B172">
        <v>27365.599999999999</v>
      </c>
      <c r="C172">
        <v>16638.340081999999</v>
      </c>
      <c r="D172" s="19">
        <f t="shared" si="2"/>
        <v>1.6447313773568775</v>
      </c>
    </row>
    <row r="173" spans="1:4">
      <c r="A173" t="s">
        <v>210</v>
      </c>
      <c r="B173">
        <v>45346.610410000001</v>
      </c>
      <c r="C173">
        <v>49876.234299999996</v>
      </c>
      <c r="D173" s="19">
        <f t="shared" si="2"/>
        <v>0.90918272091764563</v>
      </c>
    </row>
    <row r="174" spans="1:4">
      <c r="A174" t="s">
        <v>211</v>
      </c>
      <c r="B174">
        <v>1.952547421</v>
      </c>
      <c r="C174">
        <v>1.046778</v>
      </c>
      <c r="D174" s="19">
        <f t="shared" si="2"/>
        <v>1.8652927564392832</v>
      </c>
    </row>
    <row r="175" spans="1:4">
      <c r="A175" t="s">
        <v>212</v>
      </c>
      <c r="B175">
        <v>90116.539579999997</v>
      </c>
      <c r="C175">
        <v>95833.385594000007</v>
      </c>
      <c r="D175" s="19">
        <f t="shared" si="2"/>
        <v>0.94034598716756668</v>
      </c>
    </row>
    <row r="176" spans="1:4">
      <c r="A176" t="s">
        <v>213</v>
      </c>
      <c r="B176">
        <v>209.47558889999999</v>
      </c>
      <c r="C176">
        <v>170.94297399999999</v>
      </c>
      <c r="D176" s="19">
        <f t="shared" si="2"/>
        <v>1.225412100879911</v>
      </c>
    </row>
    <row r="177" spans="1:4">
      <c r="A177" t="s">
        <v>214</v>
      </c>
      <c r="B177">
        <v>3907.716046</v>
      </c>
      <c r="C177">
        <v>6384.9004219999997</v>
      </c>
      <c r="D177" s="19">
        <f t="shared" si="2"/>
        <v>0.61202458734289089</v>
      </c>
    </row>
    <row r="178" spans="1:4">
      <c r="A178" t="s">
        <v>215</v>
      </c>
      <c r="B178">
        <v>221546</v>
      </c>
      <c r="C178">
        <v>231028.65481400001</v>
      </c>
      <c r="D178" s="19">
        <f t="shared" si="2"/>
        <v>0.95895463780614376</v>
      </c>
    </row>
    <row r="179" spans="1:4">
      <c r="A179" t="s">
        <v>216</v>
      </c>
      <c r="B179">
        <v>0</v>
      </c>
      <c r="C179">
        <v>0</v>
      </c>
      <c r="D179" s="19">
        <v>0</v>
      </c>
    </row>
    <row r="180" spans="1:4">
      <c r="A180" t="s">
        <v>217</v>
      </c>
      <c r="B180">
        <v>6460.4509719999996</v>
      </c>
      <c r="C180">
        <v>3682.6847600000001</v>
      </c>
      <c r="D180" s="19">
        <f t="shared" si="2"/>
        <v>1.75427748857874</v>
      </c>
    </row>
    <row r="181" spans="1:4">
      <c r="A181" t="s">
        <v>218</v>
      </c>
      <c r="B181">
        <v>79107.217690000005</v>
      </c>
      <c r="C181">
        <v>88921.395250999994</v>
      </c>
      <c r="D181" s="19">
        <f t="shared" si="2"/>
        <v>0.88963086405361347</v>
      </c>
    </row>
    <row r="182" spans="1:4">
      <c r="A182" t="s">
        <v>219</v>
      </c>
      <c r="B182">
        <v>11254.63653</v>
      </c>
      <c r="C182">
        <v>12763.679391</v>
      </c>
      <c r="D182" s="19">
        <f t="shared" si="2"/>
        <v>0.88177054478005257</v>
      </c>
    </row>
    <row r="183" spans="1:4">
      <c r="A183" t="s">
        <v>220</v>
      </c>
      <c r="B183">
        <v>6172.8242559999999</v>
      </c>
      <c r="C183">
        <v>6350.5805609999998</v>
      </c>
      <c r="D183" s="19">
        <f t="shared" si="2"/>
        <v>0.97200944019329005</v>
      </c>
    </row>
    <row r="184" spans="1:4">
      <c r="A184" t="s">
        <v>221</v>
      </c>
      <c r="B184">
        <v>1922.497429</v>
      </c>
      <c r="C184">
        <v>2129.3563939999999</v>
      </c>
      <c r="D184" s="19">
        <f t="shared" si="2"/>
        <v>0.90285376107875726</v>
      </c>
    </row>
    <row r="185" spans="1:4">
      <c r="A185" t="s">
        <v>222</v>
      </c>
      <c r="B185">
        <v>59271.428569999996</v>
      </c>
      <c r="C185">
        <v>63544.955747</v>
      </c>
      <c r="D185" s="19">
        <f t="shared" si="2"/>
        <v>0.93274797146740074</v>
      </c>
    </row>
    <row r="186" spans="1:4">
      <c r="A186" t="s">
        <v>223</v>
      </c>
      <c r="B186">
        <v>0</v>
      </c>
      <c r="C186">
        <v>0</v>
      </c>
      <c r="D186" s="19">
        <v>0</v>
      </c>
    </row>
    <row r="187" spans="1:4">
      <c r="A187" t="s">
        <v>224</v>
      </c>
      <c r="B187">
        <v>74617.054600000003</v>
      </c>
      <c r="C187">
        <v>83053.438657999999</v>
      </c>
      <c r="D187" s="19">
        <f t="shared" si="2"/>
        <v>0.89842221834137903</v>
      </c>
    </row>
    <row r="188" spans="1:4">
      <c r="A188" t="s">
        <v>225</v>
      </c>
      <c r="B188">
        <v>281789.01</v>
      </c>
      <c r="C188">
        <v>266699.60932400002</v>
      </c>
      <c r="D188" s="19">
        <f t="shared" si="2"/>
        <v>1.056578263141243</v>
      </c>
    </row>
    <row r="189" spans="1:4">
      <c r="A189" t="s">
        <v>226</v>
      </c>
      <c r="B189">
        <v>3032.5354430000002</v>
      </c>
      <c r="C189">
        <v>2912.447079</v>
      </c>
      <c r="D189" s="19">
        <f t="shared" si="2"/>
        <v>1.0412328055214768</v>
      </c>
    </row>
    <row r="190" spans="1:4">
      <c r="A190" t="s">
        <v>227</v>
      </c>
      <c r="B190">
        <v>247307.25210000001</v>
      </c>
      <c r="C190">
        <v>167621.42194900001</v>
      </c>
      <c r="D190" s="19">
        <f t="shared" si="2"/>
        <v>1.4753916845738546</v>
      </c>
    </row>
    <row r="191" spans="1:4">
      <c r="A191" t="s">
        <v>228</v>
      </c>
      <c r="B191">
        <v>10146.88708</v>
      </c>
      <c r="C191">
        <v>10168.948931000001</v>
      </c>
      <c r="D191" s="19">
        <f t="shared" si="2"/>
        <v>0.99783046889607785</v>
      </c>
    </row>
    <row r="192" spans="1:4">
      <c r="A192" t="s">
        <v>229</v>
      </c>
      <c r="B192">
        <v>124.5646928</v>
      </c>
      <c r="C192">
        <v>80.057001</v>
      </c>
      <c r="D192" s="19">
        <f t="shared" si="2"/>
        <v>1.5559500261569879</v>
      </c>
    </row>
    <row r="193" spans="1:4">
      <c r="A193" t="s">
        <v>230</v>
      </c>
      <c r="B193">
        <v>6288.4043270000002</v>
      </c>
      <c r="C193">
        <v>8123.7692299999999</v>
      </c>
      <c r="D193" s="19">
        <f t="shared" si="2"/>
        <v>0.77407471199178812</v>
      </c>
    </row>
    <row r="194" spans="1:4">
      <c r="A194" t="s">
        <v>231</v>
      </c>
      <c r="B194">
        <v>31413.12429</v>
      </c>
      <c r="C194">
        <v>22671.994387999999</v>
      </c>
      <c r="D194" s="19">
        <f t="shared" si="2"/>
        <v>1.3855474623188231</v>
      </c>
    </row>
    <row r="195" spans="1:4">
      <c r="A195" t="s">
        <v>232</v>
      </c>
      <c r="B195">
        <v>465345.11670000001</v>
      </c>
      <c r="C195">
        <v>503243.06337500003</v>
      </c>
      <c r="D195" s="19">
        <f t="shared" ref="D195:D246" si="3">B195/C195</f>
        <v>0.92469256024944013</v>
      </c>
    </row>
    <row r="196" spans="1:4">
      <c r="A196" t="s">
        <v>233</v>
      </c>
      <c r="B196">
        <v>0.32712918499999999</v>
      </c>
      <c r="C196">
        <v>0.17524400000000001</v>
      </c>
      <c r="D196" s="19">
        <f t="shared" si="3"/>
        <v>1.8667069057999131</v>
      </c>
    </row>
    <row r="197" spans="1:4">
      <c r="A197" t="s">
        <v>234</v>
      </c>
      <c r="B197">
        <v>0</v>
      </c>
      <c r="C197">
        <v>0</v>
      </c>
      <c r="D197" s="19">
        <v>0</v>
      </c>
    </row>
    <row r="198" spans="1:4">
      <c r="A198" t="s">
        <v>235</v>
      </c>
      <c r="B198">
        <v>620.30498</v>
      </c>
      <c r="C198">
        <v>445.825672</v>
      </c>
      <c r="D198" s="19">
        <f t="shared" si="3"/>
        <v>1.3913621824810483</v>
      </c>
    </row>
    <row r="199" spans="1:4">
      <c r="A199" t="s">
        <v>236</v>
      </c>
      <c r="B199">
        <v>2229.5095729999998</v>
      </c>
      <c r="C199">
        <v>3145.8804180000002</v>
      </c>
      <c r="D199" s="19">
        <f t="shared" si="3"/>
        <v>0.70870766741267777</v>
      </c>
    </row>
    <row r="200" spans="1:4">
      <c r="A200" t="s">
        <v>237</v>
      </c>
      <c r="B200">
        <v>10925.07897</v>
      </c>
      <c r="C200">
        <v>13033.107549</v>
      </c>
      <c r="D200" s="19">
        <f t="shared" si="3"/>
        <v>0.83825587481154917</v>
      </c>
    </row>
    <row r="201" spans="1:4">
      <c r="A201" t="s">
        <v>238</v>
      </c>
      <c r="B201">
        <v>1419.394771</v>
      </c>
      <c r="C201">
        <v>335.01580200000001</v>
      </c>
      <c r="D201" s="19">
        <f t="shared" si="3"/>
        <v>4.2367994659547428</v>
      </c>
    </row>
    <row r="202" spans="1:4">
      <c r="A202" t="s">
        <v>239</v>
      </c>
      <c r="B202">
        <v>2923.5328500000001</v>
      </c>
      <c r="C202">
        <v>2887.3771000000002</v>
      </c>
      <c r="D202" s="19">
        <f t="shared" si="3"/>
        <v>1.0125220048326906</v>
      </c>
    </row>
    <row r="203" spans="1:4">
      <c r="A203" t="s">
        <v>240</v>
      </c>
      <c r="B203">
        <v>88.985776240000007</v>
      </c>
      <c r="C203">
        <v>48.344318000000001</v>
      </c>
      <c r="D203" s="19">
        <f t="shared" si="3"/>
        <v>1.8406666992385745</v>
      </c>
    </row>
    <row r="204" spans="1:4">
      <c r="A204" t="s">
        <v>241</v>
      </c>
      <c r="B204">
        <v>3296.28</v>
      </c>
      <c r="C204">
        <v>1618.3575969999999</v>
      </c>
      <c r="D204" s="19">
        <f t="shared" si="3"/>
        <v>2.0368057134655637</v>
      </c>
    </row>
    <row r="205" spans="1:4">
      <c r="A205" t="s">
        <v>242</v>
      </c>
      <c r="B205">
        <v>118.9477895</v>
      </c>
      <c r="C205">
        <v>128.30834100000001</v>
      </c>
      <c r="D205" s="19">
        <f t="shared" si="3"/>
        <v>0.9270464302862429</v>
      </c>
    </row>
    <row r="206" spans="1:4">
      <c r="A206" t="s">
        <v>243</v>
      </c>
      <c r="B206">
        <v>2681.6403759999998</v>
      </c>
      <c r="C206">
        <v>2305.405874</v>
      </c>
      <c r="D206" s="19">
        <f t="shared" si="3"/>
        <v>1.1631966441324335</v>
      </c>
    </row>
    <row r="207" spans="1:4">
      <c r="A207" t="s">
        <v>244</v>
      </c>
      <c r="B207">
        <v>78718.984790000002</v>
      </c>
      <c r="C207">
        <v>78413.977903000006</v>
      </c>
      <c r="D207" s="19">
        <f t="shared" si="3"/>
        <v>1.0038897004737766</v>
      </c>
    </row>
    <row r="208" spans="1:4">
      <c r="A208" t="s">
        <v>245</v>
      </c>
      <c r="B208">
        <v>29704.637780000001</v>
      </c>
      <c r="C208">
        <v>32827.512659</v>
      </c>
      <c r="D208" s="19">
        <f t="shared" si="3"/>
        <v>0.90487019496605603</v>
      </c>
    </row>
    <row r="209" spans="1:4">
      <c r="A209" t="s">
        <v>246</v>
      </c>
      <c r="B209">
        <v>200200.52669999999</v>
      </c>
      <c r="C209">
        <v>205645.07031899999</v>
      </c>
      <c r="D209" s="19">
        <f t="shared" si="3"/>
        <v>0.97352456049369751</v>
      </c>
    </row>
    <row r="210" spans="1:4">
      <c r="A210" t="s">
        <v>247</v>
      </c>
      <c r="B210">
        <v>1690.3592659999999</v>
      </c>
      <c r="C210">
        <v>1870.8983920000001</v>
      </c>
      <c r="D210" s="19">
        <f t="shared" si="3"/>
        <v>0.90350137304516953</v>
      </c>
    </row>
    <row r="211" spans="1:4">
      <c r="A211" t="s">
        <v>248</v>
      </c>
      <c r="B211">
        <v>855.48044689999995</v>
      </c>
      <c r="C211">
        <v>733.01898800000004</v>
      </c>
      <c r="D211" s="19">
        <f t="shared" si="3"/>
        <v>1.1670645111583384</v>
      </c>
    </row>
    <row r="212" spans="1:4">
      <c r="A212" t="s">
        <v>249</v>
      </c>
      <c r="B212">
        <v>1420.872754</v>
      </c>
      <c r="C212">
        <v>1640.5880119999999</v>
      </c>
      <c r="D212" s="19">
        <f t="shared" si="3"/>
        <v>0.86607529959203433</v>
      </c>
    </row>
    <row r="213" spans="1:4">
      <c r="A213" t="s">
        <v>250</v>
      </c>
      <c r="B213">
        <v>9465.94542</v>
      </c>
      <c r="C213">
        <v>5050.1764839999996</v>
      </c>
      <c r="D213" s="19">
        <f t="shared" si="3"/>
        <v>1.8743791330837778</v>
      </c>
    </row>
    <row r="214" spans="1:4">
      <c r="A214" t="s">
        <v>251</v>
      </c>
      <c r="B214">
        <v>454.55768610000001</v>
      </c>
      <c r="C214">
        <v>285.723569</v>
      </c>
      <c r="D214" s="19">
        <f t="shared" si="3"/>
        <v>1.5909002106158068</v>
      </c>
    </row>
    <row r="215" spans="1:4">
      <c r="A215" t="s">
        <v>252</v>
      </c>
      <c r="B215">
        <v>1583.831185</v>
      </c>
      <c r="C215">
        <v>3198.01224</v>
      </c>
      <c r="D215" s="19">
        <f t="shared" si="3"/>
        <v>0.49525488526585504</v>
      </c>
    </row>
    <row r="216" spans="1:4">
      <c r="A216" t="s">
        <v>253</v>
      </c>
      <c r="B216">
        <v>2417.1023209999998</v>
      </c>
      <c r="C216">
        <v>3059.230521</v>
      </c>
      <c r="D216" s="19">
        <f t="shared" si="3"/>
        <v>0.79010140112288707</v>
      </c>
    </row>
    <row r="217" spans="1:4">
      <c r="A217" t="s">
        <v>254</v>
      </c>
      <c r="B217">
        <v>229765.842</v>
      </c>
      <c r="C217">
        <v>265205.21563499997</v>
      </c>
      <c r="D217" s="19">
        <f t="shared" si="3"/>
        <v>0.86636999747480481</v>
      </c>
    </row>
    <row r="218" spans="1:4">
      <c r="A218" t="s">
        <v>255</v>
      </c>
      <c r="B218">
        <v>3324.9109899999999</v>
      </c>
      <c r="C218">
        <v>4431.1172939999997</v>
      </c>
      <c r="D218" s="19">
        <f t="shared" si="3"/>
        <v>0.75035499387527616</v>
      </c>
    </row>
    <row r="219" spans="1:4">
      <c r="A219" t="s">
        <v>256</v>
      </c>
      <c r="B219">
        <v>10.416330930000001</v>
      </c>
      <c r="C219">
        <v>6.2198669999999998</v>
      </c>
      <c r="D219" s="19">
        <f t="shared" si="3"/>
        <v>1.674687084145047</v>
      </c>
    </row>
    <row r="220" spans="1:4">
      <c r="A220" t="s">
        <v>257</v>
      </c>
      <c r="B220">
        <v>16333.42857</v>
      </c>
      <c r="C220">
        <v>5699.9576260000003</v>
      </c>
      <c r="D220" s="19">
        <f t="shared" si="3"/>
        <v>2.8655350866989058</v>
      </c>
    </row>
    <row r="221" spans="1:4">
      <c r="A221" t="s">
        <v>258</v>
      </c>
      <c r="B221">
        <v>979.6977157</v>
      </c>
      <c r="C221">
        <v>1239.132599</v>
      </c>
      <c r="D221" s="19">
        <f t="shared" si="3"/>
        <v>0.79063186336202584</v>
      </c>
    </row>
    <row r="222" spans="1:4">
      <c r="A222" t="s">
        <v>259</v>
      </c>
      <c r="B222">
        <v>256.89898540000002</v>
      </c>
      <c r="C222">
        <v>177.42144200000001</v>
      </c>
      <c r="D222" s="19">
        <f t="shared" si="3"/>
        <v>1.4479590657368233</v>
      </c>
    </row>
    <row r="223" spans="1:4">
      <c r="A223" t="s">
        <v>260</v>
      </c>
      <c r="B223">
        <v>10443.9982</v>
      </c>
      <c r="C223">
        <v>14895.684423999999</v>
      </c>
      <c r="D223" s="19">
        <f t="shared" si="3"/>
        <v>0.70114255261561387</v>
      </c>
    </row>
    <row r="224" spans="1:4">
      <c r="A224" t="s">
        <v>261</v>
      </c>
      <c r="B224">
        <v>22179.723440000002</v>
      </c>
      <c r="C224">
        <v>25625.944668</v>
      </c>
      <c r="D224" s="19">
        <f t="shared" si="3"/>
        <v>0.86551827561294103</v>
      </c>
    </row>
    <row r="225" spans="1:4">
      <c r="A225" t="s">
        <v>262</v>
      </c>
      <c r="B225">
        <v>229374</v>
      </c>
      <c r="C225">
        <v>218807.07320499999</v>
      </c>
      <c r="D225" s="19">
        <f t="shared" si="3"/>
        <v>1.0482933510339489</v>
      </c>
    </row>
    <row r="226" spans="1:4">
      <c r="A226" t="s">
        <v>263</v>
      </c>
      <c r="B226">
        <v>89.604705319999994</v>
      </c>
      <c r="C226">
        <v>90.972671000000005</v>
      </c>
      <c r="D226" s="19">
        <f t="shared" si="3"/>
        <v>0.98496289418610106</v>
      </c>
    </row>
    <row r="227" spans="1:4">
      <c r="A227" t="s">
        <v>264</v>
      </c>
      <c r="B227">
        <v>12472.18254</v>
      </c>
      <c r="C227">
        <v>24673.214231999998</v>
      </c>
      <c r="D227" s="19">
        <f t="shared" si="3"/>
        <v>0.50549484241190457</v>
      </c>
    </row>
    <row r="228" spans="1:4">
      <c r="A228" t="s">
        <v>265</v>
      </c>
      <c r="B228">
        <v>7333.7061139999996</v>
      </c>
      <c r="C228">
        <v>8924.8496250000007</v>
      </c>
      <c r="D228" s="19">
        <f t="shared" si="3"/>
        <v>0.82171761118047959</v>
      </c>
    </row>
    <row r="229" spans="1:4">
      <c r="A229" t="s">
        <v>266</v>
      </c>
      <c r="B229">
        <v>50224</v>
      </c>
      <c r="C229">
        <v>59334.711729000002</v>
      </c>
      <c r="D229" s="19">
        <f t="shared" si="3"/>
        <v>0.84645224585211698</v>
      </c>
    </row>
    <row r="230" spans="1:4">
      <c r="A230" t="s">
        <v>267</v>
      </c>
      <c r="B230">
        <v>51.27418256</v>
      </c>
      <c r="C230">
        <v>28.458682</v>
      </c>
      <c r="D230" s="19">
        <f t="shared" si="3"/>
        <v>1.8017061563146177</v>
      </c>
    </row>
    <row r="231" spans="1:4">
      <c r="A231" t="s">
        <v>268</v>
      </c>
      <c r="B231">
        <v>13911.87098</v>
      </c>
      <c r="C231">
        <v>14817.691541</v>
      </c>
      <c r="D231" s="19">
        <f t="shared" si="3"/>
        <v>0.93886898249341821</v>
      </c>
    </row>
    <row r="232" spans="1:4">
      <c r="A232" t="s">
        <v>269</v>
      </c>
      <c r="B232">
        <v>2771010</v>
      </c>
      <c r="C232">
        <v>2886183.1343990001</v>
      </c>
      <c r="D232" s="19">
        <f t="shared" si="3"/>
        <v>0.9600950012401126</v>
      </c>
    </row>
    <row r="233" spans="1:4">
      <c r="A233" t="s">
        <v>270</v>
      </c>
      <c r="B233">
        <v>14669.224770000001</v>
      </c>
      <c r="C233">
        <v>13487.349726</v>
      </c>
      <c r="D233" s="19">
        <f t="shared" si="3"/>
        <v>1.0876284124020053</v>
      </c>
    </row>
    <row r="234" spans="1:4">
      <c r="A234" t="s">
        <v>271</v>
      </c>
      <c r="B234">
        <v>113.9293448</v>
      </c>
      <c r="C234">
        <v>91.488688999999994</v>
      </c>
      <c r="D234" s="19">
        <f t="shared" si="3"/>
        <v>1.2452833901685925</v>
      </c>
    </row>
    <row r="235" spans="1:4">
      <c r="A235" t="s">
        <v>272</v>
      </c>
      <c r="B235">
        <v>416.60293410000003</v>
      </c>
      <c r="C235">
        <v>510.162352</v>
      </c>
      <c r="D235" s="19">
        <f t="shared" si="3"/>
        <v>0.8166085413139228</v>
      </c>
    </row>
    <row r="236" spans="1:4">
      <c r="A236" t="s">
        <v>273</v>
      </c>
      <c r="B236">
        <v>47102</v>
      </c>
      <c r="C236">
        <v>43901.767390000001</v>
      </c>
      <c r="D236" s="19">
        <f t="shared" si="3"/>
        <v>1.0728953024048173</v>
      </c>
    </row>
    <row r="237" spans="1:4">
      <c r="A237" t="s">
        <v>274</v>
      </c>
      <c r="B237">
        <v>5154.6867929999999</v>
      </c>
      <c r="C237">
        <v>2123.1600050000002</v>
      </c>
      <c r="D237" s="19">
        <f t="shared" si="3"/>
        <v>2.4278371770666429</v>
      </c>
    </row>
    <row r="238" spans="1:4">
      <c r="A238" t="s">
        <v>275</v>
      </c>
      <c r="B238">
        <v>0.83628469299999997</v>
      </c>
      <c r="C238">
        <v>0</v>
      </c>
      <c r="D238" s="19" t="e">
        <f t="shared" si="3"/>
        <v>#DIV/0!</v>
      </c>
    </row>
    <row r="239" spans="1:4">
      <c r="A239" t="s">
        <v>276</v>
      </c>
      <c r="B239">
        <v>170658</v>
      </c>
      <c r="C239">
        <v>176176.99085</v>
      </c>
      <c r="D239" s="19">
        <f t="shared" si="3"/>
        <v>0.9686736002052676</v>
      </c>
    </row>
    <row r="240" spans="1:4">
      <c r="A240" t="s">
        <v>277</v>
      </c>
      <c r="B240">
        <v>480.11065639999998</v>
      </c>
      <c r="C240">
        <v>521.54700400000002</v>
      </c>
      <c r="D240" s="19">
        <f t="shared" si="3"/>
        <v>0.92055107730999441</v>
      </c>
    </row>
    <row r="241" spans="1:4">
      <c r="A241" t="s">
        <v>278</v>
      </c>
      <c r="B241">
        <v>58.161487280000003</v>
      </c>
      <c r="C241">
        <v>31.390260000000001</v>
      </c>
      <c r="D241" s="19">
        <f t="shared" si="3"/>
        <v>1.8528514029511065</v>
      </c>
    </row>
    <row r="242" spans="1:4">
      <c r="A242" t="s">
        <v>279</v>
      </c>
      <c r="B242">
        <v>371.59840000000003</v>
      </c>
      <c r="C242">
        <v>503.84378800000002</v>
      </c>
      <c r="D242" s="19">
        <f t="shared" si="3"/>
        <v>0.73752700509627012</v>
      </c>
    </row>
    <row r="243" spans="1:4">
      <c r="A243" t="s">
        <v>280</v>
      </c>
      <c r="B243">
        <v>7697.4392040000002</v>
      </c>
      <c r="C243">
        <v>8295.1337120000007</v>
      </c>
      <c r="D243" s="19">
        <f t="shared" si="3"/>
        <v>0.92794636846717049</v>
      </c>
    </row>
    <row r="244" spans="1:4">
      <c r="A244" t="s">
        <v>281</v>
      </c>
      <c r="B244">
        <v>100158.9604</v>
      </c>
      <c r="C244">
        <v>106764.123333</v>
      </c>
      <c r="D244" s="19">
        <f t="shared" si="3"/>
        <v>0.93813312256217074</v>
      </c>
    </row>
    <row r="245" spans="1:4">
      <c r="A245" t="s">
        <v>282</v>
      </c>
      <c r="B245">
        <v>8868.6144910000003</v>
      </c>
      <c r="C245">
        <v>10972.313330999999</v>
      </c>
      <c r="D245" s="19">
        <f t="shared" si="3"/>
        <v>0.80827207749741947</v>
      </c>
    </row>
    <row r="246" spans="1:4">
      <c r="A246" t="s">
        <v>283</v>
      </c>
      <c r="B246">
        <v>7503.8645580000002</v>
      </c>
      <c r="C246">
        <v>9109.2427819999994</v>
      </c>
      <c r="D246" s="19">
        <f t="shared" si="3"/>
        <v>0.82376381194139969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832B-6641-BA45-8483-738ECFDE52D6}">
  <dimension ref="A1:P246"/>
  <sheetViews>
    <sheetView topLeftCell="A47" workbookViewId="0">
      <selection activeCell="C18" sqref="C18"/>
    </sheetView>
  </sheetViews>
  <sheetFormatPr baseColWidth="10" defaultRowHeight="16"/>
  <sheetData>
    <row r="1" spans="1:16">
      <c r="A1" s="5" t="s">
        <v>21</v>
      </c>
      <c r="D1" s="5" t="s">
        <v>318</v>
      </c>
      <c r="G1" s="5" t="s">
        <v>325</v>
      </c>
      <c r="J1" s="5" t="s">
        <v>332</v>
      </c>
      <c r="M1" s="5" t="s">
        <v>20</v>
      </c>
    </row>
    <row r="2" spans="1:16">
      <c r="A2" t="s">
        <v>39</v>
      </c>
      <c r="B2">
        <v>691.38212530801195</v>
      </c>
      <c r="D2" s="3" t="s">
        <v>55</v>
      </c>
      <c r="E2">
        <v>372227.342411088</v>
      </c>
      <c r="G2" s="3" t="s">
        <v>40</v>
      </c>
      <c r="H2">
        <v>13099.1019684817</v>
      </c>
      <c r="J2" s="7" t="s">
        <v>326</v>
      </c>
      <c r="K2">
        <v>15319.2581655833</v>
      </c>
      <c r="M2" t="s">
        <v>55</v>
      </c>
      <c r="N2">
        <v>586458.88167178503</v>
      </c>
      <c r="O2" t="s">
        <v>55</v>
      </c>
      <c r="P2">
        <f>N2</f>
        <v>586458.88167178503</v>
      </c>
    </row>
    <row r="3" spans="1:16">
      <c r="A3" t="s">
        <v>40</v>
      </c>
      <c r="B3">
        <v>11081.8787032409</v>
      </c>
      <c r="D3" s="3" t="s">
        <v>206</v>
      </c>
      <c r="E3">
        <v>37704.045927331397</v>
      </c>
      <c r="G3" s="3" t="s">
        <v>43</v>
      </c>
      <c r="H3">
        <v>5822.6870095587301</v>
      </c>
      <c r="J3" s="3" t="s">
        <v>327</v>
      </c>
      <c r="K3">
        <v>3586.5349999999999</v>
      </c>
      <c r="M3" t="s">
        <v>56</v>
      </c>
      <c r="N3">
        <v>93656.182528376594</v>
      </c>
      <c r="O3" t="s">
        <v>56</v>
      </c>
      <c r="P3">
        <f t="shared" ref="P3:P23" si="0">N3</f>
        <v>93656.182528376594</v>
      </c>
    </row>
    <row r="4" spans="1:16">
      <c r="A4" t="s">
        <v>41</v>
      </c>
      <c r="B4">
        <v>38128.2845996756</v>
      </c>
      <c r="D4" s="3" t="s">
        <v>284</v>
      </c>
      <c r="E4">
        <v>23294.960980107498</v>
      </c>
      <c r="G4" s="3" t="s">
        <v>103</v>
      </c>
      <c r="H4">
        <v>61394.651827382098</v>
      </c>
      <c r="J4" s="3" t="s">
        <v>103</v>
      </c>
      <c r="K4">
        <v>110039.51700000001</v>
      </c>
      <c r="M4" t="s">
        <v>59</v>
      </c>
      <c r="N4">
        <v>120249.342307841</v>
      </c>
      <c r="O4" t="s">
        <v>59</v>
      </c>
      <c r="P4">
        <f t="shared" si="0"/>
        <v>120249.342307841</v>
      </c>
    </row>
    <row r="5" spans="1:16">
      <c r="A5" t="s">
        <v>42</v>
      </c>
      <c r="B5">
        <v>81.3367138775358</v>
      </c>
      <c r="D5" t="s">
        <v>83</v>
      </c>
      <c r="E5">
        <v>7186530.5017472804</v>
      </c>
      <c r="G5" s="3" t="s">
        <v>44</v>
      </c>
      <c r="H5">
        <v>1748.4910309869499</v>
      </c>
      <c r="J5" s="3" t="s">
        <v>44</v>
      </c>
      <c r="K5">
        <v>1.3815595029377301</v>
      </c>
      <c r="M5" t="s">
        <v>79</v>
      </c>
      <c r="N5">
        <v>714949.53266671998</v>
      </c>
      <c r="O5" t="s">
        <v>79</v>
      </c>
      <c r="P5">
        <f t="shared" si="0"/>
        <v>714949.53266671998</v>
      </c>
    </row>
    <row r="6" spans="1:16">
      <c r="A6" t="s">
        <v>43</v>
      </c>
      <c r="B6">
        <v>4530.0553708221896</v>
      </c>
      <c r="D6" t="s">
        <v>136</v>
      </c>
      <c r="E6">
        <v>107143.305101841</v>
      </c>
      <c r="G6" s="3" t="s">
        <v>319</v>
      </c>
      <c r="H6">
        <v>19567.673867877402</v>
      </c>
      <c r="J6" s="3" t="s">
        <v>319</v>
      </c>
      <c r="K6">
        <v>19755.848999999998</v>
      </c>
      <c r="M6" t="s">
        <v>82</v>
      </c>
      <c r="N6">
        <v>130841.67167490401</v>
      </c>
      <c r="O6" t="s">
        <v>82</v>
      </c>
      <c r="P6">
        <f t="shared" si="0"/>
        <v>130841.67167490401</v>
      </c>
    </row>
    <row r="7" spans="1:16">
      <c r="A7" t="s">
        <v>44</v>
      </c>
      <c r="B7">
        <v>1010.66425474275</v>
      </c>
      <c r="D7" s="3" t="s">
        <v>153</v>
      </c>
      <c r="E7">
        <v>1144185.95512232</v>
      </c>
      <c r="G7" t="s">
        <v>54</v>
      </c>
      <c r="H7">
        <v>1094.1815016814101</v>
      </c>
      <c r="J7" s="3" t="s">
        <v>42</v>
      </c>
      <c r="K7">
        <v>1.83495374353087</v>
      </c>
      <c r="M7" t="s">
        <v>97</v>
      </c>
      <c r="N7">
        <v>104311.59729739701</v>
      </c>
      <c r="O7" t="s">
        <v>97</v>
      </c>
      <c r="P7">
        <f t="shared" si="0"/>
        <v>104311.59729739701</v>
      </c>
    </row>
    <row r="8" spans="1:16">
      <c r="A8" t="s">
        <v>45</v>
      </c>
      <c r="B8">
        <v>25.723056383735599</v>
      </c>
      <c r="D8" s="3" t="s">
        <v>285</v>
      </c>
      <c r="E8">
        <v>476879.57229512598</v>
      </c>
      <c r="G8" s="3" t="s">
        <v>49</v>
      </c>
      <c r="H8">
        <v>160688.09773444501</v>
      </c>
      <c r="J8" s="3" t="s">
        <v>54</v>
      </c>
      <c r="K8">
        <v>5.88179438050211</v>
      </c>
      <c r="M8" t="s">
        <v>101</v>
      </c>
      <c r="N8">
        <v>67256.410934658896</v>
      </c>
      <c r="O8" t="s">
        <v>101</v>
      </c>
      <c r="P8">
        <f t="shared" si="0"/>
        <v>67256.410934658896</v>
      </c>
    </row>
    <row r="9" spans="1:16">
      <c r="A9" t="s">
        <v>46</v>
      </c>
      <c r="B9">
        <v>106.823530528961</v>
      </c>
      <c r="D9" s="3" t="s">
        <v>184</v>
      </c>
      <c r="E9">
        <v>16583.277257125199</v>
      </c>
      <c r="G9" s="3" t="s">
        <v>50</v>
      </c>
      <c r="H9">
        <v>4863.6756678219999</v>
      </c>
      <c r="J9" s="3" t="s">
        <v>49</v>
      </c>
      <c r="K9">
        <v>153439.45300000001</v>
      </c>
      <c r="M9" t="s">
        <v>109</v>
      </c>
      <c r="N9">
        <v>14749.7338559114</v>
      </c>
      <c r="O9" t="s">
        <v>109</v>
      </c>
      <c r="P9">
        <f t="shared" si="0"/>
        <v>14749.7338559114</v>
      </c>
    </row>
    <row r="10" spans="1:16">
      <c r="A10" t="s">
        <v>47</v>
      </c>
      <c r="B10">
        <v>124.56877368927</v>
      </c>
      <c r="D10" t="s">
        <v>110</v>
      </c>
      <c r="E10">
        <v>189378.46286237799</v>
      </c>
      <c r="G10" s="3" t="s">
        <v>39</v>
      </c>
      <c r="H10">
        <v>1449.7802892288801</v>
      </c>
      <c r="J10" s="3" t="s">
        <v>50</v>
      </c>
      <c r="K10">
        <v>4048.029</v>
      </c>
      <c r="M10" t="s">
        <v>113</v>
      </c>
      <c r="N10">
        <v>61801.998258480096</v>
      </c>
      <c r="O10" t="s">
        <v>113</v>
      </c>
      <c r="P10">
        <f t="shared" si="0"/>
        <v>61801.998258480096</v>
      </c>
    </row>
    <row r="11" spans="1:16">
      <c r="A11" t="s">
        <v>48</v>
      </c>
      <c r="B11">
        <v>181162.22695901501</v>
      </c>
      <c r="D11" s="3" t="s">
        <v>286</v>
      </c>
      <c r="E11">
        <v>20905.120799019602</v>
      </c>
      <c r="G11" s="3" t="s">
        <v>55</v>
      </c>
      <c r="H11">
        <v>376402.94723486202</v>
      </c>
      <c r="J11" t="s">
        <v>39</v>
      </c>
      <c r="K11">
        <v>483.16010738326599</v>
      </c>
      <c r="M11" t="s">
        <v>116</v>
      </c>
      <c r="N11">
        <v>527403.45802006102</v>
      </c>
      <c r="O11" t="s">
        <v>116</v>
      </c>
      <c r="P11">
        <f t="shared" si="0"/>
        <v>527403.45802006102</v>
      </c>
    </row>
    <row r="12" spans="1:16">
      <c r="A12" t="s">
        <v>49</v>
      </c>
      <c r="B12">
        <v>154269.37546022399</v>
      </c>
      <c r="D12" s="3" t="s">
        <v>287</v>
      </c>
      <c r="E12">
        <v>8494.4995421002805</v>
      </c>
      <c r="G12" s="3" t="s">
        <v>56</v>
      </c>
      <c r="H12">
        <v>79643.543931666805</v>
      </c>
      <c r="J12" s="3" t="s">
        <v>55</v>
      </c>
      <c r="K12">
        <v>361732.598</v>
      </c>
      <c r="M12" t="s">
        <v>98</v>
      </c>
      <c r="N12">
        <v>916671.51913975005</v>
      </c>
      <c r="O12" t="s">
        <v>98</v>
      </c>
      <c r="P12">
        <f t="shared" si="0"/>
        <v>916671.51913975005</v>
      </c>
    </row>
    <row r="13" spans="1:16">
      <c r="A13" t="s">
        <v>50</v>
      </c>
      <c r="B13">
        <v>3611.8362301637399</v>
      </c>
      <c r="D13" s="3" t="s">
        <v>157</v>
      </c>
      <c r="E13">
        <v>11986.118758319701</v>
      </c>
      <c r="G13" s="3" t="s">
        <v>57</v>
      </c>
      <c r="H13">
        <v>23410.1273191162</v>
      </c>
      <c r="J13" s="3" t="s">
        <v>56</v>
      </c>
      <c r="K13">
        <v>51184.928</v>
      </c>
      <c r="M13" t="s">
        <v>129</v>
      </c>
      <c r="N13">
        <v>69940.859755555997</v>
      </c>
      <c r="O13" t="s">
        <v>129</v>
      </c>
      <c r="P13">
        <f t="shared" si="0"/>
        <v>69940.859755555997</v>
      </c>
    </row>
    <row r="14" spans="1:16">
      <c r="A14" t="s">
        <v>51</v>
      </c>
      <c r="B14">
        <v>586.45832688712005</v>
      </c>
      <c r="D14" s="3" t="s">
        <v>142</v>
      </c>
      <c r="E14">
        <v>443180.27661940298</v>
      </c>
      <c r="G14" t="s">
        <v>65</v>
      </c>
      <c r="H14">
        <v>8032.2185805702702</v>
      </c>
      <c r="J14" s="3" t="s">
        <v>57</v>
      </c>
      <c r="K14">
        <v>25287.523000000001</v>
      </c>
      <c r="M14" t="s">
        <v>141</v>
      </c>
      <c r="N14">
        <v>42978.247775042903</v>
      </c>
      <c r="O14" t="s">
        <v>141</v>
      </c>
      <c r="P14">
        <f t="shared" si="0"/>
        <v>42978.247775042903</v>
      </c>
    </row>
    <row r="15" spans="1:16">
      <c r="A15" t="s">
        <v>52</v>
      </c>
      <c r="B15">
        <v>16.733599880995701</v>
      </c>
      <c r="D15" t="s">
        <v>162</v>
      </c>
      <c r="E15">
        <v>9184.5287605354097</v>
      </c>
      <c r="G15" s="3" t="s">
        <v>64</v>
      </c>
      <c r="H15">
        <v>21606.723002489402</v>
      </c>
      <c r="J15" t="s">
        <v>65</v>
      </c>
      <c r="K15">
        <v>656.03907023265901</v>
      </c>
      <c r="M15" t="s">
        <v>148</v>
      </c>
      <c r="N15">
        <v>3204.0672201859102</v>
      </c>
      <c r="O15" t="s">
        <v>148</v>
      </c>
      <c r="P15">
        <f t="shared" si="0"/>
        <v>3204.0672201859102</v>
      </c>
    </row>
    <row r="16" spans="1:16">
      <c r="A16" t="s">
        <v>53</v>
      </c>
      <c r="B16">
        <v>17.545713310075701</v>
      </c>
      <c r="D16" s="3" t="s">
        <v>193</v>
      </c>
      <c r="E16">
        <v>190501.428813209</v>
      </c>
      <c r="G16" s="3" t="s">
        <v>62</v>
      </c>
      <c r="H16">
        <v>71200.822310085699</v>
      </c>
      <c r="J16" s="3" t="s">
        <v>64</v>
      </c>
      <c r="K16">
        <v>29799.577000000001</v>
      </c>
      <c r="M16" t="s">
        <v>145</v>
      </c>
      <c r="N16">
        <v>43220.824038140403</v>
      </c>
      <c r="O16" t="s">
        <v>145</v>
      </c>
      <c r="P16">
        <f t="shared" si="0"/>
        <v>43220.824038140403</v>
      </c>
    </row>
    <row r="17" spans="1:16">
      <c r="A17" t="s">
        <v>54</v>
      </c>
      <c r="B17">
        <v>251.82614324975799</v>
      </c>
      <c r="D17" s="3" t="s">
        <v>212</v>
      </c>
      <c r="E17">
        <v>127296.412015232</v>
      </c>
      <c r="G17" s="3" t="s">
        <v>73</v>
      </c>
      <c r="H17">
        <v>3013.6962092613198</v>
      </c>
      <c r="J17" s="3" t="s">
        <v>62</v>
      </c>
      <c r="K17">
        <v>63440.021999999997</v>
      </c>
      <c r="M17" t="s">
        <v>658</v>
      </c>
      <c r="N17">
        <v>103146.930906072</v>
      </c>
      <c r="O17" t="s">
        <v>808</v>
      </c>
      <c r="P17">
        <f t="shared" si="0"/>
        <v>103146.930906072</v>
      </c>
    </row>
    <row r="18" spans="1:16">
      <c r="A18" t="s">
        <v>55</v>
      </c>
      <c r="B18">
        <v>362008.01001502801</v>
      </c>
      <c r="D18" s="3" t="s">
        <v>232</v>
      </c>
      <c r="E18">
        <v>84840.335708950006</v>
      </c>
      <c r="G18" s="3" t="s">
        <v>68</v>
      </c>
      <c r="H18">
        <v>180.338997104643</v>
      </c>
      <c r="J18" s="3" t="s">
        <v>73</v>
      </c>
      <c r="K18">
        <v>12.674640402527199</v>
      </c>
      <c r="M18" t="s">
        <v>150</v>
      </c>
      <c r="N18">
        <v>442471.94635631097</v>
      </c>
      <c r="O18" t="s">
        <v>150</v>
      </c>
      <c r="P18">
        <f t="shared" si="0"/>
        <v>442471.94635631097</v>
      </c>
    </row>
    <row r="19" spans="1:16">
      <c r="A19" t="s">
        <v>56</v>
      </c>
      <c r="B19">
        <v>79142.6292243231</v>
      </c>
      <c r="D19" s="3" t="s">
        <v>254</v>
      </c>
      <c r="E19">
        <v>209677.77451201499</v>
      </c>
      <c r="G19" s="3" t="s">
        <v>59</v>
      </c>
      <c r="H19">
        <v>79864.346758978107</v>
      </c>
      <c r="J19" s="3" t="s">
        <v>68</v>
      </c>
      <c r="K19">
        <v>48183.964</v>
      </c>
      <c r="M19" t="s">
        <v>153</v>
      </c>
      <c r="N19">
        <v>1748269.76378546</v>
      </c>
      <c r="O19" t="s">
        <v>153</v>
      </c>
      <c r="P19">
        <f t="shared" si="0"/>
        <v>1748269.76378546</v>
      </c>
    </row>
    <row r="20" spans="1:16">
      <c r="A20" t="s">
        <v>57</v>
      </c>
      <c r="B20">
        <v>31709.7044214997</v>
      </c>
      <c r="D20" t="s">
        <v>276</v>
      </c>
      <c r="E20">
        <v>161173.58699223999</v>
      </c>
      <c r="G20" s="3" t="s">
        <v>69</v>
      </c>
      <c r="H20">
        <v>1375.5969338825</v>
      </c>
      <c r="J20" s="3" t="s">
        <v>59</v>
      </c>
      <c r="K20">
        <v>74188.548999999999</v>
      </c>
      <c r="M20" t="s">
        <v>160</v>
      </c>
      <c r="N20">
        <v>795881.84993957297</v>
      </c>
      <c r="O20" t="s">
        <v>160</v>
      </c>
      <c r="P20">
        <f t="shared" si="0"/>
        <v>795881.84993957297</v>
      </c>
    </row>
    <row r="21" spans="1:16">
      <c r="A21" t="s">
        <v>58</v>
      </c>
      <c r="B21">
        <v>1143.9762535760301</v>
      </c>
      <c r="D21" s="3" t="s">
        <v>288</v>
      </c>
      <c r="E21">
        <v>20316.071346851601</v>
      </c>
      <c r="G21" s="3" t="s">
        <v>320</v>
      </c>
      <c r="H21">
        <v>5386.3101430505603</v>
      </c>
      <c r="J21" s="3" t="s">
        <v>69</v>
      </c>
      <c r="K21">
        <v>21.8361801345083</v>
      </c>
      <c r="M21" t="s">
        <v>171</v>
      </c>
      <c r="N21">
        <v>9227.1052183289794</v>
      </c>
      <c r="O21" t="s">
        <v>171</v>
      </c>
      <c r="P21">
        <f t="shared" si="0"/>
        <v>9227.1052183289794</v>
      </c>
    </row>
    <row r="22" spans="1:16">
      <c r="A22" t="s">
        <v>59</v>
      </c>
      <c r="B22">
        <v>83991.969320563803</v>
      </c>
      <c r="D22" s="3" t="s">
        <v>62</v>
      </c>
      <c r="E22">
        <v>89636.098419302696</v>
      </c>
      <c r="G22" s="3" t="s">
        <v>70</v>
      </c>
      <c r="H22">
        <v>2708.5349290253798</v>
      </c>
      <c r="J22" s="3" t="s">
        <v>320</v>
      </c>
      <c r="K22">
        <v>5201.7709999999997</v>
      </c>
      <c r="M22" t="s">
        <v>169</v>
      </c>
      <c r="N22">
        <v>15378.677849186301</v>
      </c>
      <c r="O22" t="s">
        <v>169</v>
      </c>
      <c r="P22">
        <f t="shared" si="0"/>
        <v>15378.677849186301</v>
      </c>
    </row>
    <row r="23" spans="1:16">
      <c r="A23" t="s">
        <v>60</v>
      </c>
      <c r="B23">
        <v>6003.2887807245197</v>
      </c>
      <c r="D23" s="3" t="s">
        <v>143</v>
      </c>
      <c r="E23">
        <v>1782007.73091665</v>
      </c>
      <c r="G23" s="3" t="s">
        <v>75</v>
      </c>
      <c r="H23">
        <v>2781.1184395176601</v>
      </c>
      <c r="J23" s="3" t="s">
        <v>70</v>
      </c>
      <c r="K23">
        <v>18.8369144647666</v>
      </c>
      <c r="M23" t="s">
        <v>170</v>
      </c>
      <c r="N23">
        <v>6037.3815393434697</v>
      </c>
      <c r="O23" t="s">
        <v>170</v>
      </c>
      <c r="P23">
        <f t="shared" si="0"/>
        <v>6037.3815393434697</v>
      </c>
    </row>
    <row r="24" spans="1:16">
      <c r="A24" t="s">
        <v>61</v>
      </c>
      <c r="B24">
        <v>2791.4977380549899</v>
      </c>
      <c r="D24" s="3" t="s">
        <v>204</v>
      </c>
      <c r="E24">
        <v>14408.293967792701</v>
      </c>
      <c r="G24" t="s">
        <v>71</v>
      </c>
      <c r="H24">
        <v>14735.454414186999</v>
      </c>
      <c r="J24" s="3" t="s">
        <v>75</v>
      </c>
      <c r="K24">
        <v>7523.0956941644199</v>
      </c>
      <c r="M24" t="s">
        <v>178</v>
      </c>
      <c r="N24">
        <v>0</v>
      </c>
      <c r="O24" t="s">
        <v>202</v>
      </c>
      <c r="P24">
        <f>N25</f>
        <v>189240.17570769001</v>
      </c>
    </row>
    <row r="25" spans="1:16">
      <c r="A25" t="s">
        <v>62</v>
      </c>
      <c r="B25">
        <v>45127.382993710198</v>
      </c>
      <c r="D25" s="3" t="s">
        <v>208</v>
      </c>
      <c r="E25">
        <v>158017.767726235</v>
      </c>
      <c r="G25" s="3" t="s">
        <v>66</v>
      </c>
      <c r="H25">
        <v>16751.828283709401</v>
      </c>
      <c r="J25" t="s">
        <v>71</v>
      </c>
      <c r="K25">
        <v>17178.832999999999</v>
      </c>
      <c r="M25" t="s">
        <v>202</v>
      </c>
      <c r="N25">
        <v>189240.17570769001</v>
      </c>
      <c r="O25" t="s">
        <v>206</v>
      </c>
      <c r="P25">
        <f t="shared" ref="P25:P41" si="1">N26</f>
        <v>62702.763922202903</v>
      </c>
    </row>
    <row r="26" spans="1:16">
      <c r="A26" t="s">
        <v>63</v>
      </c>
      <c r="B26">
        <v>32171.6049399355</v>
      </c>
      <c r="D26" s="3" t="s">
        <v>167</v>
      </c>
      <c r="E26">
        <v>33843.394633179298</v>
      </c>
      <c r="G26" s="3" t="s">
        <v>76</v>
      </c>
      <c r="H26">
        <v>12816.0318836642</v>
      </c>
      <c r="J26" s="3" t="s">
        <v>66</v>
      </c>
      <c r="K26">
        <v>18724.081999999999</v>
      </c>
      <c r="M26" t="s">
        <v>206</v>
      </c>
      <c r="N26">
        <v>62702.763922202903</v>
      </c>
      <c r="O26" t="s">
        <v>203</v>
      </c>
      <c r="P26">
        <f t="shared" si="1"/>
        <v>84403.194059123402</v>
      </c>
    </row>
    <row r="27" spans="1:16">
      <c r="A27" t="s">
        <v>64</v>
      </c>
      <c r="B27">
        <v>19727.609741939301</v>
      </c>
      <c r="D27" s="3" t="s">
        <v>289</v>
      </c>
      <c r="E27">
        <v>8980.4644879684092</v>
      </c>
      <c r="G27" s="3" t="s">
        <v>72</v>
      </c>
      <c r="H27">
        <v>493926.30949699797</v>
      </c>
      <c r="J27" s="3" t="s">
        <v>76</v>
      </c>
      <c r="K27">
        <v>7019.8590000000004</v>
      </c>
      <c r="M27" t="s">
        <v>203</v>
      </c>
      <c r="N27">
        <v>84403.194059123402</v>
      </c>
      <c r="O27" t="s">
        <v>215</v>
      </c>
      <c r="P27">
        <f t="shared" si="1"/>
        <v>282467.96539026097</v>
      </c>
    </row>
    <row r="28" spans="1:16">
      <c r="A28" t="s">
        <v>65</v>
      </c>
      <c r="B28">
        <v>1978.37380465402</v>
      </c>
      <c r="D28" s="3" t="s">
        <v>79</v>
      </c>
      <c r="E28">
        <v>506372.42364824802</v>
      </c>
      <c r="G28" s="3" t="s">
        <v>274</v>
      </c>
      <c r="H28">
        <v>653.70907208735298</v>
      </c>
      <c r="J28" s="3" t="s">
        <v>72</v>
      </c>
      <c r="K28">
        <v>431722.837</v>
      </c>
      <c r="M28" t="s">
        <v>215</v>
      </c>
      <c r="N28">
        <v>282467.96539026097</v>
      </c>
      <c r="O28" t="s">
        <v>218</v>
      </c>
      <c r="P28">
        <f t="shared" si="1"/>
        <v>51813.700842506798</v>
      </c>
    </row>
    <row r="29" spans="1:16">
      <c r="A29" t="s">
        <v>66</v>
      </c>
      <c r="B29">
        <v>9266.8075589296295</v>
      </c>
      <c r="D29" s="3" t="s">
        <v>290</v>
      </c>
      <c r="E29">
        <v>5005250.8487245198</v>
      </c>
      <c r="G29" s="3" t="s">
        <v>60</v>
      </c>
      <c r="H29">
        <v>3302.1636767027899</v>
      </c>
      <c r="J29" s="3" t="s">
        <v>274</v>
      </c>
      <c r="K29">
        <v>6.9663160732534504</v>
      </c>
      <c r="M29" t="s">
        <v>218</v>
      </c>
      <c r="N29">
        <v>51813.700842506798</v>
      </c>
      <c r="O29" t="s">
        <v>244</v>
      </c>
      <c r="P29">
        <f t="shared" si="1"/>
        <v>40236.048759684199</v>
      </c>
    </row>
    <row r="30" spans="1:16">
      <c r="A30" t="s">
        <v>67</v>
      </c>
      <c r="B30">
        <v>56.6970285887543</v>
      </c>
      <c r="D30" s="3" t="s">
        <v>178</v>
      </c>
      <c r="E30">
        <v>465666.753567671</v>
      </c>
      <c r="G30" s="3" t="s">
        <v>63</v>
      </c>
      <c r="H30">
        <v>30130.1770842673</v>
      </c>
      <c r="J30" s="3" t="s">
        <v>60</v>
      </c>
      <c r="K30">
        <v>5892.7780000000002</v>
      </c>
      <c r="M30" t="s">
        <v>244</v>
      </c>
      <c r="N30">
        <v>40236.048759684199</v>
      </c>
      <c r="O30" t="s">
        <v>245</v>
      </c>
      <c r="P30">
        <f t="shared" si="1"/>
        <v>14363.441855172099</v>
      </c>
    </row>
    <row r="31" spans="1:16">
      <c r="A31" t="s">
        <v>68</v>
      </c>
      <c r="B31">
        <v>45575.382235670899</v>
      </c>
      <c r="D31" s="3" t="s">
        <v>291</v>
      </c>
      <c r="E31">
        <v>1366.8991007985101</v>
      </c>
      <c r="G31" s="3" t="s">
        <v>61</v>
      </c>
      <c r="H31">
        <v>3423.0824618710599</v>
      </c>
      <c r="J31" s="3" t="s">
        <v>63</v>
      </c>
      <c r="K31">
        <v>42612.307000000001</v>
      </c>
      <c r="M31" t="s">
        <v>245</v>
      </c>
      <c r="N31">
        <v>14363.441855172099</v>
      </c>
      <c r="O31" t="s">
        <v>108</v>
      </c>
      <c r="P31">
        <f t="shared" si="1"/>
        <v>328691.82147749502</v>
      </c>
    </row>
    <row r="32" spans="1:16">
      <c r="A32" t="s">
        <v>69</v>
      </c>
      <c r="B32">
        <v>616.20702621047496</v>
      </c>
      <c r="D32" s="3" t="s">
        <v>49</v>
      </c>
      <c r="E32">
        <v>157918.45466246601</v>
      </c>
      <c r="G32" s="3" t="s">
        <v>58</v>
      </c>
      <c r="H32">
        <v>1073.7739511877501</v>
      </c>
      <c r="J32" s="3" t="s">
        <v>61</v>
      </c>
      <c r="K32">
        <v>2671.0189530778998</v>
      </c>
      <c r="M32" t="s">
        <v>108</v>
      </c>
      <c r="N32">
        <v>328691.82147749502</v>
      </c>
      <c r="O32" t="s">
        <v>246</v>
      </c>
      <c r="P32">
        <f t="shared" si="1"/>
        <v>88746.869421205003</v>
      </c>
    </row>
    <row r="33" spans="1:16">
      <c r="A33" t="s">
        <v>70</v>
      </c>
      <c r="B33">
        <v>491.41166243950101</v>
      </c>
      <c r="D33" t="s">
        <v>71</v>
      </c>
      <c r="E33">
        <v>15627.6376271587</v>
      </c>
      <c r="G33" s="3" t="s">
        <v>157</v>
      </c>
      <c r="H33">
        <v>8862.5646286714491</v>
      </c>
      <c r="J33" s="3" t="s">
        <v>58</v>
      </c>
      <c r="K33">
        <v>275.58058625676802</v>
      </c>
      <c r="M33" t="s">
        <v>246</v>
      </c>
      <c r="N33">
        <v>88746.869421205003</v>
      </c>
      <c r="O33" t="s">
        <v>81</v>
      </c>
      <c r="P33">
        <f t="shared" si="1"/>
        <v>117371.788933722</v>
      </c>
    </row>
    <row r="34" spans="1:16">
      <c r="A34" t="s">
        <v>71</v>
      </c>
      <c r="B34">
        <v>18149.625161511402</v>
      </c>
      <c r="D34" s="3" t="s">
        <v>72</v>
      </c>
      <c r="E34">
        <v>506239.82420609298</v>
      </c>
      <c r="G34" s="3" t="s">
        <v>85</v>
      </c>
      <c r="H34">
        <v>6714.9203585853302</v>
      </c>
      <c r="J34" t="s">
        <v>91</v>
      </c>
      <c r="K34">
        <v>173.16097319372099</v>
      </c>
      <c r="M34" t="s">
        <v>81</v>
      </c>
      <c r="N34">
        <v>117371.788933722</v>
      </c>
      <c r="O34" t="s">
        <v>262</v>
      </c>
      <c r="P34">
        <f t="shared" si="1"/>
        <v>431320.22384904599</v>
      </c>
    </row>
    <row r="35" spans="1:16">
      <c r="A35" t="s">
        <v>72</v>
      </c>
      <c r="B35">
        <v>445334.761690046</v>
      </c>
      <c r="D35" s="3" t="s">
        <v>82</v>
      </c>
      <c r="E35">
        <v>77758.576467107603</v>
      </c>
      <c r="G35" s="3" t="s">
        <v>79</v>
      </c>
      <c r="H35">
        <v>536355.50237415195</v>
      </c>
      <c r="J35" s="3" t="s">
        <v>157</v>
      </c>
      <c r="K35">
        <v>7506.9589999999998</v>
      </c>
      <c r="M35" t="s">
        <v>262</v>
      </c>
      <c r="N35">
        <v>431320.22384904599</v>
      </c>
      <c r="O35" t="s">
        <v>120</v>
      </c>
      <c r="P35">
        <f t="shared" si="1"/>
        <v>691965.83816159505</v>
      </c>
    </row>
    <row r="36" spans="1:16">
      <c r="A36" t="s">
        <v>73</v>
      </c>
      <c r="B36">
        <v>1047.57569177459</v>
      </c>
      <c r="D36" s="3" t="s">
        <v>89</v>
      </c>
      <c r="E36">
        <v>91530.244995671907</v>
      </c>
      <c r="G36" s="3" t="s">
        <v>91</v>
      </c>
      <c r="H36">
        <v>866.729302556476</v>
      </c>
      <c r="J36" s="3" t="s">
        <v>85</v>
      </c>
      <c r="K36">
        <v>5476.9489999999996</v>
      </c>
      <c r="M36" t="s">
        <v>120</v>
      </c>
      <c r="N36">
        <v>691965.83816159505</v>
      </c>
      <c r="O36" t="s">
        <v>269</v>
      </c>
      <c r="P36">
        <f t="shared" si="1"/>
        <v>6756980.9466138799</v>
      </c>
    </row>
    <row r="37" spans="1:16">
      <c r="A37" t="s">
        <v>74</v>
      </c>
      <c r="B37">
        <v>7505.0136605480202</v>
      </c>
      <c r="D37" s="3" t="s">
        <v>104</v>
      </c>
      <c r="E37">
        <v>39745.293037184303</v>
      </c>
      <c r="G37" s="3" t="s">
        <v>95</v>
      </c>
      <c r="H37">
        <v>984.94293159251902</v>
      </c>
      <c r="J37" s="3" t="s">
        <v>79</v>
      </c>
      <c r="K37">
        <v>503532.41499999998</v>
      </c>
      <c r="M37" t="s">
        <v>269</v>
      </c>
      <c r="N37">
        <v>6756980.9466138799</v>
      </c>
      <c r="O37" t="s">
        <v>49</v>
      </c>
      <c r="P37">
        <f t="shared" si="1"/>
        <v>222673.38969537799</v>
      </c>
    </row>
    <row r="38" spans="1:16">
      <c r="A38" t="s">
        <v>75</v>
      </c>
      <c r="B38">
        <v>1357.6873570036801</v>
      </c>
      <c r="D38" s="3" t="s">
        <v>219</v>
      </c>
      <c r="E38">
        <v>9594.9644150456097</v>
      </c>
      <c r="G38" s="3" t="s">
        <v>78</v>
      </c>
      <c r="H38">
        <v>662.46519702128398</v>
      </c>
      <c r="J38" s="3" t="s">
        <v>95</v>
      </c>
      <c r="K38">
        <v>17.7218426333073</v>
      </c>
      <c r="M38" t="s">
        <v>49</v>
      </c>
      <c r="N38">
        <v>222673.38969537799</v>
      </c>
      <c r="O38" t="s">
        <v>72</v>
      </c>
      <c r="P38">
        <f t="shared" si="1"/>
        <v>575144.34475689405</v>
      </c>
    </row>
    <row r="39" spans="1:16">
      <c r="A39" t="s">
        <v>76</v>
      </c>
      <c r="B39">
        <v>30690.761947586499</v>
      </c>
      <c r="D39" s="3" t="s">
        <v>210</v>
      </c>
      <c r="E39">
        <v>60488.253672633502</v>
      </c>
      <c r="G39" s="3" t="s">
        <v>252</v>
      </c>
      <c r="H39">
        <v>1263.43374998794</v>
      </c>
      <c r="J39" s="3" t="s">
        <v>78</v>
      </c>
      <c r="K39">
        <v>242.86551639622201</v>
      </c>
      <c r="M39" t="s">
        <v>72</v>
      </c>
      <c r="N39">
        <v>575144.34475689405</v>
      </c>
      <c r="O39" t="s">
        <v>60</v>
      </c>
      <c r="P39">
        <f t="shared" si="1"/>
        <v>8307.6920815830799</v>
      </c>
    </row>
    <row r="40" spans="1:16">
      <c r="A40" t="s">
        <v>77</v>
      </c>
      <c r="B40">
        <v>0.41589733955334901</v>
      </c>
      <c r="D40" s="3" t="s">
        <v>268</v>
      </c>
      <c r="E40">
        <v>11483.898788128599</v>
      </c>
      <c r="G40" s="3" t="s">
        <v>82</v>
      </c>
      <c r="H40">
        <v>81350.437868890207</v>
      </c>
      <c r="J40" s="3" t="s">
        <v>252</v>
      </c>
      <c r="K40">
        <v>2960.58759142088</v>
      </c>
      <c r="M40" t="s">
        <v>60</v>
      </c>
      <c r="N40">
        <v>8307.6920815830799</v>
      </c>
      <c r="O40" t="s">
        <v>63</v>
      </c>
      <c r="P40">
        <f t="shared" si="1"/>
        <v>36103.560406167897</v>
      </c>
    </row>
    <row r="41" spans="1:16">
      <c r="A41" t="s">
        <v>78</v>
      </c>
      <c r="B41">
        <v>305.16121930153901</v>
      </c>
      <c r="D41" t="s">
        <v>273</v>
      </c>
      <c r="E41">
        <v>148557.129961331</v>
      </c>
      <c r="G41" t="s">
        <v>83</v>
      </c>
      <c r="H41">
        <v>7234101.7003245</v>
      </c>
      <c r="J41" s="3" t="s">
        <v>82</v>
      </c>
      <c r="K41">
        <v>77031.334000000003</v>
      </c>
      <c r="M41" t="s">
        <v>63</v>
      </c>
      <c r="N41">
        <v>36103.560406167897</v>
      </c>
      <c r="O41" t="s">
        <v>157</v>
      </c>
      <c r="P41">
        <f t="shared" si="1"/>
        <v>16513.947410360099</v>
      </c>
    </row>
    <row r="42" spans="1:16">
      <c r="A42" t="s">
        <v>79</v>
      </c>
      <c r="B42">
        <v>449895.00422217802</v>
      </c>
      <c r="D42" s="3" t="s">
        <v>292</v>
      </c>
      <c r="E42">
        <v>3776.9971944107401</v>
      </c>
      <c r="G42" s="3" t="s">
        <v>89</v>
      </c>
      <c r="H42">
        <v>90552.340595005604</v>
      </c>
      <c r="J42" t="s">
        <v>83</v>
      </c>
      <c r="K42">
        <v>8644642.5370000005</v>
      </c>
      <c r="M42" t="s">
        <v>157</v>
      </c>
      <c r="N42">
        <v>16513.947410360099</v>
      </c>
      <c r="O42" t="s">
        <v>89</v>
      </c>
      <c r="P42">
        <f>N44</f>
        <v>131419.52820948101</v>
      </c>
    </row>
    <row r="43" spans="1:16">
      <c r="A43" t="s">
        <v>80</v>
      </c>
      <c r="B43">
        <v>3.3878098471600899</v>
      </c>
      <c r="D43" s="3" t="s">
        <v>92</v>
      </c>
      <c r="E43">
        <v>9977.46399031072</v>
      </c>
      <c r="G43" t="s">
        <v>87</v>
      </c>
      <c r="H43">
        <v>3060.2487397231198</v>
      </c>
      <c r="J43" t="s">
        <v>136</v>
      </c>
      <c r="K43">
        <v>43170.487999999998</v>
      </c>
      <c r="M43" t="s">
        <v>652</v>
      </c>
      <c r="N43">
        <v>0</v>
      </c>
      <c r="O43" t="s">
        <v>92</v>
      </c>
      <c r="P43">
        <f t="shared" ref="P43:P62" si="2">N45</f>
        <v>17172.986312760699</v>
      </c>
    </row>
    <row r="44" spans="1:16">
      <c r="A44" t="s">
        <v>81</v>
      </c>
      <c r="B44">
        <v>85714.271434685899</v>
      </c>
      <c r="D44" s="3" t="s">
        <v>132</v>
      </c>
      <c r="E44">
        <v>16017.5108547085</v>
      </c>
      <c r="G44" s="3" t="s">
        <v>92</v>
      </c>
      <c r="H44">
        <v>10426.2372448803</v>
      </c>
      <c r="J44" s="3" t="s">
        <v>172</v>
      </c>
      <c r="K44">
        <v>159.349415157659</v>
      </c>
      <c r="M44" t="s">
        <v>89</v>
      </c>
      <c r="N44">
        <v>131419.52820948101</v>
      </c>
      <c r="O44" t="s">
        <v>139</v>
      </c>
      <c r="P44">
        <f t="shared" si="2"/>
        <v>15374.123946216499</v>
      </c>
    </row>
    <row r="45" spans="1:16">
      <c r="A45" t="s">
        <v>82</v>
      </c>
      <c r="B45">
        <v>84275.795013468494</v>
      </c>
      <c r="D45" s="3" t="s">
        <v>138</v>
      </c>
      <c r="E45">
        <v>9936.71762328152</v>
      </c>
      <c r="G45" s="3" t="s">
        <v>139</v>
      </c>
      <c r="H45">
        <v>18660.644710805798</v>
      </c>
      <c r="J45" s="3" t="s">
        <v>89</v>
      </c>
      <c r="K45">
        <v>69147.33</v>
      </c>
      <c r="M45" t="s">
        <v>92</v>
      </c>
      <c r="N45">
        <v>17172.986312760699</v>
      </c>
      <c r="O45" t="s">
        <v>96</v>
      </c>
      <c r="P45">
        <f t="shared" si="2"/>
        <v>7634.47874758544</v>
      </c>
    </row>
    <row r="46" spans="1:16">
      <c r="A46" t="s">
        <v>83</v>
      </c>
      <c r="B46">
        <v>7231954.1824225802</v>
      </c>
      <c r="D46" s="3" t="s">
        <v>200</v>
      </c>
      <c r="E46">
        <v>5414.1551901305202</v>
      </c>
      <c r="G46" s="3" t="s">
        <v>93</v>
      </c>
      <c r="H46">
        <v>28277.0731823485</v>
      </c>
      <c r="J46" s="3" t="s">
        <v>90</v>
      </c>
      <c r="K46">
        <v>0</v>
      </c>
      <c r="M46" t="s">
        <v>139</v>
      </c>
      <c r="N46">
        <v>15374.123946216499</v>
      </c>
      <c r="O46" t="s">
        <v>143</v>
      </c>
      <c r="P46">
        <f t="shared" si="2"/>
        <v>2094841.87785571</v>
      </c>
    </row>
    <row r="47" spans="1:16">
      <c r="A47" t="s">
        <v>84</v>
      </c>
      <c r="B47">
        <v>10497.349491999101</v>
      </c>
      <c r="D47" s="3" t="s">
        <v>209</v>
      </c>
      <c r="E47">
        <v>18795.354035940702</v>
      </c>
      <c r="G47" s="3" t="s">
        <v>96</v>
      </c>
      <c r="H47">
        <v>9217.6210920821304</v>
      </c>
      <c r="J47" t="s">
        <v>87</v>
      </c>
      <c r="K47">
        <v>3103.7379999999998</v>
      </c>
      <c r="M47" t="s">
        <v>659</v>
      </c>
      <c r="N47">
        <v>7634.47874758544</v>
      </c>
      <c r="O47" t="s">
        <v>142</v>
      </c>
      <c r="P47">
        <f t="shared" si="2"/>
        <v>555705.86229224096</v>
      </c>
    </row>
    <row r="48" spans="1:16">
      <c r="A48" t="s">
        <v>85</v>
      </c>
      <c r="B48">
        <v>7172.4078981803696</v>
      </c>
      <c r="D48" s="3" t="s">
        <v>237</v>
      </c>
      <c r="E48">
        <v>8786.2523778813593</v>
      </c>
      <c r="G48" s="3" t="s">
        <v>97</v>
      </c>
      <c r="H48">
        <v>89008.016613986707</v>
      </c>
      <c r="J48" s="3" t="s">
        <v>88</v>
      </c>
      <c r="K48">
        <v>37.252253428062602</v>
      </c>
      <c r="M48" t="s">
        <v>143</v>
      </c>
      <c r="N48">
        <v>2094841.87785571</v>
      </c>
      <c r="O48" t="s">
        <v>136</v>
      </c>
      <c r="P48">
        <f t="shared" si="2"/>
        <v>187623.64302347699</v>
      </c>
    </row>
    <row r="49" spans="1:16">
      <c r="A49" t="s">
        <v>86</v>
      </c>
      <c r="B49">
        <v>12743.8554004016</v>
      </c>
      <c r="D49" s="3" t="s">
        <v>293</v>
      </c>
      <c r="E49">
        <v>549.41469315276095</v>
      </c>
      <c r="G49" t="s">
        <v>84</v>
      </c>
      <c r="H49">
        <v>7069.7782844974799</v>
      </c>
      <c r="J49" s="3" t="s">
        <v>92</v>
      </c>
      <c r="K49">
        <v>6721.98</v>
      </c>
      <c r="M49" t="s">
        <v>142</v>
      </c>
      <c r="N49">
        <v>555705.86229224096</v>
      </c>
      <c r="O49" t="s">
        <v>154</v>
      </c>
      <c r="P49">
        <f t="shared" si="2"/>
        <v>195314.80573487299</v>
      </c>
    </row>
    <row r="50" spans="1:16">
      <c r="A50" t="s">
        <v>87</v>
      </c>
      <c r="B50">
        <v>3598.2348234573601</v>
      </c>
      <c r="D50" s="3" t="s">
        <v>102</v>
      </c>
      <c r="E50">
        <v>21961.650892639798</v>
      </c>
      <c r="G50" s="3" t="s">
        <v>285</v>
      </c>
      <c r="H50">
        <v>288841.86562670901</v>
      </c>
      <c r="J50" s="3" t="s">
        <v>139</v>
      </c>
      <c r="K50">
        <v>13894.518</v>
      </c>
      <c r="M50" t="s">
        <v>653</v>
      </c>
      <c r="N50">
        <v>187623.64302347699</v>
      </c>
      <c r="O50" t="s">
        <v>193</v>
      </c>
      <c r="P50">
        <f t="shared" si="2"/>
        <v>256942.959347275</v>
      </c>
    </row>
    <row r="51" spans="1:16">
      <c r="A51" t="s">
        <v>88</v>
      </c>
      <c r="B51">
        <v>115.572978829313</v>
      </c>
      <c r="D51" s="3" t="s">
        <v>151</v>
      </c>
      <c r="E51">
        <v>7296.7566785694898</v>
      </c>
      <c r="G51" t="s">
        <v>86</v>
      </c>
      <c r="H51">
        <v>7411.04836132113</v>
      </c>
      <c r="J51" s="3" t="s">
        <v>93</v>
      </c>
      <c r="K51">
        <v>26251.409</v>
      </c>
      <c r="M51" t="s">
        <v>154</v>
      </c>
      <c r="N51">
        <v>195314.80573487299</v>
      </c>
      <c r="O51" t="s">
        <v>182</v>
      </c>
      <c r="P51">
        <f t="shared" si="2"/>
        <v>2580.3554224202499</v>
      </c>
    </row>
    <row r="52" spans="1:16">
      <c r="A52" t="s">
        <v>89</v>
      </c>
      <c r="B52">
        <v>85574.778599229205</v>
      </c>
      <c r="D52" s="3" t="s">
        <v>294</v>
      </c>
      <c r="E52">
        <v>9089.2677861106204</v>
      </c>
      <c r="G52" s="3" t="s">
        <v>101</v>
      </c>
      <c r="H52">
        <v>48122.564857470003</v>
      </c>
      <c r="J52" t="s">
        <v>47</v>
      </c>
      <c r="K52">
        <v>5128.0659999999998</v>
      </c>
      <c r="M52" t="s">
        <v>193</v>
      </c>
      <c r="N52">
        <v>256942.959347275</v>
      </c>
      <c r="O52" t="s">
        <v>173</v>
      </c>
      <c r="P52">
        <f t="shared" si="2"/>
        <v>61917.133549123602</v>
      </c>
    </row>
    <row r="53" spans="1:16">
      <c r="A53" t="s">
        <v>90</v>
      </c>
      <c r="B53">
        <v>269.84321561642901</v>
      </c>
      <c r="D53" s="3" t="s">
        <v>260</v>
      </c>
      <c r="E53">
        <v>14641.7926449353</v>
      </c>
      <c r="G53" s="3" t="s">
        <v>99</v>
      </c>
      <c r="H53">
        <v>511.791326173512</v>
      </c>
      <c r="J53" s="3" t="s">
        <v>96</v>
      </c>
      <c r="K53">
        <v>5519.0129999999999</v>
      </c>
      <c r="M53" t="s">
        <v>182</v>
      </c>
      <c r="N53">
        <v>2580.3554224202499</v>
      </c>
      <c r="O53" t="s">
        <v>210</v>
      </c>
      <c r="P53">
        <f t="shared" si="2"/>
        <v>94520.694293954206</v>
      </c>
    </row>
    <row r="54" spans="1:16">
      <c r="A54" t="s">
        <v>91</v>
      </c>
      <c r="B54">
        <v>843.54306181152901</v>
      </c>
      <c r="D54" s="3" t="s">
        <v>295</v>
      </c>
      <c r="E54">
        <v>57693.1704716233</v>
      </c>
      <c r="G54" s="3" t="s">
        <v>102</v>
      </c>
      <c r="H54">
        <v>23316.2643949663</v>
      </c>
      <c r="J54" s="3" t="s">
        <v>97</v>
      </c>
      <c r="K54">
        <v>89881.616999999998</v>
      </c>
      <c r="M54" t="s">
        <v>173</v>
      </c>
      <c r="N54">
        <v>61917.133549123602</v>
      </c>
      <c r="O54" t="s">
        <v>212</v>
      </c>
      <c r="P54">
        <f t="shared" si="2"/>
        <v>174537.35302000999</v>
      </c>
    </row>
    <row r="55" spans="1:16">
      <c r="A55" t="s">
        <v>92</v>
      </c>
      <c r="B55">
        <v>8405.4078463613696</v>
      </c>
      <c r="D55" s="3" t="s">
        <v>56</v>
      </c>
      <c r="E55">
        <v>76716.412230342103</v>
      </c>
      <c r="G55" s="3" t="s">
        <v>104</v>
      </c>
      <c r="H55">
        <v>37617.161721889897</v>
      </c>
      <c r="J55" t="s">
        <v>84</v>
      </c>
      <c r="K55">
        <v>9107.0159999999996</v>
      </c>
      <c r="M55" t="s">
        <v>210</v>
      </c>
      <c r="N55">
        <v>94520.694293954206</v>
      </c>
      <c r="O55" t="s">
        <v>224</v>
      </c>
      <c r="P55">
        <f t="shared" si="2"/>
        <v>70517.431066462697</v>
      </c>
    </row>
    <row r="56" spans="1:16">
      <c r="A56" t="s">
        <v>93</v>
      </c>
      <c r="B56">
        <v>31823.666890895001</v>
      </c>
      <c r="D56" s="3" t="s">
        <v>59</v>
      </c>
      <c r="E56">
        <v>127934.767490146</v>
      </c>
      <c r="G56" s="3" t="s">
        <v>105</v>
      </c>
      <c r="H56">
        <v>185292.26194436901</v>
      </c>
      <c r="J56" s="3" t="s">
        <v>285</v>
      </c>
      <c r="K56">
        <v>537772.35600000003</v>
      </c>
      <c r="M56" t="s">
        <v>212</v>
      </c>
      <c r="N56">
        <v>174537.35302000999</v>
      </c>
      <c r="O56" t="s">
        <v>225</v>
      </c>
      <c r="P56">
        <f t="shared" si="2"/>
        <v>1232102.2380751399</v>
      </c>
    </row>
    <row r="57" spans="1:16">
      <c r="A57" t="s">
        <v>94</v>
      </c>
      <c r="B57">
        <v>19.5561276581908</v>
      </c>
      <c r="D57" s="3" t="s">
        <v>63</v>
      </c>
      <c r="E57">
        <v>31983.422769706402</v>
      </c>
      <c r="G57" s="3" t="s">
        <v>237</v>
      </c>
      <c r="H57">
        <v>9505.4092822339098</v>
      </c>
      <c r="J57" t="s">
        <v>86</v>
      </c>
      <c r="K57">
        <v>2728.6280000000002</v>
      </c>
      <c r="M57" t="s">
        <v>224</v>
      </c>
      <c r="N57">
        <v>70517.431066462697</v>
      </c>
      <c r="O57" t="s">
        <v>227</v>
      </c>
      <c r="P57">
        <f t="shared" si="2"/>
        <v>732468.13118578796</v>
      </c>
    </row>
    <row r="58" spans="1:16">
      <c r="A58" t="s">
        <v>95</v>
      </c>
      <c r="B58">
        <v>486.758697124295</v>
      </c>
      <c r="D58" s="3" t="s">
        <v>139</v>
      </c>
      <c r="E58">
        <v>15335.5509331253</v>
      </c>
      <c r="G58" s="3" t="s">
        <v>106</v>
      </c>
      <c r="H58">
        <v>680.14047959314803</v>
      </c>
      <c r="J58" s="3" t="s">
        <v>101</v>
      </c>
      <c r="K58">
        <v>30251.447</v>
      </c>
      <c r="M58" t="s">
        <v>225</v>
      </c>
      <c r="N58">
        <v>1232102.2380751399</v>
      </c>
      <c r="O58" t="s">
        <v>232</v>
      </c>
      <c r="P58">
        <f t="shared" si="2"/>
        <v>92167.084595994005</v>
      </c>
    </row>
    <row r="59" spans="1:16">
      <c r="A59" t="s">
        <v>96</v>
      </c>
      <c r="B59">
        <v>1828.26300962759</v>
      </c>
      <c r="D59" s="3" t="s">
        <v>96</v>
      </c>
      <c r="E59">
        <v>6507.9807050322097</v>
      </c>
      <c r="G59" s="3" t="s">
        <v>109</v>
      </c>
      <c r="H59">
        <v>13546.449655648101</v>
      </c>
      <c r="J59" s="3" t="s">
        <v>99</v>
      </c>
      <c r="K59">
        <v>242.366251918275</v>
      </c>
      <c r="M59" t="s">
        <v>227</v>
      </c>
      <c r="N59">
        <v>732468.13118578796</v>
      </c>
      <c r="O59" t="s">
        <v>281</v>
      </c>
      <c r="P59">
        <f t="shared" si="2"/>
        <v>397990.00671836198</v>
      </c>
    </row>
    <row r="60" spans="1:16">
      <c r="A60" t="s">
        <v>97</v>
      </c>
      <c r="B60">
        <v>95977.291980616093</v>
      </c>
      <c r="D60" s="3" t="s">
        <v>97</v>
      </c>
      <c r="E60">
        <v>68059.463197275196</v>
      </c>
      <c r="G60" s="3" t="s">
        <v>111</v>
      </c>
      <c r="H60">
        <v>2558.9521363373801</v>
      </c>
      <c r="J60" s="3" t="s">
        <v>100</v>
      </c>
      <c r="K60">
        <v>4.2958234846944103</v>
      </c>
      <c r="M60" t="s">
        <v>232</v>
      </c>
      <c r="N60">
        <v>92167.084595994005</v>
      </c>
      <c r="O60" t="s">
        <v>110</v>
      </c>
      <c r="P60">
        <f>N62</f>
        <v>304025.62971278199</v>
      </c>
    </row>
    <row r="61" spans="1:16">
      <c r="A61" t="s">
        <v>98</v>
      </c>
      <c r="B61">
        <v>756527.97320599796</v>
      </c>
      <c r="D61" s="3" t="s">
        <v>101</v>
      </c>
      <c r="E61">
        <v>54483.563558021997</v>
      </c>
      <c r="G61" s="3" t="s">
        <v>114</v>
      </c>
      <c r="H61">
        <v>1784.52211201006</v>
      </c>
      <c r="J61" s="3" t="s">
        <v>102</v>
      </c>
      <c r="K61">
        <v>20253.699000000001</v>
      </c>
      <c r="M61" t="s">
        <v>281</v>
      </c>
      <c r="N61">
        <v>397990.00671836198</v>
      </c>
      <c r="O61" t="s">
        <v>254</v>
      </c>
      <c r="P61">
        <f t="shared" si="2"/>
        <v>326039.75668924401</v>
      </c>
    </row>
    <row r="62" spans="1:16">
      <c r="A62" t="s">
        <v>99</v>
      </c>
      <c r="B62">
        <v>1765.44884858725</v>
      </c>
      <c r="D62" s="3" t="s">
        <v>109</v>
      </c>
      <c r="E62">
        <v>12799.1676985061</v>
      </c>
      <c r="G62" s="3" t="s">
        <v>113</v>
      </c>
      <c r="H62">
        <v>48158.457217880401</v>
      </c>
      <c r="J62" s="3" t="s">
        <v>104</v>
      </c>
      <c r="K62">
        <v>34762.502</v>
      </c>
      <c r="M62" t="s">
        <v>110</v>
      </c>
      <c r="N62">
        <v>304025.62971278199</v>
      </c>
      <c r="O62" t="s">
        <v>261</v>
      </c>
      <c r="P62">
        <f t="shared" si="2"/>
        <v>28949.628368894799</v>
      </c>
    </row>
    <row r="63" spans="1:16">
      <c r="A63" t="s">
        <v>100</v>
      </c>
      <c r="B63">
        <v>167.69999044412901</v>
      </c>
      <c r="D63" s="3" t="s">
        <v>296</v>
      </c>
      <c r="E63">
        <v>49764.333119282499</v>
      </c>
      <c r="G63" s="3" t="s">
        <v>116</v>
      </c>
      <c r="H63">
        <v>398305.57112458599</v>
      </c>
      <c r="J63" s="3" t="s">
        <v>105</v>
      </c>
      <c r="K63">
        <v>187000.454</v>
      </c>
      <c r="M63" t="s">
        <v>254</v>
      </c>
      <c r="N63">
        <v>326039.75668924401</v>
      </c>
      <c r="O63" t="s">
        <v>276</v>
      </c>
      <c r="P63">
        <f>N65</f>
        <v>234103.96907676401</v>
      </c>
    </row>
    <row r="64" spans="1:16">
      <c r="A64" t="s">
        <v>101</v>
      </c>
      <c r="B64">
        <v>61028.883636134597</v>
      </c>
      <c r="D64" s="3" t="s">
        <v>297</v>
      </c>
      <c r="E64">
        <v>406867.11194842501</v>
      </c>
      <c r="G64" s="3" t="s">
        <v>221</v>
      </c>
      <c r="H64">
        <v>3542.18793044732</v>
      </c>
      <c r="J64" s="3" t="s">
        <v>237</v>
      </c>
      <c r="K64">
        <v>6010.9139999999998</v>
      </c>
      <c r="M64" t="s">
        <v>261</v>
      </c>
      <c r="N64">
        <v>28949.628368894799</v>
      </c>
      <c r="O64" t="s">
        <v>809</v>
      </c>
      <c r="P64">
        <f>N67+N68</f>
        <v>77339.927044452401</v>
      </c>
    </row>
    <row r="65" spans="1:16">
      <c r="A65" t="s">
        <v>102</v>
      </c>
      <c r="B65">
        <v>14932.858709864</v>
      </c>
      <c r="D65" s="3" t="s">
        <v>98</v>
      </c>
      <c r="E65">
        <v>737423.84248004504</v>
      </c>
      <c r="G65" s="3" t="s">
        <v>119</v>
      </c>
      <c r="H65">
        <v>3974.4781988691102</v>
      </c>
      <c r="J65" s="3" t="s">
        <v>128</v>
      </c>
      <c r="K65">
        <v>5535.2309999999898</v>
      </c>
      <c r="M65" t="s">
        <v>276</v>
      </c>
      <c r="N65">
        <v>234103.96907676401</v>
      </c>
      <c r="O65" t="s">
        <v>83</v>
      </c>
      <c r="P65">
        <f>N69+N70</f>
        <v>284664.70715458022</v>
      </c>
    </row>
    <row r="66" spans="1:16">
      <c r="A66" t="s">
        <v>103</v>
      </c>
      <c r="B66">
        <v>136853.09426534199</v>
      </c>
      <c r="D66" s="3" t="s">
        <v>129</v>
      </c>
      <c r="E66">
        <v>81812.086095285995</v>
      </c>
      <c r="G66" t="s">
        <v>126</v>
      </c>
      <c r="H66">
        <v>765.65367364555095</v>
      </c>
      <c r="J66" s="3" t="s">
        <v>106</v>
      </c>
      <c r="K66">
        <v>513.79999999999995</v>
      </c>
      <c r="M66" t="s">
        <v>333</v>
      </c>
      <c r="N66">
        <v>4500944.4767424604</v>
      </c>
    </row>
    <row r="67" spans="1:16">
      <c r="A67" t="s">
        <v>104</v>
      </c>
      <c r="B67">
        <v>33703.068944482002</v>
      </c>
      <c r="D67" s="3" t="s">
        <v>141</v>
      </c>
      <c r="E67">
        <v>35020.204022853199</v>
      </c>
      <c r="G67" s="3" t="s">
        <v>121</v>
      </c>
      <c r="H67">
        <v>8440.3559256420795</v>
      </c>
      <c r="J67" s="3" t="s">
        <v>109</v>
      </c>
      <c r="K67">
        <v>14894.678</v>
      </c>
      <c r="M67" t="s">
        <v>654</v>
      </c>
      <c r="N67">
        <v>56196.025051195502</v>
      </c>
    </row>
    <row r="68" spans="1:16">
      <c r="A68" t="s">
        <v>105</v>
      </c>
      <c r="B68">
        <v>175446.11308931201</v>
      </c>
      <c r="D68" s="3" t="s">
        <v>145</v>
      </c>
      <c r="E68">
        <v>38293.927600717499</v>
      </c>
      <c r="G68" s="3" t="s">
        <v>98</v>
      </c>
      <c r="H68">
        <v>685415.01262657705</v>
      </c>
      <c r="J68" s="3" t="s">
        <v>111</v>
      </c>
      <c r="K68">
        <v>9143.7060000000001</v>
      </c>
      <c r="M68" t="s">
        <v>655</v>
      </c>
      <c r="N68">
        <v>21143.901993256899</v>
      </c>
    </row>
    <row r="69" spans="1:16">
      <c r="A69" t="s">
        <v>106</v>
      </c>
      <c r="B69">
        <v>574.36029795357695</v>
      </c>
      <c r="D69" s="3" t="s">
        <v>150</v>
      </c>
      <c r="E69">
        <v>354701.18588092399</v>
      </c>
      <c r="G69" s="3" t="s">
        <v>122</v>
      </c>
      <c r="H69">
        <v>15210.339386338601</v>
      </c>
      <c r="J69" s="3" t="s">
        <v>114</v>
      </c>
      <c r="K69">
        <v>345.15611736437501</v>
      </c>
      <c r="M69" t="s">
        <v>656</v>
      </c>
      <c r="N69">
        <v>260357.934343609</v>
      </c>
    </row>
    <row r="70" spans="1:16">
      <c r="A70" t="s">
        <v>107</v>
      </c>
      <c r="B70">
        <v>4.8873409311579996</v>
      </c>
      <c r="D70" s="3" t="s">
        <v>171</v>
      </c>
      <c r="E70">
        <v>10513.7487621945</v>
      </c>
      <c r="G70" s="3" t="s">
        <v>129</v>
      </c>
      <c r="H70">
        <v>86380.468967304201</v>
      </c>
      <c r="J70" s="3" t="s">
        <v>113</v>
      </c>
      <c r="K70">
        <v>38633.962</v>
      </c>
      <c r="M70" t="s">
        <v>657</v>
      </c>
      <c r="N70">
        <v>24306.772810971201</v>
      </c>
    </row>
    <row r="71" spans="1:16">
      <c r="A71" t="s">
        <v>108</v>
      </c>
      <c r="B71">
        <v>269151.62921041099</v>
      </c>
      <c r="D71" s="3" t="s">
        <v>169</v>
      </c>
      <c r="E71">
        <v>14995.4558896852</v>
      </c>
      <c r="G71" t="s">
        <v>131</v>
      </c>
      <c r="H71">
        <v>609.779931984683</v>
      </c>
      <c r="J71" s="3" t="s">
        <v>45</v>
      </c>
      <c r="K71">
        <v>0</v>
      </c>
    </row>
    <row r="72" spans="1:16">
      <c r="A72" t="s">
        <v>109</v>
      </c>
      <c r="B72">
        <v>11546.6968592577</v>
      </c>
      <c r="D72" s="3" t="s">
        <v>170</v>
      </c>
      <c r="E72">
        <v>17661.528499485699</v>
      </c>
      <c r="G72" s="3" t="s">
        <v>132</v>
      </c>
      <c r="H72">
        <v>17001.343840277401</v>
      </c>
      <c r="J72" s="3" t="s">
        <v>116</v>
      </c>
      <c r="K72">
        <v>256517.622</v>
      </c>
    </row>
    <row r="73" spans="1:16">
      <c r="A73" t="s">
        <v>110</v>
      </c>
      <c r="B73">
        <v>312809.41542519297</v>
      </c>
      <c r="D73" s="3" t="s">
        <v>182</v>
      </c>
      <c r="E73">
        <v>4875.5481266769102</v>
      </c>
      <c r="G73" s="3" t="s">
        <v>124</v>
      </c>
      <c r="H73">
        <v>1826.12009432937</v>
      </c>
      <c r="J73" s="3" t="s">
        <v>221</v>
      </c>
      <c r="K73">
        <v>346.79490066655899</v>
      </c>
    </row>
    <row r="74" spans="1:16">
      <c r="A74" t="s">
        <v>111</v>
      </c>
      <c r="B74">
        <v>14799.169479967701</v>
      </c>
      <c r="D74" s="3" t="s">
        <v>202</v>
      </c>
      <c r="E74">
        <v>144125.27973829399</v>
      </c>
      <c r="G74" t="s">
        <v>135</v>
      </c>
      <c r="H74">
        <v>73797.310142101705</v>
      </c>
      <c r="J74" s="3" t="s">
        <v>119</v>
      </c>
      <c r="K74">
        <v>3072.6439999999998</v>
      </c>
    </row>
    <row r="75" spans="1:16">
      <c r="A75" t="s">
        <v>112</v>
      </c>
      <c r="B75">
        <v>4323.2594561559599</v>
      </c>
      <c r="D75" s="3" t="s">
        <v>215</v>
      </c>
      <c r="E75">
        <v>227223.508725047</v>
      </c>
      <c r="G75" s="3" t="s">
        <v>140</v>
      </c>
      <c r="H75">
        <v>3459.97195163076</v>
      </c>
      <c r="J75" t="s">
        <v>126</v>
      </c>
      <c r="K75">
        <v>114.684957857588</v>
      </c>
    </row>
    <row r="76" spans="1:16">
      <c r="A76" t="s">
        <v>113</v>
      </c>
      <c r="B76">
        <v>44955.726198634104</v>
      </c>
      <c r="D76" s="3" t="s">
        <v>218</v>
      </c>
      <c r="E76">
        <v>47934.149566912201</v>
      </c>
      <c r="G76" s="3" t="s">
        <v>138</v>
      </c>
      <c r="H76">
        <v>10464.4350256011</v>
      </c>
      <c r="J76" s="3" t="s">
        <v>121</v>
      </c>
      <c r="K76">
        <v>7122.8779999999997</v>
      </c>
    </row>
    <row r="77" spans="1:16">
      <c r="A77" t="s">
        <v>114</v>
      </c>
      <c r="B77">
        <v>1558.4400716996799</v>
      </c>
      <c r="D77" s="3" t="s">
        <v>224</v>
      </c>
      <c r="E77">
        <v>62988.0779475331</v>
      </c>
      <c r="G77" t="s">
        <v>136</v>
      </c>
      <c r="H77">
        <v>270227.900026527</v>
      </c>
      <c r="J77" s="3" t="s">
        <v>98</v>
      </c>
      <c r="K77">
        <v>630686.81299999997</v>
      </c>
    </row>
    <row r="78" spans="1:16">
      <c r="A78" t="s">
        <v>115</v>
      </c>
      <c r="B78">
        <v>205.03766133845801</v>
      </c>
      <c r="D78" s="3" t="s">
        <v>244</v>
      </c>
      <c r="E78">
        <v>26848.7272301952</v>
      </c>
      <c r="G78" s="3" t="s">
        <v>141</v>
      </c>
      <c r="H78">
        <v>39790.262009838902</v>
      </c>
      <c r="J78" s="3" t="s">
        <v>122</v>
      </c>
      <c r="K78">
        <v>13325.493</v>
      </c>
    </row>
    <row r="79" spans="1:16">
      <c r="A79" t="s">
        <v>116</v>
      </c>
      <c r="B79">
        <v>400056.51826955902</v>
      </c>
      <c r="D79" s="3" t="s">
        <v>245</v>
      </c>
      <c r="E79">
        <v>12106.626256512</v>
      </c>
      <c r="G79" s="3" t="s">
        <v>148</v>
      </c>
      <c r="H79">
        <v>2800.7548059020901</v>
      </c>
      <c r="J79" s="3" t="s">
        <v>129</v>
      </c>
      <c r="K79">
        <v>58546.84</v>
      </c>
    </row>
    <row r="80" spans="1:16">
      <c r="A80" t="s">
        <v>117</v>
      </c>
      <c r="B80">
        <v>1142.9659483688399</v>
      </c>
      <c r="D80" s="3" t="s">
        <v>108</v>
      </c>
      <c r="E80">
        <v>249220.02511318101</v>
      </c>
      <c r="G80" s="3" t="s">
        <v>143</v>
      </c>
      <c r="H80">
        <v>1688972.1775649199</v>
      </c>
      <c r="J80" t="s">
        <v>131</v>
      </c>
      <c r="K80">
        <v>417.83600000000001</v>
      </c>
    </row>
    <row r="81" spans="1:11">
      <c r="A81" t="s">
        <v>118</v>
      </c>
      <c r="B81">
        <v>137.62412347457001</v>
      </c>
      <c r="D81" s="3" t="s">
        <v>246</v>
      </c>
      <c r="E81">
        <v>69027.489241667601</v>
      </c>
      <c r="G81" s="3" t="s">
        <v>142</v>
      </c>
      <c r="H81">
        <v>382427.98404464999</v>
      </c>
      <c r="J81" s="3" t="s">
        <v>130</v>
      </c>
      <c r="K81">
        <v>4.8229806043975101</v>
      </c>
    </row>
    <row r="82" spans="1:11">
      <c r="A82" t="s">
        <v>119</v>
      </c>
      <c r="B82">
        <v>4317.73127796888</v>
      </c>
      <c r="D82" s="3" t="s">
        <v>298</v>
      </c>
      <c r="E82">
        <v>527066.69339291705</v>
      </c>
      <c r="G82" t="s">
        <v>146</v>
      </c>
      <c r="H82">
        <v>446335.05927048298</v>
      </c>
      <c r="J82" s="3" t="s">
        <v>132</v>
      </c>
      <c r="K82">
        <v>14109.73</v>
      </c>
    </row>
    <row r="83" spans="1:11">
      <c r="A83" t="s">
        <v>120</v>
      </c>
      <c r="B83">
        <v>505410.022379253</v>
      </c>
      <c r="D83" s="3" t="s">
        <v>81</v>
      </c>
      <c r="E83">
        <v>92131.7633349596</v>
      </c>
      <c r="G83" s="3" t="s">
        <v>147</v>
      </c>
      <c r="H83">
        <v>135653.63969643999</v>
      </c>
      <c r="J83" s="3" t="s">
        <v>124</v>
      </c>
      <c r="K83">
        <v>1033.4721625106199</v>
      </c>
    </row>
    <row r="84" spans="1:11">
      <c r="A84" t="s">
        <v>121</v>
      </c>
      <c r="B84">
        <v>6688.0949814472197</v>
      </c>
      <c r="D84" s="3" t="s">
        <v>299</v>
      </c>
      <c r="E84">
        <v>69695.466633959397</v>
      </c>
      <c r="G84" s="3" t="s">
        <v>145</v>
      </c>
      <c r="H84">
        <v>36465.803443655503</v>
      </c>
      <c r="J84" s="3" t="s">
        <v>127</v>
      </c>
      <c r="K84">
        <v>131.37870882681099</v>
      </c>
    </row>
    <row r="85" spans="1:11">
      <c r="A85" t="s">
        <v>122</v>
      </c>
      <c r="B85">
        <v>14229.311867537999</v>
      </c>
      <c r="D85" s="3" t="s">
        <v>300</v>
      </c>
      <c r="E85">
        <v>5922.1526163979397</v>
      </c>
      <c r="G85" s="3" t="s">
        <v>149</v>
      </c>
      <c r="H85">
        <v>73269.676522407506</v>
      </c>
      <c r="J85" t="s">
        <v>135</v>
      </c>
      <c r="K85">
        <v>1974.0530000000001</v>
      </c>
    </row>
    <row r="86" spans="1:11">
      <c r="A86" t="s">
        <v>123</v>
      </c>
      <c r="B86">
        <v>8415.3788731885707</v>
      </c>
      <c r="D86" s="3" t="s">
        <v>43</v>
      </c>
      <c r="E86">
        <v>5599.3998506036096</v>
      </c>
      <c r="G86" s="3" t="s">
        <v>150</v>
      </c>
      <c r="H86">
        <v>375316.39136661001</v>
      </c>
      <c r="J86" s="3" t="s">
        <v>140</v>
      </c>
      <c r="K86">
        <v>0</v>
      </c>
    </row>
    <row r="87" spans="1:11">
      <c r="A87" t="s">
        <v>124</v>
      </c>
      <c r="B87">
        <v>2000.6257458156799</v>
      </c>
      <c r="D87" s="3" t="s">
        <v>68</v>
      </c>
      <c r="E87">
        <v>51374.408959906701</v>
      </c>
      <c r="G87" s="3" t="s">
        <v>151</v>
      </c>
      <c r="H87">
        <v>8316.1616911015808</v>
      </c>
      <c r="J87" s="3" t="s">
        <v>138</v>
      </c>
      <c r="K87">
        <v>8941.1630000000005</v>
      </c>
    </row>
    <row r="88" spans="1:11">
      <c r="A88" t="s">
        <v>125</v>
      </c>
      <c r="B88">
        <v>25.8034519142068</v>
      </c>
      <c r="D88" s="3" t="s">
        <v>301</v>
      </c>
      <c r="E88">
        <v>1206408.9168563599</v>
      </c>
      <c r="G88" s="3" t="s">
        <v>153</v>
      </c>
      <c r="H88">
        <v>1393923.0334955701</v>
      </c>
      <c r="J88" s="3" t="s">
        <v>141</v>
      </c>
      <c r="K88">
        <v>35329.436000000002</v>
      </c>
    </row>
    <row r="89" spans="1:11">
      <c r="A89" t="s">
        <v>126</v>
      </c>
      <c r="B89">
        <v>474.70847697897801</v>
      </c>
      <c r="D89" s="3" t="s">
        <v>266</v>
      </c>
      <c r="E89">
        <v>95566.592133591897</v>
      </c>
      <c r="G89" s="3" t="s">
        <v>152</v>
      </c>
      <c r="H89">
        <v>23903.774469658001</v>
      </c>
      <c r="J89" s="3" t="s">
        <v>148</v>
      </c>
      <c r="K89">
        <v>2048.4960000000001</v>
      </c>
    </row>
    <row r="90" spans="1:11">
      <c r="A90" t="s">
        <v>127</v>
      </c>
      <c r="B90">
        <v>183.14567327045199</v>
      </c>
      <c r="D90" s="3" t="s">
        <v>302</v>
      </c>
      <c r="E90">
        <v>5163.0890301484897</v>
      </c>
      <c r="G90" s="3" t="s">
        <v>154</v>
      </c>
      <c r="H90">
        <v>127666.734657676</v>
      </c>
      <c r="J90" s="3" t="s">
        <v>143</v>
      </c>
      <c r="K90">
        <v>1950283.95</v>
      </c>
    </row>
    <row r="91" spans="1:11">
      <c r="A91" t="s">
        <v>128</v>
      </c>
      <c r="B91">
        <v>4537.3421597060196</v>
      </c>
      <c r="D91" s="3" t="s">
        <v>303</v>
      </c>
      <c r="E91">
        <v>75154.8396761154</v>
      </c>
      <c r="G91" s="3" t="s">
        <v>155</v>
      </c>
      <c r="H91">
        <v>24094.177516367799</v>
      </c>
      <c r="J91" s="3" t="s">
        <v>142</v>
      </c>
      <c r="K91">
        <v>426115.56400000001</v>
      </c>
    </row>
    <row r="92" spans="1:11">
      <c r="A92" t="s">
        <v>129</v>
      </c>
      <c r="B92">
        <v>73112.911353709103</v>
      </c>
      <c r="D92" s="3" t="s">
        <v>154</v>
      </c>
      <c r="E92">
        <v>143870.632307491</v>
      </c>
      <c r="G92" s="3" t="s">
        <v>161</v>
      </c>
      <c r="H92">
        <v>100252.613187373</v>
      </c>
      <c r="J92" t="s">
        <v>146</v>
      </c>
      <c r="K92">
        <v>449832.29100000003</v>
      </c>
    </row>
    <row r="93" spans="1:11">
      <c r="A93" t="s">
        <v>130</v>
      </c>
      <c r="B93">
        <v>285.93788230641297</v>
      </c>
      <c r="D93" s="3" t="s">
        <v>304</v>
      </c>
      <c r="E93">
        <v>14167.554297344799</v>
      </c>
      <c r="G93" s="3" t="s">
        <v>156</v>
      </c>
      <c r="H93">
        <v>7851.4417971488301</v>
      </c>
      <c r="J93" s="3" t="s">
        <v>147</v>
      </c>
      <c r="K93">
        <v>123552.694</v>
      </c>
    </row>
    <row r="94" spans="1:11">
      <c r="A94" t="s">
        <v>131</v>
      </c>
      <c r="B94">
        <v>490.443694936219</v>
      </c>
      <c r="D94" s="3" t="s">
        <v>255</v>
      </c>
      <c r="E94">
        <v>8559.4715382421891</v>
      </c>
      <c r="G94" t="s">
        <v>162</v>
      </c>
      <c r="H94">
        <v>6802.7370643148897</v>
      </c>
      <c r="J94" s="3" t="s">
        <v>145</v>
      </c>
      <c r="K94">
        <v>29307.613000000001</v>
      </c>
    </row>
    <row r="95" spans="1:11">
      <c r="A95" t="s">
        <v>132</v>
      </c>
      <c r="B95">
        <v>17609.267559469699</v>
      </c>
      <c r="D95" s="3" t="s">
        <v>305</v>
      </c>
      <c r="E95">
        <v>92212.835550273201</v>
      </c>
      <c r="G95" s="3" t="s">
        <v>171</v>
      </c>
      <c r="H95">
        <v>9992.4447034874702</v>
      </c>
      <c r="J95" s="3" t="s">
        <v>149</v>
      </c>
      <c r="K95">
        <v>63495.773999999998</v>
      </c>
    </row>
    <row r="96" spans="1:11">
      <c r="A96" t="s">
        <v>133</v>
      </c>
      <c r="B96">
        <v>3312.6379904144901</v>
      </c>
      <c r="D96" s="3" t="s">
        <v>50</v>
      </c>
      <c r="E96">
        <v>4722.8243215898101</v>
      </c>
      <c r="G96" s="3" t="s">
        <v>163</v>
      </c>
      <c r="H96">
        <v>31702.958217947998</v>
      </c>
      <c r="J96" s="3" t="s">
        <v>150</v>
      </c>
      <c r="K96">
        <v>279430.571</v>
      </c>
    </row>
    <row r="97" spans="1:11">
      <c r="A97" t="s">
        <v>134</v>
      </c>
      <c r="B97">
        <v>32.197792587318702</v>
      </c>
      <c r="D97" s="3" t="s">
        <v>57</v>
      </c>
      <c r="E97">
        <v>31932.391309181101</v>
      </c>
      <c r="G97" s="3" t="s">
        <v>168</v>
      </c>
      <c r="H97">
        <v>2564.4607688808401</v>
      </c>
      <c r="J97" s="3" t="s">
        <v>151</v>
      </c>
      <c r="K97">
        <v>6731.5420000000004</v>
      </c>
    </row>
    <row r="98" spans="1:11">
      <c r="A98" t="s">
        <v>135</v>
      </c>
      <c r="B98">
        <v>1871.3424430605501</v>
      </c>
      <c r="D98" s="3" t="s">
        <v>121</v>
      </c>
      <c r="E98">
        <v>9534.5260163909406</v>
      </c>
      <c r="G98" s="3" t="s">
        <v>164</v>
      </c>
      <c r="H98">
        <v>703.368245079757</v>
      </c>
      <c r="J98" s="3" t="s">
        <v>153</v>
      </c>
      <c r="K98">
        <v>1065430.838</v>
      </c>
    </row>
    <row r="99" spans="1:11">
      <c r="A99" t="s">
        <v>136</v>
      </c>
      <c r="B99">
        <v>386442.00244514702</v>
      </c>
      <c r="D99" s="3" t="s">
        <v>64</v>
      </c>
      <c r="E99">
        <v>25326.254790352501</v>
      </c>
      <c r="G99" s="3" t="s">
        <v>165</v>
      </c>
      <c r="H99">
        <v>22869.040571427999</v>
      </c>
      <c r="J99" s="3" t="s">
        <v>152</v>
      </c>
      <c r="K99">
        <v>22215.409</v>
      </c>
    </row>
    <row r="100" spans="1:11">
      <c r="A100" t="s">
        <v>137</v>
      </c>
      <c r="B100">
        <v>647.73021486265304</v>
      </c>
      <c r="D100" t="s">
        <v>146</v>
      </c>
      <c r="E100">
        <v>443455.43884084601</v>
      </c>
      <c r="G100" s="3" t="s">
        <v>112</v>
      </c>
      <c r="H100">
        <v>1224.8105330835799</v>
      </c>
      <c r="J100" s="3" t="s">
        <v>154</v>
      </c>
      <c r="K100">
        <v>174793.62</v>
      </c>
    </row>
    <row r="101" spans="1:11">
      <c r="A101" t="s">
        <v>138</v>
      </c>
      <c r="B101">
        <v>12465.473263174899</v>
      </c>
      <c r="D101" s="3" t="s">
        <v>149</v>
      </c>
      <c r="E101">
        <v>79138.629964914493</v>
      </c>
      <c r="G101" s="3" t="s">
        <v>169</v>
      </c>
      <c r="H101">
        <v>16509.1607804628</v>
      </c>
      <c r="J101" s="3" t="s">
        <v>155</v>
      </c>
      <c r="K101">
        <v>13477.138999999999</v>
      </c>
    </row>
    <row r="102" spans="1:11">
      <c r="A102" t="s">
        <v>139</v>
      </c>
      <c r="B102">
        <v>17525.784134302201</v>
      </c>
      <c r="D102" s="3" t="s">
        <v>152</v>
      </c>
      <c r="E102">
        <v>29879.331368335999</v>
      </c>
      <c r="G102" s="3" t="s">
        <v>170</v>
      </c>
      <c r="H102">
        <v>14725.7882351606</v>
      </c>
      <c r="J102" s="3" t="s">
        <v>158</v>
      </c>
      <c r="K102">
        <v>24.255139374005999</v>
      </c>
    </row>
    <row r="103" spans="1:11">
      <c r="A103" t="s">
        <v>140</v>
      </c>
      <c r="B103">
        <v>4753.1966635526896</v>
      </c>
      <c r="D103" s="3" t="s">
        <v>161</v>
      </c>
      <c r="E103">
        <v>98135.569744921493</v>
      </c>
      <c r="G103" s="3" t="s">
        <v>321</v>
      </c>
      <c r="H103">
        <v>8617.5505010982106</v>
      </c>
      <c r="J103" s="3" t="s">
        <v>328</v>
      </c>
      <c r="K103">
        <v>8520.7189999999991</v>
      </c>
    </row>
    <row r="104" spans="1:11">
      <c r="A104" t="s">
        <v>141</v>
      </c>
      <c r="B104">
        <v>41169.000336049801</v>
      </c>
      <c r="D104" s="3" t="s">
        <v>207</v>
      </c>
      <c r="E104">
        <v>66495.2046746868</v>
      </c>
      <c r="G104" t="s">
        <v>176</v>
      </c>
      <c r="H104">
        <v>4561.85676142388</v>
      </c>
      <c r="J104" s="3" t="s">
        <v>161</v>
      </c>
      <c r="K104">
        <v>85526.516000000003</v>
      </c>
    </row>
    <row r="105" spans="1:11">
      <c r="A105" t="s">
        <v>142</v>
      </c>
      <c r="B105">
        <v>409664.41338958498</v>
      </c>
      <c r="D105" s="3" t="s">
        <v>222</v>
      </c>
      <c r="E105">
        <v>73147.2706051524</v>
      </c>
      <c r="G105" s="3" t="s">
        <v>192</v>
      </c>
      <c r="H105">
        <v>2533.06847717456</v>
      </c>
      <c r="J105" s="3" t="s">
        <v>156</v>
      </c>
      <c r="K105">
        <v>7950.78</v>
      </c>
    </row>
    <row r="106" spans="1:11">
      <c r="A106" t="s">
        <v>143</v>
      </c>
      <c r="B106">
        <v>1758198.609288</v>
      </c>
      <c r="D106" s="3" t="s">
        <v>227</v>
      </c>
      <c r="E106">
        <v>579890.64251566096</v>
      </c>
      <c r="G106" s="3" t="s">
        <v>193</v>
      </c>
      <c r="H106">
        <v>192780.415593732</v>
      </c>
      <c r="J106" t="s">
        <v>162</v>
      </c>
      <c r="K106">
        <v>7689.8339999999998</v>
      </c>
    </row>
    <row r="107" spans="1:11">
      <c r="A107" t="s">
        <v>144</v>
      </c>
      <c r="B107">
        <v>14966.712404604699</v>
      </c>
      <c r="D107" s="3" t="s">
        <v>262</v>
      </c>
      <c r="E107">
        <v>310094.07663320203</v>
      </c>
      <c r="G107" s="3" t="s">
        <v>177</v>
      </c>
      <c r="H107">
        <v>1557.5966077338701</v>
      </c>
      <c r="J107" s="3" t="s">
        <v>171</v>
      </c>
      <c r="K107">
        <v>6317.7079999999996</v>
      </c>
    </row>
    <row r="108" spans="1:11">
      <c r="A108" t="s">
        <v>145</v>
      </c>
      <c r="B108">
        <v>37538.116691096002</v>
      </c>
      <c r="D108" s="3" t="s">
        <v>306</v>
      </c>
      <c r="E108">
        <v>275394.24250299402</v>
      </c>
      <c r="G108" t="s">
        <v>181</v>
      </c>
      <c r="H108">
        <v>4357.8333140209697</v>
      </c>
      <c r="J108" s="3" t="s">
        <v>163</v>
      </c>
      <c r="K108">
        <v>23905.823</v>
      </c>
    </row>
    <row r="109" spans="1:11">
      <c r="A109" t="s">
        <v>146</v>
      </c>
      <c r="B109">
        <v>459183.44912170502</v>
      </c>
      <c r="D109" s="3" t="s">
        <v>307</v>
      </c>
      <c r="E109">
        <v>273890.79090536002</v>
      </c>
      <c r="G109" s="3" t="s">
        <v>182</v>
      </c>
      <c r="H109">
        <v>2884.8020564286098</v>
      </c>
      <c r="J109" s="3" t="s">
        <v>168</v>
      </c>
      <c r="K109">
        <v>503.082258286117</v>
      </c>
    </row>
    <row r="110" spans="1:11">
      <c r="A110" t="s">
        <v>147</v>
      </c>
      <c r="B110">
        <v>146927.23267344001</v>
      </c>
      <c r="D110" s="3" t="s">
        <v>308</v>
      </c>
      <c r="E110">
        <v>187171.30403517201</v>
      </c>
      <c r="G110" s="3" t="s">
        <v>188</v>
      </c>
      <c r="H110">
        <v>2530.3390235013799</v>
      </c>
      <c r="J110" s="3" t="s">
        <v>164</v>
      </c>
      <c r="K110">
        <v>191.00056032606901</v>
      </c>
    </row>
    <row r="111" spans="1:11">
      <c r="A111" t="s">
        <v>148</v>
      </c>
      <c r="B111">
        <v>1838.1943051108999</v>
      </c>
      <c r="D111" s="3" t="s">
        <v>173</v>
      </c>
      <c r="E111">
        <v>51430.716658683901</v>
      </c>
      <c r="G111" s="3" t="s">
        <v>191</v>
      </c>
      <c r="H111">
        <v>6239.5767644043699</v>
      </c>
      <c r="J111" s="3" t="s">
        <v>165</v>
      </c>
      <c r="K111">
        <v>44105.182999999997</v>
      </c>
    </row>
    <row r="112" spans="1:11">
      <c r="A112" t="s">
        <v>149</v>
      </c>
      <c r="B112">
        <v>53298.901569774898</v>
      </c>
      <c r="D112" s="3" t="s">
        <v>261</v>
      </c>
      <c r="E112">
        <v>23701.750644123498</v>
      </c>
      <c r="G112" s="3" t="s">
        <v>178</v>
      </c>
      <c r="H112">
        <v>440237.25970264</v>
      </c>
      <c r="J112" s="3" t="s">
        <v>112</v>
      </c>
      <c r="K112">
        <v>0</v>
      </c>
    </row>
    <row r="113" spans="1:11">
      <c r="A113" t="s">
        <v>150</v>
      </c>
      <c r="B113">
        <v>356925.76192993001</v>
      </c>
      <c r="D113" s="3" t="s">
        <v>309</v>
      </c>
      <c r="E113">
        <v>210220.56136414499</v>
      </c>
      <c r="G113" s="3" t="s">
        <v>174</v>
      </c>
      <c r="H113">
        <v>1308.3605831984901</v>
      </c>
      <c r="J113" s="3" t="s">
        <v>169</v>
      </c>
      <c r="K113">
        <v>9897.0239999999994</v>
      </c>
    </row>
    <row r="114" spans="1:11">
      <c r="A114" t="s">
        <v>151</v>
      </c>
      <c r="B114">
        <v>5651.3812596371799</v>
      </c>
      <c r="D114" s="3" t="s">
        <v>310</v>
      </c>
      <c r="E114">
        <v>9268.2700487215207</v>
      </c>
      <c r="G114" s="3" t="s">
        <v>184</v>
      </c>
      <c r="H114">
        <v>10388.6663849537</v>
      </c>
      <c r="J114" s="3" t="s">
        <v>170</v>
      </c>
      <c r="K114">
        <v>7647.79</v>
      </c>
    </row>
    <row r="115" spans="1:11">
      <c r="A115" t="s">
        <v>152</v>
      </c>
      <c r="B115">
        <v>31331.354427169801</v>
      </c>
      <c r="D115" s="3" t="s">
        <v>61</v>
      </c>
      <c r="E115">
        <v>1688.03436895802</v>
      </c>
      <c r="G115" s="3" t="s">
        <v>186</v>
      </c>
      <c r="H115">
        <v>4293.9673206368298</v>
      </c>
      <c r="J115" t="s">
        <v>176</v>
      </c>
      <c r="K115">
        <v>3128.4090000000001</v>
      </c>
    </row>
    <row r="116" spans="1:11">
      <c r="A116" t="s">
        <v>153</v>
      </c>
      <c r="B116">
        <v>1147432.72428953</v>
      </c>
      <c r="D116" s="3" t="s">
        <v>85</v>
      </c>
      <c r="E116">
        <v>8330.8945430881104</v>
      </c>
      <c r="G116" s="3" t="s">
        <v>173</v>
      </c>
      <c r="H116">
        <v>41608.267744590303</v>
      </c>
      <c r="J116" s="3" t="s">
        <v>192</v>
      </c>
      <c r="K116">
        <v>542.95082401893399</v>
      </c>
    </row>
    <row r="117" spans="1:11">
      <c r="A117" t="s">
        <v>154</v>
      </c>
      <c r="B117">
        <v>179154.10733194099</v>
      </c>
      <c r="D117" t="s">
        <v>84</v>
      </c>
      <c r="E117">
        <v>11497.1118536126</v>
      </c>
      <c r="G117" s="3" t="s">
        <v>187</v>
      </c>
      <c r="H117">
        <v>6372.3484220071296</v>
      </c>
      <c r="J117" s="3" t="s">
        <v>193</v>
      </c>
      <c r="K117">
        <v>218456.54699999999</v>
      </c>
    </row>
    <row r="118" spans="1:11">
      <c r="A118" t="s">
        <v>155</v>
      </c>
      <c r="B118">
        <v>18929.1266948343</v>
      </c>
      <c r="D118" s="3" t="s">
        <v>122</v>
      </c>
      <c r="E118">
        <v>18428.020661852399</v>
      </c>
      <c r="G118" s="3" t="s">
        <v>183</v>
      </c>
      <c r="H118">
        <v>14538.525796538701</v>
      </c>
      <c r="J118" s="3" t="s">
        <v>177</v>
      </c>
      <c r="K118">
        <v>41.039725095402297</v>
      </c>
    </row>
    <row r="119" spans="1:11">
      <c r="A119" t="s">
        <v>156</v>
      </c>
      <c r="B119">
        <v>9251.7191463912804</v>
      </c>
      <c r="D119" s="3" t="s">
        <v>124</v>
      </c>
      <c r="E119">
        <v>2302.4660325037999</v>
      </c>
      <c r="G119" s="3" t="s">
        <v>195</v>
      </c>
      <c r="H119">
        <v>7087.2381542728599</v>
      </c>
      <c r="J119" t="s">
        <v>181</v>
      </c>
      <c r="K119">
        <v>3287.4630000000002</v>
      </c>
    </row>
    <row r="120" spans="1:11">
      <c r="A120" t="s">
        <v>157</v>
      </c>
      <c r="B120">
        <v>7907.6090882436702</v>
      </c>
      <c r="D120" s="3" t="s">
        <v>199</v>
      </c>
      <c r="E120">
        <v>117303.52479624101</v>
      </c>
      <c r="G120" s="3" t="s">
        <v>204</v>
      </c>
      <c r="H120">
        <v>8017.5644187425396</v>
      </c>
      <c r="J120" s="3" t="s">
        <v>182</v>
      </c>
      <c r="K120">
        <v>1605.443</v>
      </c>
    </row>
    <row r="121" spans="1:11">
      <c r="A121" t="s">
        <v>158</v>
      </c>
      <c r="B121">
        <v>45.629575594618203</v>
      </c>
      <c r="D121" s="3" t="s">
        <v>230</v>
      </c>
      <c r="E121">
        <v>9856.2519272807604</v>
      </c>
      <c r="G121" s="3" t="s">
        <v>202</v>
      </c>
      <c r="H121">
        <v>164235.940712707</v>
      </c>
      <c r="J121" s="3" t="s">
        <v>179</v>
      </c>
      <c r="K121">
        <v>27.611697579934201</v>
      </c>
    </row>
    <row r="122" spans="1:11">
      <c r="A122" t="s">
        <v>159</v>
      </c>
      <c r="B122">
        <v>139.04044740710799</v>
      </c>
      <c r="D122" s="3" t="s">
        <v>253</v>
      </c>
      <c r="E122">
        <v>3655.2392838947999</v>
      </c>
      <c r="G122" s="3" t="s">
        <v>45</v>
      </c>
      <c r="H122">
        <v>1606.6340293616499</v>
      </c>
      <c r="J122" s="3" t="s">
        <v>188</v>
      </c>
      <c r="K122">
        <v>1082.0975859253199</v>
      </c>
    </row>
    <row r="123" spans="1:11">
      <c r="A123" t="s">
        <v>160</v>
      </c>
      <c r="B123">
        <v>73091.579193751895</v>
      </c>
      <c r="D123" s="3" t="s">
        <v>311</v>
      </c>
      <c r="E123">
        <v>14516.6626151212</v>
      </c>
      <c r="G123" s="3" t="s">
        <v>196</v>
      </c>
      <c r="H123">
        <v>2592.39814053904</v>
      </c>
      <c r="J123" s="3" t="s">
        <v>191</v>
      </c>
      <c r="K123">
        <v>3814.9110000000001</v>
      </c>
    </row>
    <row r="124" spans="1:11">
      <c r="A124" t="s">
        <v>161</v>
      </c>
      <c r="B124">
        <v>108855.73712285999</v>
      </c>
      <c r="D124" s="3" t="s">
        <v>312</v>
      </c>
      <c r="E124">
        <v>13828.339373029101</v>
      </c>
      <c r="G124" s="3" t="s">
        <v>206</v>
      </c>
      <c r="H124">
        <v>35330.354302615502</v>
      </c>
      <c r="J124" s="3" t="s">
        <v>178</v>
      </c>
      <c r="K124">
        <v>422554.00900000002</v>
      </c>
    </row>
    <row r="125" spans="1:11">
      <c r="A125" t="s">
        <v>162</v>
      </c>
      <c r="B125">
        <v>7829.9840859618698</v>
      </c>
      <c r="D125" s="3" t="s">
        <v>313</v>
      </c>
      <c r="E125">
        <v>29989.423177104902</v>
      </c>
      <c r="G125" s="3" t="s">
        <v>200</v>
      </c>
      <c r="H125">
        <v>6228.92058734896</v>
      </c>
      <c r="J125" s="3" t="s">
        <v>118</v>
      </c>
      <c r="K125">
        <v>44.710634435129698</v>
      </c>
    </row>
    <row r="126" spans="1:11">
      <c r="A126" t="s">
        <v>163</v>
      </c>
      <c r="B126">
        <v>22548.323176477199</v>
      </c>
      <c r="D126" s="3" t="s">
        <v>111</v>
      </c>
      <c r="E126">
        <v>17383.505338200899</v>
      </c>
      <c r="G126" s="3" t="s">
        <v>197</v>
      </c>
      <c r="H126">
        <v>2603.8035723061698</v>
      </c>
      <c r="J126" s="3" t="s">
        <v>174</v>
      </c>
      <c r="K126">
        <v>3.9314846959363301</v>
      </c>
    </row>
    <row r="127" spans="1:11">
      <c r="A127" t="s">
        <v>164</v>
      </c>
      <c r="B127">
        <v>729.89538291898305</v>
      </c>
      <c r="D127" s="3" t="s">
        <v>155</v>
      </c>
      <c r="E127">
        <v>24330.8278362294</v>
      </c>
      <c r="G127" s="3" t="s">
        <v>199</v>
      </c>
      <c r="H127">
        <v>84186.585576027806</v>
      </c>
      <c r="J127" s="3" t="s">
        <v>184</v>
      </c>
      <c r="K127">
        <v>16002.656999999999</v>
      </c>
    </row>
    <row r="128" spans="1:11">
      <c r="A128" t="s">
        <v>165</v>
      </c>
      <c r="B128">
        <v>51167.467546357599</v>
      </c>
      <c r="D128" t="s">
        <v>176</v>
      </c>
      <c r="E128">
        <v>3739.0378216569102</v>
      </c>
      <c r="G128" s="3" t="s">
        <v>203</v>
      </c>
      <c r="H128">
        <v>66841.939726055702</v>
      </c>
      <c r="J128" s="3" t="s">
        <v>186</v>
      </c>
      <c r="K128">
        <v>2341.4290000000001</v>
      </c>
    </row>
    <row r="129" spans="1:11">
      <c r="A129" t="s">
        <v>166</v>
      </c>
      <c r="B129">
        <v>426.43232719683601</v>
      </c>
      <c r="D129" s="3" t="s">
        <v>192</v>
      </c>
      <c r="E129">
        <v>1621.9302980095199</v>
      </c>
      <c r="G129" s="3" t="s">
        <v>322</v>
      </c>
      <c r="H129">
        <v>6826.76941379864</v>
      </c>
      <c r="J129" s="3" t="s">
        <v>189</v>
      </c>
      <c r="K129">
        <v>0.715044905864196</v>
      </c>
    </row>
    <row r="130" spans="1:11">
      <c r="A130" t="s">
        <v>167</v>
      </c>
      <c r="B130">
        <v>19920.720802527299</v>
      </c>
      <c r="D130" s="3" t="s">
        <v>191</v>
      </c>
      <c r="E130">
        <v>5854.7679206415496</v>
      </c>
      <c r="G130" s="3" t="s">
        <v>207</v>
      </c>
      <c r="H130">
        <v>36314.263559384999</v>
      </c>
      <c r="J130" s="3" t="s">
        <v>173</v>
      </c>
      <c r="K130">
        <v>48622.737000000001</v>
      </c>
    </row>
    <row r="131" spans="1:11">
      <c r="A131" t="s">
        <v>168</v>
      </c>
      <c r="B131">
        <v>4320.3577154492395</v>
      </c>
      <c r="D131" s="3" t="s">
        <v>187</v>
      </c>
      <c r="E131">
        <v>11414.2192895464</v>
      </c>
      <c r="G131" s="3" t="s">
        <v>208</v>
      </c>
      <c r="H131">
        <v>122536.868944224</v>
      </c>
      <c r="J131" s="3" t="s">
        <v>187</v>
      </c>
      <c r="K131">
        <v>4927.4889999999996</v>
      </c>
    </row>
    <row r="132" spans="1:11">
      <c r="A132" t="s">
        <v>169</v>
      </c>
      <c r="B132">
        <v>16590.308823154599</v>
      </c>
      <c r="D132" s="3" t="s">
        <v>226</v>
      </c>
      <c r="E132">
        <v>1110.00122320533</v>
      </c>
      <c r="G132" s="3" t="s">
        <v>209</v>
      </c>
      <c r="H132">
        <v>12443.444183568299</v>
      </c>
      <c r="J132" s="3" t="s">
        <v>183</v>
      </c>
      <c r="K132">
        <v>18663.848000000002</v>
      </c>
    </row>
    <row r="133" spans="1:11">
      <c r="A133" t="s">
        <v>170</v>
      </c>
      <c r="B133">
        <v>5666.2426090517001</v>
      </c>
      <c r="D133" t="s">
        <v>264</v>
      </c>
      <c r="E133">
        <v>17280.2414039787</v>
      </c>
      <c r="G133" s="3" t="s">
        <v>214</v>
      </c>
      <c r="H133">
        <v>6057.1470911013503</v>
      </c>
      <c r="J133" s="3" t="s">
        <v>195</v>
      </c>
      <c r="K133">
        <v>3899.4760000000001</v>
      </c>
    </row>
    <row r="134" spans="1:11">
      <c r="A134" t="s">
        <v>171</v>
      </c>
      <c r="B134">
        <v>9873.4115077546703</v>
      </c>
      <c r="D134" s="3" t="s">
        <v>314</v>
      </c>
      <c r="E134">
        <v>5374.9302733760096</v>
      </c>
      <c r="G134" s="3" t="s">
        <v>219</v>
      </c>
      <c r="H134">
        <v>11892.7642789079</v>
      </c>
      <c r="J134" s="3" t="s">
        <v>205</v>
      </c>
      <c r="K134">
        <v>127.307368484427</v>
      </c>
    </row>
    <row r="135" spans="1:11">
      <c r="A135" t="s">
        <v>172</v>
      </c>
      <c r="B135">
        <v>12199.085379845401</v>
      </c>
      <c r="D135" s="3" t="s">
        <v>282</v>
      </c>
      <c r="E135">
        <v>7214.5744276240703</v>
      </c>
      <c r="G135" s="3" t="s">
        <v>210</v>
      </c>
      <c r="H135">
        <v>59736.903159379399</v>
      </c>
      <c r="J135" s="3" t="s">
        <v>204</v>
      </c>
      <c r="K135">
        <v>5281.8760000000102</v>
      </c>
    </row>
    <row r="136" spans="1:11">
      <c r="A136" t="s">
        <v>173</v>
      </c>
      <c r="B136">
        <v>46667.940412493197</v>
      </c>
      <c r="D136" s="3" t="s">
        <v>283</v>
      </c>
      <c r="E136">
        <v>11850.556614417001</v>
      </c>
      <c r="G136" s="3" t="s">
        <v>212</v>
      </c>
      <c r="H136">
        <v>97556.305389135203</v>
      </c>
      <c r="J136" s="3" t="s">
        <v>202</v>
      </c>
      <c r="K136">
        <v>140966.272</v>
      </c>
    </row>
    <row r="137" spans="1:11">
      <c r="A137" t="s">
        <v>174</v>
      </c>
      <c r="B137">
        <v>437.34205587726899</v>
      </c>
      <c r="D137" s="3" t="s">
        <v>315</v>
      </c>
      <c r="E137">
        <v>25203.5402585716</v>
      </c>
      <c r="G137" s="3" t="s">
        <v>215</v>
      </c>
      <c r="H137">
        <v>254685.196607088</v>
      </c>
      <c r="J137" s="3" t="s">
        <v>196</v>
      </c>
      <c r="K137">
        <v>443.02696110921403</v>
      </c>
    </row>
    <row r="138" spans="1:11">
      <c r="A138" t="s">
        <v>175</v>
      </c>
      <c r="B138">
        <v>6263.1276150453205</v>
      </c>
      <c r="D138" s="3" t="s">
        <v>76</v>
      </c>
      <c r="E138">
        <v>12182.691776015001</v>
      </c>
      <c r="G138" s="3" t="s">
        <v>218</v>
      </c>
      <c r="H138">
        <v>57893.511077304101</v>
      </c>
      <c r="J138" s="3" t="s">
        <v>206</v>
      </c>
      <c r="K138">
        <v>30503.095000000001</v>
      </c>
    </row>
    <row r="139" spans="1:11">
      <c r="A139" t="s">
        <v>176</v>
      </c>
      <c r="B139">
        <v>3329.4900506430499</v>
      </c>
      <c r="D139" s="3" t="s">
        <v>195</v>
      </c>
      <c r="E139">
        <v>10757.332299358</v>
      </c>
      <c r="G139" s="3" t="s">
        <v>222</v>
      </c>
      <c r="H139">
        <v>53476.347321519002</v>
      </c>
      <c r="J139" s="3" t="s">
        <v>200</v>
      </c>
      <c r="K139">
        <v>4860.1369999999997</v>
      </c>
    </row>
    <row r="140" spans="1:11">
      <c r="A140" t="s">
        <v>177</v>
      </c>
      <c r="B140">
        <v>1755.0337796214301</v>
      </c>
      <c r="D140" s="3" t="s">
        <v>281</v>
      </c>
      <c r="E140">
        <v>257160.110225593</v>
      </c>
      <c r="G140" t="s">
        <v>217</v>
      </c>
      <c r="H140">
        <v>223250.43550234599</v>
      </c>
      <c r="J140" s="3" t="s">
        <v>197</v>
      </c>
      <c r="K140">
        <v>1894.098</v>
      </c>
    </row>
    <row r="141" spans="1:11">
      <c r="A141" t="s">
        <v>178</v>
      </c>
      <c r="B141">
        <v>423696.08183347498</v>
      </c>
      <c r="D141" s="3" t="s">
        <v>316</v>
      </c>
      <c r="E141">
        <v>2854.3668828285599</v>
      </c>
      <c r="G141" t="s">
        <v>175</v>
      </c>
      <c r="H141">
        <v>245.198535330255</v>
      </c>
      <c r="J141" s="3" t="s">
        <v>199</v>
      </c>
      <c r="K141">
        <v>80896.62</v>
      </c>
    </row>
    <row r="142" spans="1:11">
      <c r="A142" t="s">
        <v>179</v>
      </c>
      <c r="B142">
        <v>83.782447180503297</v>
      </c>
      <c r="D142" s="6" t="s">
        <v>317</v>
      </c>
      <c r="E142">
        <v>56.471496904897997</v>
      </c>
      <c r="G142" s="3" t="s">
        <v>224</v>
      </c>
      <c r="H142">
        <v>70847.613758409105</v>
      </c>
      <c r="J142" s="3" t="s">
        <v>203</v>
      </c>
      <c r="K142">
        <v>36417.474999999999</v>
      </c>
    </row>
    <row r="143" spans="1:11">
      <c r="A143" t="s">
        <v>180</v>
      </c>
      <c r="B143">
        <v>3897.4220652177401</v>
      </c>
      <c r="G143" s="3" t="s">
        <v>225</v>
      </c>
      <c r="H143">
        <v>1141905.88025704</v>
      </c>
      <c r="J143" s="3" t="s">
        <v>207</v>
      </c>
      <c r="K143">
        <v>63405.311999999998</v>
      </c>
    </row>
    <row r="144" spans="1:11">
      <c r="A144" t="s">
        <v>181</v>
      </c>
      <c r="B144">
        <v>4834.1235776675803</v>
      </c>
      <c r="G144" s="3" t="s">
        <v>226</v>
      </c>
      <c r="H144">
        <v>2839.7527169564801</v>
      </c>
      <c r="J144" s="3" t="s">
        <v>208</v>
      </c>
      <c r="K144">
        <v>135056.98000000001</v>
      </c>
    </row>
    <row r="145" spans="1:11">
      <c r="A145" t="s">
        <v>182</v>
      </c>
      <c r="B145">
        <v>2749.5531507154101</v>
      </c>
      <c r="G145" s="3" t="s">
        <v>279</v>
      </c>
      <c r="H145">
        <v>877.78515300197205</v>
      </c>
      <c r="J145" s="3" t="s">
        <v>213</v>
      </c>
      <c r="K145">
        <v>40.010354089560202</v>
      </c>
    </row>
    <row r="146" spans="1:11">
      <c r="A146" t="s">
        <v>183</v>
      </c>
      <c r="B146">
        <v>20967.8596347926</v>
      </c>
      <c r="G146" s="3" t="s">
        <v>238</v>
      </c>
      <c r="H146">
        <v>2728.8723177346201</v>
      </c>
      <c r="J146" s="3" t="s">
        <v>209</v>
      </c>
      <c r="K146">
        <v>9488.0619999999999</v>
      </c>
    </row>
    <row r="147" spans="1:11">
      <c r="A147" t="s">
        <v>184</v>
      </c>
      <c r="B147">
        <v>11720.988144803499</v>
      </c>
      <c r="G147" s="3" t="s">
        <v>242</v>
      </c>
      <c r="H147">
        <v>225.716302886633</v>
      </c>
      <c r="J147" s="3" t="s">
        <v>214</v>
      </c>
      <c r="K147">
        <v>6261.2148002650401</v>
      </c>
    </row>
    <row r="148" spans="1:11">
      <c r="A148" t="s">
        <v>185</v>
      </c>
      <c r="B148">
        <v>327.49985086162297</v>
      </c>
      <c r="G148" s="3" t="s">
        <v>227</v>
      </c>
      <c r="H148">
        <v>482832.53512271098</v>
      </c>
      <c r="J148" s="3" t="s">
        <v>219</v>
      </c>
      <c r="K148">
        <v>5803.5950000000003</v>
      </c>
    </row>
    <row r="149" spans="1:11">
      <c r="A149" t="s">
        <v>186</v>
      </c>
      <c r="B149">
        <v>2231.6040175196099</v>
      </c>
      <c r="G149" s="3" t="s">
        <v>230</v>
      </c>
      <c r="H149">
        <v>8791.1916145842406</v>
      </c>
      <c r="J149" s="3" t="s">
        <v>210</v>
      </c>
      <c r="K149">
        <v>47199.760999999999</v>
      </c>
    </row>
    <row r="150" spans="1:11">
      <c r="A150" t="s">
        <v>187</v>
      </c>
      <c r="B150">
        <v>11594.807753918099</v>
      </c>
      <c r="G150" s="3" t="s">
        <v>231</v>
      </c>
      <c r="H150">
        <v>53967.5239751142</v>
      </c>
      <c r="J150" s="3" t="s">
        <v>212</v>
      </c>
      <c r="K150">
        <v>100972.823</v>
      </c>
    </row>
    <row r="151" spans="1:11">
      <c r="A151" t="s">
        <v>188</v>
      </c>
      <c r="B151">
        <v>2338.3775690933098</v>
      </c>
      <c r="G151" s="3" t="s">
        <v>249</v>
      </c>
      <c r="H151">
        <v>974.92603008035996</v>
      </c>
      <c r="J151" s="3" t="s">
        <v>215</v>
      </c>
      <c r="K151">
        <v>244992.77799999999</v>
      </c>
    </row>
    <row r="152" spans="1:11">
      <c r="A152" t="s">
        <v>189</v>
      </c>
      <c r="B152">
        <v>18.705413980869999</v>
      </c>
      <c r="G152" s="3" t="s">
        <v>236</v>
      </c>
      <c r="H152">
        <v>2047.90617508123</v>
      </c>
      <c r="J152" s="3" t="s">
        <v>218</v>
      </c>
      <c r="K152">
        <v>44380.686999999998</v>
      </c>
    </row>
    <row r="153" spans="1:11">
      <c r="A153" t="s">
        <v>190</v>
      </c>
      <c r="B153">
        <v>25.803256344924701</v>
      </c>
      <c r="G153" s="3" t="s">
        <v>232</v>
      </c>
      <c r="H153">
        <v>137018.40264336701</v>
      </c>
      <c r="J153" s="3" t="s">
        <v>329</v>
      </c>
      <c r="K153">
        <v>5727.4373473075102</v>
      </c>
    </row>
    <row r="154" spans="1:11">
      <c r="A154" t="s">
        <v>191</v>
      </c>
      <c r="B154">
        <v>6067.0087310468298</v>
      </c>
      <c r="G154" t="s">
        <v>244</v>
      </c>
      <c r="H154">
        <v>41456.111541617698</v>
      </c>
      <c r="J154" s="3" t="s">
        <v>222</v>
      </c>
      <c r="K154">
        <v>79524.729000000007</v>
      </c>
    </row>
    <row r="155" spans="1:11">
      <c r="A155" t="s">
        <v>192</v>
      </c>
      <c r="B155">
        <v>2209.1685566526198</v>
      </c>
      <c r="G155" s="3" t="s">
        <v>245</v>
      </c>
      <c r="H155">
        <v>13235.8996781077</v>
      </c>
      <c r="J155" s="3" t="s">
        <v>217</v>
      </c>
      <c r="K155">
        <v>22425.833999999999</v>
      </c>
    </row>
    <row r="156" spans="1:11">
      <c r="A156" t="s">
        <v>193</v>
      </c>
      <c r="B156">
        <v>107787.03102507</v>
      </c>
      <c r="G156" s="3" t="s">
        <v>239</v>
      </c>
      <c r="H156">
        <v>816.79061276884897</v>
      </c>
      <c r="J156" s="3" t="s">
        <v>175</v>
      </c>
      <c r="K156">
        <v>6766.2539999999999</v>
      </c>
    </row>
    <row r="157" spans="1:11">
      <c r="A157" t="s">
        <v>194</v>
      </c>
      <c r="B157">
        <v>55.093459482757503</v>
      </c>
      <c r="G157" s="3" t="s">
        <v>281</v>
      </c>
      <c r="H157">
        <v>323301.66217637301</v>
      </c>
      <c r="J157" s="3" t="s">
        <v>224</v>
      </c>
      <c r="K157">
        <v>62184.305999999997</v>
      </c>
    </row>
    <row r="158" spans="1:11">
      <c r="A158" t="s">
        <v>195</v>
      </c>
      <c r="B158">
        <v>13944.705356136001</v>
      </c>
      <c r="G158" s="3" t="s">
        <v>241</v>
      </c>
      <c r="H158">
        <v>2033.4922657105999</v>
      </c>
      <c r="J158" s="3" t="s">
        <v>225</v>
      </c>
      <c r="K158">
        <v>1367113.1510000001</v>
      </c>
    </row>
    <row r="159" spans="1:11">
      <c r="A159" t="s">
        <v>196</v>
      </c>
      <c r="B159">
        <v>3697.8252893843101</v>
      </c>
      <c r="G159" s="3" t="s">
        <v>108</v>
      </c>
      <c r="H159">
        <v>293435.19065115799</v>
      </c>
      <c r="J159" s="3" t="s">
        <v>226</v>
      </c>
      <c r="K159">
        <v>880.74082738657603</v>
      </c>
    </row>
    <row r="160" spans="1:11">
      <c r="A160" t="s">
        <v>197</v>
      </c>
      <c r="B160">
        <v>2814.81586398733</v>
      </c>
      <c r="G160" s="3" t="s">
        <v>167</v>
      </c>
      <c r="H160">
        <v>23324.834958167001</v>
      </c>
      <c r="J160" s="3" t="s">
        <v>159</v>
      </c>
      <c r="K160">
        <v>8.6200918907547397</v>
      </c>
    </row>
    <row r="161" spans="1:11">
      <c r="A161" t="s">
        <v>198</v>
      </c>
      <c r="B161">
        <v>12.8691628089258</v>
      </c>
      <c r="G161" s="3" t="s">
        <v>228</v>
      </c>
      <c r="H161">
        <v>15205.394832759301</v>
      </c>
      <c r="J161" s="3" t="s">
        <v>166</v>
      </c>
      <c r="K161">
        <v>654.76302441616599</v>
      </c>
    </row>
    <row r="162" spans="1:11">
      <c r="A162" t="s">
        <v>199</v>
      </c>
      <c r="B162">
        <v>110168.806777305</v>
      </c>
      <c r="G162" s="3" t="s">
        <v>243</v>
      </c>
      <c r="H162">
        <v>2395.24892561978</v>
      </c>
      <c r="J162" s="3" t="s">
        <v>279</v>
      </c>
      <c r="K162">
        <v>94.338912002952199</v>
      </c>
    </row>
    <row r="163" spans="1:11">
      <c r="A163" t="s">
        <v>200</v>
      </c>
      <c r="B163">
        <v>6996.2711538364101</v>
      </c>
      <c r="G163" s="3" t="s">
        <v>247</v>
      </c>
      <c r="H163">
        <v>3244.7423749488798</v>
      </c>
      <c r="J163" s="3" t="s">
        <v>238</v>
      </c>
      <c r="K163">
        <v>581.20995580111901</v>
      </c>
    </row>
    <row r="164" spans="1:11">
      <c r="A164" t="s">
        <v>201</v>
      </c>
      <c r="B164">
        <v>22.695718913378599</v>
      </c>
      <c r="G164" s="3" t="s">
        <v>246</v>
      </c>
      <c r="H164">
        <v>69238.979596445904</v>
      </c>
      <c r="J164" s="3" t="s">
        <v>242</v>
      </c>
      <c r="K164">
        <v>28.26662467073</v>
      </c>
    </row>
    <row r="165" spans="1:11">
      <c r="A165" t="s">
        <v>202</v>
      </c>
      <c r="B165">
        <v>149462.38056908399</v>
      </c>
      <c r="G165" s="3" t="s">
        <v>81</v>
      </c>
      <c r="H165">
        <v>83758.0379560578</v>
      </c>
      <c r="J165" s="3" t="s">
        <v>227</v>
      </c>
      <c r="K165">
        <v>526769.9</v>
      </c>
    </row>
    <row r="166" spans="1:11">
      <c r="A166" t="s">
        <v>203</v>
      </c>
      <c r="B166">
        <v>36854.534467329402</v>
      </c>
      <c r="G166" t="s">
        <v>250</v>
      </c>
      <c r="H166">
        <v>21236.220984842199</v>
      </c>
      <c r="J166" s="3" t="s">
        <v>230</v>
      </c>
      <c r="K166">
        <v>7159.4939999999997</v>
      </c>
    </row>
    <row r="167" spans="1:11">
      <c r="A167" t="s">
        <v>204</v>
      </c>
      <c r="B167">
        <v>12438.5005590419</v>
      </c>
      <c r="G167" t="s">
        <v>110</v>
      </c>
      <c r="H167">
        <v>130040.790864015</v>
      </c>
      <c r="J167" s="3" t="s">
        <v>231</v>
      </c>
      <c r="K167">
        <v>43084.404000000002</v>
      </c>
    </row>
    <row r="168" spans="1:11">
      <c r="A168" t="s">
        <v>205</v>
      </c>
      <c r="B168">
        <v>61.817488621257098</v>
      </c>
      <c r="G168" s="3" t="s">
        <v>255</v>
      </c>
      <c r="H168">
        <v>6273.5147540359003</v>
      </c>
      <c r="J168" s="3" t="s">
        <v>249</v>
      </c>
      <c r="K168">
        <v>288.28419824001202</v>
      </c>
    </row>
    <row r="169" spans="1:11">
      <c r="A169" t="s">
        <v>206</v>
      </c>
      <c r="B169">
        <v>39267.0551721312</v>
      </c>
      <c r="G169" s="3" t="s">
        <v>254</v>
      </c>
      <c r="H169">
        <v>240841.70817913499</v>
      </c>
      <c r="J169" s="3" t="s">
        <v>236</v>
      </c>
      <c r="K169">
        <v>984.67646705993695</v>
      </c>
    </row>
    <row r="170" spans="1:11">
      <c r="A170" t="s">
        <v>207</v>
      </c>
      <c r="B170">
        <v>60195.988283032901</v>
      </c>
      <c r="G170" t="s">
        <v>180</v>
      </c>
      <c r="H170">
        <v>7666.4801301423904</v>
      </c>
      <c r="J170" s="3" t="s">
        <v>232</v>
      </c>
      <c r="K170">
        <v>45297.750999999997</v>
      </c>
    </row>
    <row r="171" spans="1:11">
      <c r="A171" t="s">
        <v>208</v>
      </c>
      <c r="B171">
        <v>111659.411176455</v>
      </c>
      <c r="G171" s="3" t="s">
        <v>253</v>
      </c>
      <c r="H171">
        <v>1481.2619090721</v>
      </c>
      <c r="J171" t="s">
        <v>248</v>
      </c>
      <c r="K171">
        <v>5410.61227012986</v>
      </c>
    </row>
    <row r="172" spans="1:11">
      <c r="A172" t="s">
        <v>209</v>
      </c>
      <c r="B172">
        <v>16145.523318252101</v>
      </c>
      <c r="G172" s="3" t="s">
        <v>260</v>
      </c>
      <c r="H172">
        <v>9235.1395013394103</v>
      </c>
      <c r="J172" t="s">
        <v>244</v>
      </c>
      <c r="K172">
        <v>25772.969000000001</v>
      </c>
    </row>
    <row r="173" spans="1:11">
      <c r="A173" t="s">
        <v>210</v>
      </c>
      <c r="B173">
        <v>57438.167205781298</v>
      </c>
      <c r="G173" s="3" t="s">
        <v>261</v>
      </c>
      <c r="H173">
        <v>22690.807444149301</v>
      </c>
      <c r="J173" s="3" t="s">
        <v>245</v>
      </c>
      <c r="K173">
        <v>11575.867</v>
      </c>
    </row>
    <row r="174" spans="1:11">
      <c r="A174" t="s">
        <v>211</v>
      </c>
      <c r="B174">
        <v>0.70471688316135095</v>
      </c>
      <c r="G174" s="3" t="s">
        <v>262</v>
      </c>
      <c r="H174">
        <v>350101.16661412001</v>
      </c>
      <c r="J174" s="3" t="s">
        <v>235</v>
      </c>
      <c r="K174">
        <v>198.90074724682299</v>
      </c>
    </row>
    <row r="175" spans="1:11">
      <c r="A175" t="s">
        <v>212</v>
      </c>
      <c r="B175">
        <v>105413.673588566</v>
      </c>
      <c r="G175" s="3" t="s">
        <v>257</v>
      </c>
      <c r="H175">
        <v>57217.505189709802</v>
      </c>
      <c r="J175" s="3" t="s">
        <v>239</v>
      </c>
      <c r="K175">
        <v>107.899649501558</v>
      </c>
    </row>
    <row r="176" spans="1:11">
      <c r="A176" t="s">
        <v>213</v>
      </c>
      <c r="B176">
        <v>126.82111754885101</v>
      </c>
      <c r="G176" s="3" t="s">
        <v>323</v>
      </c>
      <c r="H176">
        <v>31.9425423172571</v>
      </c>
      <c r="J176" s="3" t="s">
        <v>281</v>
      </c>
      <c r="K176">
        <v>403394.065</v>
      </c>
    </row>
    <row r="177" spans="1:11">
      <c r="A177" t="s">
        <v>214</v>
      </c>
      <c r="B177">
        <v>2588.8119860945999</v>
      </c>
      <c r="G177" t="s">
        <v>265</v>
      </c>
      <c r="H177">
        <v>7755.19087694892</v>
      </c>
      <c r="J177" s="3" t="s">
        <v>241</v>
      </c>
      <c r="K177">
        <v>0</v>
      </c>
    </row>
    <row r="178" spans="1:11">
      <c r="A178" t="s">
        <v>215</v>
      </c>
      <c r="B178">
        <v>249419.097901778</v>
      </c>
      <c r="G178" s="3" t="s">
        <v>266</v>
      </c>
      <c r="H178">
        <v>135646.70671388801</v>
      </c>
      <c r="J178" s="3" t="s">
        <v>108</v>
      </c>
      <c r="K178">
        <v>229220.44200000001</v>
      </c>
    </row>
    <row r="179" spans="1:11">
      <c r="A179" t="s">
        <v>216</v>
      </c>
      <c r="B179">
        <v>33785.754108536297</v>
      </c>
      <c r="G179" s="3" t="s">
        <v>48</v>
      </c>
      <c r="H179">
        <v>198019.63862660399</v>
      </c>
      <c r="J179" s="3" t="s">
        <v>167</v>
      </c>
      <c r="K179">
        <v>18963.407999999999</v>
      </c>
    </row>
    <row r="180" spans="1:11">
      <c r="A180" t="s">
        <v>217</v>
      </c>
      <c r="B180">
        <v>21403.023251458701</v>
      </c>
      <c r="G180" s="3" t="s">
        <v>120</v>
      </c>
      <c r="H180">
        <v>557270.13530065794</v>
      </c>
      <c r="J180" s="3" t="s">
        <v>272</v>
      </c>
      <c r="K180">
        <v>5.11043484048834</v>
      </c>
    </row>
    <row r="181" spans="1:11">
      <c r="A181" t="s">
        <v>218</v>
      </c>
      <c r="B181">
        <v>49009.444955328901</v>
      </c>
      <c r="G181" t="s">
        <v>264</v>
      </c>
      <c r="H181">
        <v>13646.605084504299</v>
      </c>
      <c r="J181" s="3" t="s">
        <v>330</v>
      </c>
      <c r="K181">
        <v>3099.8463788153799</v>
      </c>
    </row>
    <row r="182" spans="1:11">
      <c r="A182" t="s">
        <v>219</v>
      </c>
      <c r="B182">
        <v>11038.582086083799</v>
      </c>
      <c r="G182" s="3" t="s">
        <v>324</v>
      </c>
      <c r="H182">
        <v>5192113.8828737196</v>
      </c>
      <c r="J182" s="3" t="s">
        <v>228</v>
      </c>
      <c r="K182">
        <v>0</v>
      </c>
    </row>
    <row r="183" spans="1:11">
      <c r="A183" t="s">
        <v>220</v>
      </c>
      <c r="B183">
        <v>7030.8900550133403</v>
      </c>
      <c r="G183" s="3" t="s">
        <v>268</v>
      </c>
      <c r="H183">
        <v>10974.177855808</v>
      </c>
      <c r="J183" s="3" t="s">
        <v>243</v>
      </c>
      <c r="K183">
        <v>2639.7750000000001</v>
      </c>
    </row>
    <row r="184" spans="1:11">
      <c r="A184" t="s">
        <v>221</v>
      </c>
      <c r="B184">
        <v>1387.3329324896999</v>
      </c>
      <c r="G184" s="3" t="s">
        <v>270</v>
      </c>
      <c r="H184">
        <v>64027.282310222799</v>
      </c>
      <c r="J184" s="3" t="s">
        <v>247</v>
      </c>
      <c r="K184">
        <v>388.93078532670899</v>
      </c>
    </row>
    <row r="185" spans="1:11">
      <c r="A185" t="s">
        <v>222</v>
      </c>
      <c r="B185">
        <v>39236.520348627702</v>
      </c>
      <c r="G185" s="3" t="s">
        <v>277</v>
      </c>
      <c r="H185">
        <v>741.77436496566202</v>
      </c>
      <c r="J185" s="3" t="s">
        <v>246</v>
      </c>
      <c r="K185">
        <v>36274.447999999997</v>
      </c>
    </row>
    <row r="186" spans="1:11">
      <c r="A186" t="s">
        <v>223</v>
      </c>
      <c r="B186">
        <v>55.234362239919399</v>
      </c>
      <c r="G186" t="s">
        <v>273</v>
      </c>
      <c r="H186">
        <v>133969.65572854699</v>
      </c>
      <c r="J186" s="3" t="s">
        <v>81</v>
      </c>
      <c r="K186">
        <v>27195.595000000001</v>
      </c>
    </row>
    <row r="187" spans="1:11">
      <c r="A187" t="s">
        <v>224</v>
      </c>
      <c r="B187">
        <v>60328.959726812704</v>
      </c>
      <c r="G187" t="s">
        <v>276</v>
      </c>
      <c r="H187">
        <v>115750.238353355</v>
      </c>
      <c r="J187" t="s">
        <v>250</v>
      </c>
      <c r="K187">
        <v>21637.893</v>
      </c>
    </row>
    <row r="188" spans="1:11">
      <c r="A188" t="s">
        <v>225</v>
      </c>
      <c r="B188">
        <v>1152010.9774294901</v>
      </c>
      <c r="G188" s="3" t="s">
        <v>280</v>
      </c>
      <c r="H188">
        <v>12501.3437302318</v>
      </c>
      <c r="J188" t="s">
        <v>180</v>
      </c>
      <c r="K188">
        <v>7098.3760000000002</v>
      </c>
    </row>
    <row r="189" spans="1:11">
      <c r="A189" t="s">
        <v>226</v>
      </c>
      <c r="B189">
        <v>2012.7174965843301</v>
      </c>
      <c r="G189" s="3" t="s">
        <v>282</v>
      </c>
      <c r="H189">
        <v>5743.3755921076799</v>
      </c>
      <c r="J189" s="3" t="s">
        <v>255</v>
      </c>
      <c r="K189">
        <v>4211.7950000000001</v>
      </c>
    </row>
    <row r="190" spans="1:11">
      <c r="A190" t="s">
        <v>227</v>
      </c>
      <c r="B190">
        <v>356064.50252281199</v>
      </c>
      <c r="G190" s="3" t="s">
        <v>283</v>
      </c>
      <c r="H190">
        <v>1992.57366856882</v>
      </c>
      <c r="J190" s="3" t="s">
        <v>254</v>
      </c>
      <c r="K190">
        <v>241828.209</v>
      </c>
    </row>
    <row r="191" spans="1:11">
      <c r="A191" t="s">
        <v>228</v>
      </c>
      <c r="B191">
        <v>23579.494709879302</v>
      </c>
      <c r="J191" t="s">
        <v>258</v>
      </c>
      <c r="K191">
        <v>6417.4557706045398</v>
      </c>
    </row>
    <row r="192" spans="1:11">
      <c r="A192" t="s">
        <v>229</v>
      </c>
      <c r="B192">
        <v>302.25076349186003</v>
      </c>
      <c r="J192" s="3" t="s">
        <v>253</v>
      </c>
      <c r="K192">
        <v>932.94200000000001</v>
      </c>
    </row>
    <row r="193" spans="1:11">
      <c r="A193" t="s">
        <v>230</v>
      </c>
      <c r="B193">
        <v>8783.2583102116605</v>
      </c>
      <c r="J193" s="3" t="s">
        <v>259</v>
      </c>
      <c r="K193">
        <v>56.665297367913801</v>
      </c>
    </row>
    <row r="194" spans="1:11">
      <c r="A194" t="s">
        <v>231</v>
      </c>
      <c r="B194">
        <v>47719.179904629003</v>
      </c>
      <c r="J194" s="3" t="s">
        <v>260</v>
      </c>
      <c r="K194">
        <v>20178.547999999999</v>
      </c>
    </row>
    <row r="195" spans="1:11">
      <c r="A195" t="s">
        <v>232</v>
      </c>
      <c r="B195">
        <v>105271.98279797701</v>
      </c>
      <c r="J195" s="3" t="s">
        <v>261</v>
      </c>
      <c r="K195">
        <v>23547.483</v>
      </c>
    </row>
    <row r="196" spans="1:11">
      <c r="A196" t="s">
        <v>233</v>
      </c>
      <c r="B196">
        <v>1.2357694738712199</v>
      </c>
      <c r="J196" s="3" t="s">
        <v>262</v>
      </c>
      <c r="K196">
        <v>286897.61499999999</v>
      </c>
    </row>
    <row r="197" spans="1:11">
      <c r="A197" t="s">
        <v>234</v>
      </c>
      <c r="B197">
        <v>192.639443398487</v>
      </c>
      <c r="J197" s="3" t="s">
        <v>257</v>
      </c>
      <c r="K197">
        <v>68640.827999999994</v>
      </c>
    </row>
    <row r="198" spans="1:11">
      <c r="A198" t="s">
        <v>235</v>
      </c>
      <c r="B198">
        <v>252.17166352809099</v>
      </c>
      <c r="J198" t="s">
        <v>251</v>
      </c>
      <c r="K198">
        <v>3.4731629728453002</v>
      </c>
    </row>
    <row r="199" spans="1:11">
      <c r="A199" t="s">
        <v>236</v>
      </c>
      <c r="B199">
        <v>1374.5184837802899</v>
      </c>
      <c r="J199" s="3" t="s">
        <v>263</v>
      </c>
      <c r="K199">
        <v>10.8021598083432</v>
      </c>
    </row>
    <row r="200" spans="1:11">
      <c r="A200" t="s">
        <v>237</v>
      </c>
      <c r="B200">
        <v>8048.0891185377704</v>
      </c>
      <c r="J200" t="s">
        <v>264</v>
      </c>
      <c r="K200">
        <v>10188.620999999999</v>
      </c>
    </row>
    <row r="201" spans="1:11">
      <c r="A201" t="s">
        <v>238</v>
      </c>
      <c r="B201">
        <v>1494.03519140208</v>
      </c>
      <c r="J201" t="s">
        <v>265</v>
      </c>
      <c r="K201">
        <v>3787.817</v>
      </c>
    </row>
    <row r="202" spans="1:11">
      <c r="A202" t="s">
        <v>239</v>
      </c>
      <c r="B202">
        <v>2737.7712624742799</v>
      </c>
      <c r="J202" s="3" t="s">
        <v>266</v>
      </c>
      <c r="K202">
        <v>164539.07399999999</v>
      </c>
    </row>
    <row r="203" spans="1:11">
      <c r="A203" t="s">
        <v>240</v>
      </c>
      <c r="B203">
        <v>26.252170033013201</v>
      </c>
      <c r="J203" s="3" t="s">
        <v>48</v>
      </c>
      <c r="K203">
        <v>185605.56700000001</v>
      </c>
    </row>
    <row r="204" spans="1:11">
      <c r="A204" t="s">
        <v>241</v>
      </c>
      <c r="B204">
        <v>2912.6024918571402</v>
      </c>
      <c r="J204" s="3" t="s">
        <v>120</v>
      </c>
      <c r="K204">
        <v>328092.00099999999</v>
      </c>
    </row>
    <row r="205" spans="1:11">
      <c r="A205" t="s">
        <v>242</v>
      </c>
      <c r="B205">
        <v>93.091260529072898</v>
      </c>
      <c r="J205" t="s">
        <v>269</v>
      </c>
      <c r="K205">
        <v>4590134.9780000001</v>
      </c>
    </row>
    <row r="206" spans="1:11">
      <c r="A206" t="s">
        <v>243</v>
      </c>
      <c r="B206">
        <v>2923.8527366881399</v>
      </c>
      <c r="J206" s="3" t="s">
        <v>268</v>
      </c>
      <c r="K206">
        <v>5612.7830000000004</v>
      </c>
    </row>
    <row r="207" spans="1:11">
      <c r="A207" t="s">
        <v>244</v>
      </c>
      <c r="B207">
        <v>39942.322132146997</v>
      </c>
      <c r="J207" s="3" t="s">
        <v>270</v>
      </c>
      <c r="K207">
        <v>72056.365999999995</v>
      </c>
    </row>
    <row r="208" spans="1:11">
      <c r="A208" t="s">
        <v>245</v>
      </c>
      <c r="B208">
        <v>13228.3106745846</v>
      </c>
      <c r="J208" s="3" t="s">
        <v>277</v>
      </c>
      <c r="K208">
        <v>68.948886173143194</v>
      </c>
    </row>
    <row r="209" spans="1:11">
      <c r="A209" t="s">
        <v>246</v>
      </c>
      <c r="B209">
        <v>68295.6301650354</v>
      </c>
      <c r="J209" t="s">
        <v>273</v>
      </c>
      <c r="K209">
        <v>136339.10500000001</v>
      </c>
    </row>
    <row r="210" spans="1:11">
      <c r="A210" t="s">
        <v>247</v>
      </c>
      <c r="B210">
        <v>2138.2186077841402</v>
      </c>
      <c r="J210" t="s">
        <v>276</v>
      </c>
      <c r="K210">
        <v>171891.93100000001</v>
      </c>
    </row>
    <row r="211" spans="1:11">
      <c r="A211" t="s">
        <v>248</v>
      </c>
      <c r="B211">
        <v>600.28114901116999</v>
      </c>
      <c r="J211" s="3" t="s">
        <v>280</v>
      </c>
      <c r="K211">
        <v>9740.2469999999994</v>
      </c>
    </row>
    <row r="212" spans="1:11">
      <c r="A212" t="s">
        <v>249</v>
      </c>
      <c r="B212">
        <v>851.66461830574997</v>
      </c>
      <c r="J212" s="3" t="s">
        <v>282</v>
      </c>
      <c r="K212">
        <v>4235.567</v>
      </c>
    </row>
    <row r="213" spans="1:11">
      <c r="A213" t="s">
        <v>250</v>
      </c>
      <c r="B213">
        <v>24948.616916018102</v>
      </c>
      <c r="J213" s="3" t="s">
        <v>331</v>
      </c>
      <c r="K213">
        <v>107.781138983799</v>
      </c>
    </row>
    <row r="214" spans="1:11">
      <c r="A214" t="s">
        <v>251</v>
      </c>
      <c r="B214">
        <v>244.17836171037899</v>
      </c>
      <c r="J214" s="3" t="s">
        <v>283</v>
      </c>
      <c r="K214">
        <v>11620.210999999999</v>
      </c>
    </row>
    <row r="215" spans="1:11">
      <c r="A215" t="s">
        <v>252</v>
      </c>
      <c r="B215">
        <v>5505.9971094892899</v>
      </c>
      <c r="J215" t="s">
        <v>110</v>
      </c>
      <c r="K215">
        <v>243263.41200000001</v>
      </c>
    </row>
    <row r="216" spans="1:11">
      <c r="A216" t="s">
        <v>253</v>
      </c>
      <c r="B216">
        <v>1026.7771670402301</v>
      </c>
    </row>
    <row r="217" spans="1:11">
      <c r="A217" t="s">
        <v>254</v>
      </c>
      <c r="B217">
        <v>241749.67442807299</v>
      </c>
    </row>
    <row r="218" spans="1:11">
      <c r="A218" t="s">
        <v>255</v>
      </c>
      <c r="B218">
        <v>6091.1299678681598</v>
      </c>
    </row>
    <row r="219" spans="1:11">
      <c r="A219" t="s">
        <v>256</v>
      </c>
      <c r="B219">
        <v>5.8836660629485902</v>
      </c>
    </row>
    <row r="220" spans="1:11">
      <c r="A220" t="s">
        <v>257</v>
      </c>
      <c r="B220">
        <v>69665.119676609407</v>
      </c>
    </row>
    <row r="221" spans="1:11">
      <c r="A221" t="s">
        <v>258</v>
      </c>
      <c r="B221">
        <v>775.04792292654599</v>
      </c>
    </row>
    <row r="222" spans="1:11">
      <c r="A222" t="s">
        <v>259</v>
      </c>
      <c r="B222">
        <v>121.422608518245</v>
      </c>
    </row>
    <row r="223" spans="1:11">
      <c r="A223" t="s">
        <v>260</v>
      </c>
      <c r="B223">
        <v>8460.6287000226403</v>
      </c>
    </row>
    <row r="224" spans="1:11">
      <c r="A224" t="s">
        <v>261</v>
      </c>
      <c r="B224">
        <v>25934.5218858234</v>
      </c>
    </row>
    <row r="225" spans="1:4">
      <c r="A225" t="s">
        <v>262</v>
      </c>
      <c r="B225">
        <v>334017.56811755197</v>
      </c>
    </row>
    <row r="226" spans="1:4">
      <c r="A226" t="s">
        <v>263</v>
      </c>
      <c r="B226">
        <v>48.830256278575703</v>
      </c>
    </row>
    <row r="227" spans="1:4">
      <c r="A227" t="s">
        <v>264</v>
      </c>
      <c r="B227">
        <v>13083.9220455945</v>
      </c>
    </row>
    <row r="228" spans="1:4">
      <c r="A228" t="s">
        <v>265</v>
      </c>
      <c r="B228">
        <v>7928.2199285276201</v>
      </c>
    </row>
    <row r="229" spans="1:4">
      <c r="A229" t="s">
        <v>266</v>
      </c>
      <c r="B229">
        <v>74210.217417187407</v>
      </c>
    </row>
    <row r="230" spans="1:4">
      <c r="A230" t="s">
        <v>267</v>
      </c>
      <c r="B230">
        <v>30.563633177132498</v>
      </c>
    </row>
    <row r="231" spans="1:4">
      <c r="A231" t="s">
        <v>268</v>
      </c>
      <c r="B231">
        <v>10079.9791298458</v>
      </c>
    </row>
    <row r="232" spans="1:4">
      <c r="A232" t="s">
        <v>269</v>
      </c>
      <c r="B232">
        <v>5187153.0568595603</v>
      </c>
    </row>
    <row r="233" spans="1:4">
      <c r="A233" t="s">
        <v>270</v>
      </c>
      <c r="B233">
        <v>58504.608357149198</v>
      </c>
    </row>
    <row r="234" spans="1:4">
      <c r="A234" t="s">
        <v>271</v>
      </c>
      <c r="B234">
        <v>75.663111689501307</v>
      </c>
    </row>
    <row r="235" spans="1:4">
      <c r="A235" t="s">
        <v>272</v>
      </c>
      <c r="B235">
        <v>195.42681803012599</v>
      </c>
    </row>
    <row r="236" spans="1:4">
      <c r="A236" t="s">
        <v>273</v>
      </c>
      <c r="B236">
        <v>121781.899210035</v>
      </c>
    </row>
    <row r="237" spans="1:4">
      <c r="A237" t="s">
        <v>274</v>
      </c>
      <c r="B237">
        <v>1625.4379748443801</v>
      </c>
      <c r="D237">
        <v>1870.18464651658</v>
      </c>
    </row>
    <row r="238" spans="1:4">
      <c r="A238" t="s">
        <v>275</v>
      </c>
      <c r="B238">
        <v>169.12536460532601</v>
      </c>
      <c r="D238">
        <v>288.23375772683403</v>
      </c>
    </row>
    <row r="239" spans="1:4">
      <c r="A239" t="s">
        <v>276</v>
      </c>
      <c r="B239">
        <v>115423.802863185</v>
      </c>
      <c r="D239">
        <v>92842.801531296296</v>
      </c>
    </row>
    <row r="240" spans="1:4">
      <c r="A240" t="s">
        <v>277</v>
      </c>
      <c r="B240">
        <v>123.68110238624701</v>
      </c>
      <c r="D240">
        <v>124.784277626392</v>
      </c>
    </row>
    <row r="241" spans="1:4">
      <c r="A241" t="s">
        <v>278</v>
      </c>
      <c r="B241">
        <v>25.8073960694277</v>
      </c>
      <c r="D241">
        <v>38.0797184222059</v>
      </c>
    </row>
    <row r="242" spans="1:4">
      <c r="A242" t="s">
        <v>279</v>
      </c>
      <c r="B242">
        <v>286.50333709691802</v>
      </c>
      <c r="D242">
        <v>340.68572550373801</v>
      </c>
    </row>
    <row r="243" spans="1:4">
      <c r="A243" t="s">
        <v>280</v>
      </c>
      <c r="B243">
        <v>10545.5798085306</v>
      </c>
      <c r="D243">
        <v>12120.554969418699</v>
      </c>
    </row>
    <row r="244" spans="1:4">
      <c r="A244" t="s">
        <v>281</v>
      </c>
      <c r="B244">
        <v>206585.05169089499</v>
      </c>
      <c r="D244">
        <v>192196.73909060599</v>
      </c>
    </row>
    <row r="245" spans="1:4">
      <c r="A245" t="s">
        <v>282</v>
      </c>
      <c r="B245">
        <v>8023.9558394353198</v>
      </c>
      <c r="D245">
        <v>5787.6263707583803</v>
      </c>
    </row>
    <row r="246" spans="1:4">
      <c r="A246" t="s">
        <v>283</v>
      </c>
      <c r="B246">
        <v>17937.569309428502</v>
      </c>
      <c r="D246">
        <v>16715.321551691501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VA_sector</vt:lpstr>
      <vt:lpstr>VA_region</vt:lpstr>
      <vt:lpstr>VA_region_P</vt:lpstr>
      <vt:lpstr>VA_17</vt:lpstr>
      <vt:lpstr>Fig VA</vt:lpstr>
      <vt:lpstr>Fig VA2</vt:lpstr>
      <vt:lpstr>CO2_sector</vt:lpstr>
      <vt:lpstr>Sheet1</vt:lpstr>
      <vt:lpstr>CO2_region</vt:lpstr>
      <vt:lpstr>CO2_region_P</vt:lpstr>
      <vt:lpstr>CO2_17</vt:lpstr>
      <vt:lpstr>Fig CO2</vt:lpstr>
      <vt:lpstr>Fig CO22</vt:lpstr>
      <vt:lpstr>Case P</vt:lpstr>
      <vt:lpstr>Fig case P</vt:lpstr>
      <vt:lpstr>Case C</vt:lpstr>
      <vt:lpstr>Fig case C</vt:lpstr>
      <vt:lpstr>SDA</vt:lpstr>
      <vt:lpstr>Aggregate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霍 婧雯</cp:lastModifiedBy>
  <dcterms:created xsi:type="dcterms:W3CDTF">2021-10-05T10:44:29Z</dcterms:created>
  <dcterms:modified xsi:type="dcterms:W3CDTF">2021-11-15T13:27:08Z</dcterms:modified>
</cp:coreProperties>
</file>