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2\"/>
    </mc:Choice>
  </mc:AlternateContent>
  <xr:revisionPtr revIDLastSave="0" documentId="13_ncr:1_{418840C7-3254-4076-B475-56797BC91BDE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Backorder EOQ" sheetId="1" r:id="rId1"/>
    <sheet name="ShortageCostEffect" sheetId="2" r:id="rId2"/>
    <sheet name="EOQwithBackordersChart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4" i="2"/>
  <c r="E4" i="1"/>
  <c r="B7" i="1"/>
</calcChain>
</file>

<file path=xl/sharedStrings.xml><?xml version="1.0" encoding="utf-8"?>
<sst xmlns="http://schemas.openxmlformats.org/spreadsheetml/2006/main" count="14" uniqueCount="11">
  <si>
    <t>Setup Cost</t>
  </si>
  <si>
    <t>Holding Cost</t>
  </si>
  <si>
    <t>EOQ</t>
  </si>
  <si>
    <t>Item Cost</t>
  </si>
  <si>
    <t>Inventory Percentage</t>
  </si>
  <si>
    <t>Flow Rate (units/year)</t>
  </si>
  <si>
    <t>Calculate EOQ with Backorders</t>
  </si>
  <si>
    <t>Cost of Excess</t>
  </si>
  <si>
    <t>Cost of Shortage</t>
  </si>
  <si>
    <t>Shortage Cost</t>
  </si>
  <si>
    <t>EOQ with Backorders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</si>
</sst>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44" fontId="0" fillId="0" borderId="0" xfId="2" applyFont="1"/>
    <xf numFmtId="164" fontId="0" fillId="0" borderId="0" xfId="1" applyNumberFormat="1" applyFont="1"/>
    <xf numFmtId="9" fontId="0" fillId="0" borderId="0" xfId="0" applyNumberFormat="1"/>
    <xf numFmtId="44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ShortageCostEffect!$B$3</c:f>
              <c:strCache>
                <c:ptCount val="1"/>
                <c:pt idx="0">
                  <c:v>EOQ with Backorders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ShortageCostEffect!$A$4:$A$33</c:f>
              <c:numCache>
                <c:formatCode>_("$"* #,##0.00_);_("$"* \(#,##0.00\);_("$"* "-"??_);_(@_)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ShortageCostEffect!$B$4:$B$33</c:f>
              <c:numCache>
                <c:formatCode>_(* #,##0.00_);_(* \(#,##0.00\);_(* "-"??_);_(@_)</c:formatCode>
                <c:ptCount val="30"/>
                <c:pt idx="0">
                  <c:v>695.70108523704346</c:v>
                </c:pt>
                <c:pt idx="1">
                  <c:v>515.94573358057733</c:v>
                </c:pt>
                <c:pt idx="2">
                  <c:v>440</c:v>
                </c:pt>
                <c:pt idx="3">
                  <c:v>396.61064030103881</c:v>
                </c:pt>
                <c:pt idx="4">
                  <c:v>368.13041167499324</c:v>
                </c:pt>
                <c:pt idx="5">
                  <c:v>347.85054261852173</c:v>
                </c:pt>
                <c:pt idx="6">
                  <c:v>332.60873624811995</c:v>
                </c:pt>
                <c:pt idx="7">
                  <c:v>320.70235421649153</c:v>
                </c:pt>
                <c:pt idx="8">
                  <c:v>311.12698372208092</c:v>
                </c:pt>
                <c:pt idx="9">
                  <c:v>303.24907254598486</c:v>
                </c:pt>
                <c:pt idx="10">
                  <c:v>296.64793948382652</c:v>
                </c:pt>
                <c:pt idx="11">
                  <c:v>291.03264421710497</c:v>
                </c:pt>
                <c:pt idx="12">
                  <c:v>286.19519965871598</c:v>
                </c:pt>
                <c:pt idx="13">
                  <c:v>281.98277556312848</c:v>
                </c:pt>
                <c:pt idx="14">
                  <c:v>278.28043409481739</c:v>
                </c:pt>
                <c:pt idx="15">
                  <c:v>275</c:v>
                </c:pt>
                <c:pt idx="16">
                  <c:v>272.07265465637062</c:v>
                </c:pt>
                <c:pt idx="17">
                  <c:v>269.44387170614959</c:v>
                </c:pt>
                <c:pt idx="18">
                  <c:v>267.06987061342892</c:v>
                </c:pt>
                <c:pt idx="19">
                  <c:v>264.9150807334305</c:v>
                </c:pt>
                <c:pt idx="20">
                  <c:v>262.95029405356661</c:v>
                </c:pt>
                <c:pt idx="21">
                  <c:v>261.15129714401195</c:v>
                </c:pt>
                <c:pt idx="22">
                  <c:v>259.49784283261897</c:v>
                </c:pt>
                <c:pt idx="23">
                  <c:v>257.97286679028866</c:v>
                </c:pt>
                <c:pt idx="24">
                  <c:v>256.56188337319327</c:v>
                </c:pt>
                <c:pt idx="25">
                  <c:v>255.25251449074142</c:v>
                </c:pt>
                <c:pt idx="26">
                  <c:v>254.03411844343532</c:v>
                </c:pt>
                <c:pt idx="27">
                  <c:v>252.89749476248841</c:v>
                </c:pt>
                <c:pt idx="28">
                  <c:v>251.83464744782916</c:v>
                </c:pt>
                <c:pt idx="29">
                  <c:v>250.83859352181037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7-4814-BA0F-6B30A704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36912"/>
        <c:axId val="770837240"/>
      </c:scatterChart>
      <c:valAx>
        <c:axId val="7708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Shortage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37240"/>
        <c:crosses val="autoZero"/>
        <c:crossBetween val="midCat"/>
      </c:valAx>
      <c:valAx>
        <c:axId val="7708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EOQ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470FCE-045A-475F-A3E5-26E9FA231200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2500313" cy="3497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6CA84B-0021-4962-A829-6C51FA99192F}"/>
                </a:ext>
              </a:extLst>
            </xdr:cNvPr>
            <xdr:cNvSpPr txBox="1"/>
          </xdr:nvSpPr>
          <xdr:spPr>
            <a:xfrm>
              <a:off x="2638425" y="1247775"/>
              <a:ext cx="2500313" cy="34971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 =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𝑆𝑒𝑡𝑢𝑝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𝐶𝑜𝑠𝑡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𝐹𝑙𝑜𝑤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𝑅𝑎𝑡𝑒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𝐻𝑜𝑙𝑑𝑖𝑛𝑔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𝐶𝑜𝑠𝑡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𝑒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6CA84B-0021-4962-A829-6C51FA99192F}"/>
                </a:ext>
              </a:extLst>
            </xdr:cNvPr>
            <xdr:cNvSpPr txBox="1"/>
          </xdr:nvSpPr>
          <xdr:spPr>
            <a:xfrm>
              <a:off x="2638425" y="1247775"/>
              <a:ext cx="2500313" cy="34971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𝑄^∗  = √((2∗𝑆𝑒𝑡𝑢𝑝 𝐶𝑜𝑠𝑡 ∗𝐹𝑙𝑜𝑤 𝑅𝑎𝑡𝑒)/(𝐻𝑜𝑙𝑑𝑖𝑛𝑔 𝐶𝑜𝑠𝑡))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(𝑐_𝑠+𝑐_𝑒)/𝑐_𝑠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0F3A4-FB81-43FB-B79E-3FE82AAA35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AC8B0-2E78-4751-BA68-C54A8F00320D}" name="Table1" displayName="Table1" ref="A3:B33" totalsRowShown="0">
  <autoFilter ref="A3:B33" xr:uid="{8D1190E9-7CA0-422E-9583-8B0A764C0519}"/>
  <tableColumns count="2">
    <tableColumn id="1" xr3:uid="{9942FE86-D41B-4593-ABEF-26C16961EBEF}" name="Shortage Cost" dataCellStyle="Currency"/>
    <tableColumn id="2" xr3:uid="{D91E8A39-BF7B-424B-B9E6-156E820EFBB7}" name="EOQ with Backorders" dataCellStyle="Comma">
      <calculatedColumnFormula>$B$1*SQRT((Table1[[#This Row],[Shortage Cost]]+$E$1)/Table1[[#This Row],[Shortage Cost]])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200" zoomScaleNormal="200" zoomScalePageLayoutView="200" workbookViewId="0">
      <selection activeCell="B8" sqref="B8"/>
    </sheetView>
  </sheetViews>
  <sheetFormatPr defaultColWidth="8.85546875" defaultRowHeight="15" x14ac:dyDescent="0.25"/>
  <cols>
    <col min="1" max="1" width="21.85546875" bestFit="1" customWidth="1"/>
    <col min="4" max="4" width="19.7109375" bestFit="1" customWidth="1"/>
  </cols>
  <sheetData>
    <row r="1" spans="1:5" ht="23.25" x14ac:dyDescent="0.35">
      <c r="A1" s="3" t="s">
        <v>6</v>
      </c>
    </row>
    <row r="3" spans="1:5" x14ac:dyDescent="0.25">
      <c r="A3" s="2" t="s">
        <v>0</v>
      </c>
      <c r="B3" s="4">
        <v>120</v>
      </c>
      <c r="D3" s="2" t="s">
        <v>8</v>
      </c>
      <c r="E3" s="4">
        <v>15</v>
      </c>
    </row>
    <row r="4" spans="1:5" x14ac:dyDescent="0.25">
      <c r="A4" s="2" t="s">
        <v>5</v>
      </c>
      <c r="B4" s="5">
        <v>1800</v>
      </c>
      <c r="D4" s="2" t="s">
        <v>7</v>
      </c>
      <c r="E4" s="7">
        <f>B7</f>
        <v>9</v>
      </c>
    </row>
    <row r="5" spans="1:5" x14ac:dyDescent="0.25">
      <c r="A5" s="2" t="s">
        <v>3</v>
      </c>
      <c r="B5" s="4">
        <v>45</v>
      </c>
      <c r="D5" s="2" t="s">
        <v>10</v>
      </c>
      <c r="E5" s="8"/>
    </row>
    <row r="6" spans="1:5" x14ac:dyDescent="0.25">
      <c r="A6" s="2" t="s">
        <v>4</v>
      </c>
      <c r="B6" s="6">
        <v>0.2</v>
      </c>
    </row>
    <row r="7" spans="1:5" x14ac:dyDescent="0.25">
      <c r="A7" s="2" t="s">
        <v>1</v>
      </c>
      <c r="B7" s="4">
        <f>B5*B6</f>
        <v>9</v>
      </c>
    </row>
    <row r="8" spans="1:5" x14ac:dyDescent="0.25">
      <c r="A8" s="2" t="s">
        <v>2</v>
      </c>
      <c r="B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9177-CE3C-4416-B217-50F9BB5206CB}">
  <dimension ref="A1:E33"/>
  <sheetViews>
    <sheetView zoomScale="150" zoomScaleNormal="150" workbookViewId="0">
      <selection activeCell="A4" sqref="A4"/>
    </sheetView>
  </sheetViews>
  <sheetFormatPr defaultRowHeight="15" x14ac:dyDescent="0.25"/>
  <cols>
    <col min="1" max="1" width="15.28515625" customWidth="1"/>
    <col min="2" max="2" width="22" bestFit="1" customWidth="1"/>
    <col min="4" max="4" width="13.42578125" bestFit="1" customWidth="1"/>
  </cols>
  <sheetData>
    <row r="1" spans="1:5" x14ac:dyDescent="0.25">
      <c r="A1" s="2" t="s">
        <v>2</v>
      </c>
      <c r="B1">
        <v>220</v>
      </c>
      <c r="D1" s="2" t="s">
        <v>7</v>
      </c>
      <c r="E1" s="4">
        <v>9</v>
      </c>
    </row>
    <row r="3" spans="1:5" x14ac:dyDescent="0.25">
      <c r="A3" t="s">
        <v>9</v>
      </c>
      <c r="B3" t="s">
        <v>10</v>
      </c>
    </row>
    <row r="4" spans="1:5" x14ac:dyDescent="0.25">
      <c r="A4" s="4">
        <v>1</v>
      </c>
      <c r="B4" s="1">
        <f>$B$1*SQRT((Table1[[#This Row],[Shortage Cost]]+$E$1)/Table1[[#This Row],[Shortage Cost]])</f>
        <v>695.70108523704346</v>
      </c>
    </row>
    <row r="5" spans="1:5" x14ac:dyDescent="0.25">
      <c r="A5" s="4">
        <v>2</v>
      </c>
      <c r="B5" s="1">
        <f>$B$1*SQRT((Table1[[#This Row],[Shortage Cost]]+$E$1)/Table1[[#This Row],[Shortage Cost]])</f>
        <v>515.94573358057733</v>
      </c>
    </row>
    <row r="6" spans="1:5" x14ac:dyDescent="0.25">
      <c r="A6" s="4">
        <v>3</v>
      </c>
      <c r="B6" s="1">
        <f>$B$1*SQRT((Table1[[#This Row],[Shortage Cost]]+$E$1)/Table1[[#This Row],[Shortage Cost]])</f>
        <v>440</v>
      </c>
    </row>
    <row r="7" spans="1:5" x14ac:dyDescent="0.25">
      <c r="A7" s="4">
        <v>4</v>
      </c>
      <c r="B7" s="1">
        <f>$B$1*SQRT((Table1[[#This Row],[Shortage Cost]]+$E$1)/Table1[[#This Row],[Shortage Cost]])</f>
        <v>396.61064030103881</v>
      </c>
    </row>
    <row r="8" spans="1:5" x14ac:dyDescent="0.25">
      <c r="A8" s="4">
        <v>5</v>
      </c>
      <c r="B8" s="1">
        <f>$B$1*SQRT((Table1[[#This Row],[Shortage Cost]]+$E$1)/Table1[[#This Row],[Shortage Cost]])</f>
        <v>368.13041167499324</v>
      </c>
    </row>
    <row r="9" spans="1:5" x14ac:dyDescent="0.25">
      <c r="A9" s="4">
        <v>6</v>
      </c>
      <c r="B9" s="1">
        <f>$B$1*SQRT((Table1[[#This Row],[Shortage Cost]]+$E$1)/Table1[[#This Row],[Shortage Cost]])</f>
        <v>347.85054261852173</v>
      </c>
    </row>
    <row r="10" spans="1:5" x14ac:dyDescent="0.25">
      <c r="A10" s="4">
        <v>7</v>
      </c>
      <c r="B10" s="1">
        <f>$B$1*SQRT((Table1[[#This Row],[Shortage Cost]]+$E$1)/Table1[[#This Row],[Shortage Cost]])</f>
        <v>332.60873624811995</v>
      </c>
    </row>
    <row r="11" spans="1:5" x14ac:dyDescent="0.25">
      <c r="A11" s="4">
        <v>8</v>
      </c>
      <c r="B11" s="1">
        <f>$B$1*SQRT((Table1[[#This Row],[Shortage Cost]]+$E$1)/Table1[[#This Row],[Shortage Cost]])</f>
        <v>320.70235421649153</v>
      </c>
    </row>
    <row r="12" spans="1:5" x14ac:dyDescent="0.25">
      <c r="A12" s="4">
        <v>9</v>
      </c>
      <c r="B12" s="1">
        <f>$B$1*SQRT((Table1[[#This Row],[Shortage Cost]]+$E$1)/Table1[[#This Row],[Shortage Cost]])</f>
        <v>311.12698372208092</v>
      </c>
    </row>
    <row r="13" spans="1:5" x14ac:dyDescent="0.25">
      <c r="A13" s="4">
        <v>10</v>
      </c>
      <c r="B13" s="1">
        <f>$B$1*SQRT((Table1[[#This Row],[Shortage Cost]]+$E$1)/Table1[[#This Row],[Shortage Cost]])</f>
        <v>303.24907254598486</v>
      </c>
    </row>
    <row r="14" spans="1:5" x14ac:dyDescent="0.25">
      <c r="A14" s="4">
        <v>11</v>
      </c>
      <c r="B14" s="1">
        <f>$B$1*SQRT((Table1[[#This Row],[Shortage Cost]]+$E$1)/Table1[[#This Row],[Shortage Cost]])</f>
        <v>296.64793948382652</v>
      </c>
    </row>
    <row r="15" spans="1:5" x14ac:dyDescent="0.25">
      <c r="A15" s="4">
        <v>12</v>
      </c>
      <c r="B15" s="1">
        <f>$B$1*SQRT((Table1[[#This Row],[Shortage Cost]]+$E$1)/Table1[[#This Row],[Shortage Cost]])</f>
        <v>291.03264421710497</v>
      </c>
    </row>
    <row r="16" spans="1:5" x14ac:dyDescent="0.25">
      <c r="A16" s="4">
        <v>13</v>
      </c>
      <c r="B16" s="1">
        <f>$B$1*SQRT((Table1[[#This Row],[Shortage Cost]]+$E$1)/Table1[[#This Row],[Shortage Cost]])</f>
        <v>286.19519965871598</v>
      </c>
    </row>
    <row r="17" spans="1:2" x14ac:dyDescent="0.25">
      <c r="A17" s="4">
        <v>14</v>
      </c>
      <c r="B17" s="1">
        <f>$B$1*SQRT((Table1[[#This Row],[Shortage Cost]]+$E$1)/Table1[[#This Row],[Shortage Cost]])</f>
        <v>281.98277556312848</v>
      </c>
    </row>
    <row r="18" spans="1:2" x14ac:dyDescent="0.25">
      <c r="A18" s="4">
        <v>15</v>
      </c>
      <c r="B18" s="1">
        <f>$B$1*SQRT((Table1[[#This Row],[Shortage Cost]]+$E$1)/Table1[[#This Row],[Shortage Cost]])</f>
        <v>278.28043409481739</v>
      </c>
    </row>
    <row r="19" spans="1:2" x14ac:dyDescent="0.25">
      <c r="A19" s="4">
        <v>16</v>
      </c>
      <c r="B19" s="1">
        <f>$B$1*SQRT((Table1[[#This Row],[Shortage Cost]]+$E$1)/Table1[[#This Row],[Shortage Cost]])</f>
        <v>275</v>
      </c>
    </row>
    <row r="20" spans="1:2" x14ac:dyDescent="0.25">
      <c r="A20" s="4">
        <v>17</v>
      </c>
      <c r="B20" s="1">
        <f>$B$1*SQRT((Table1[[#This Row],[Shortage Cost]]+$E$1)/Table1[[#This Row],[Shortage Cost]])</f>
        <v>272.07265465637062</v>
      </c>
    </row>
    <row r="21" spans="1:2" x14ac:dyDescent="0.25">
      <c r="A21" s="4">
        <v>18</v>
      </c>
      <c r="B21" s="1">
        <f>$B$1*SQRT((Table1[[#This Row],[Shortage Cost]]+$E$1)/Table1[[#This Row],[Shortage Cost]])</f>
        <v>269.44387170614959</v>
      </c>
    </row>
    <row r="22" spans="1:2" x14ac:dyDescent="0.25">
      <c r="A22" s="4">
        <v>19</v>
      </c>
      <c r="B22" s="1">
        <f>$B$1*SQRT((Table1[[#This Row],[Shortage Cost]]+$E$1)/Table1[[#This Row],[Shortage Cost]])</f>
        <v>267.06987061342892</v>
      </c>
    </row>
    <row r="23" spans="1:2" x14ac:dyDescent="0.25">
      <c r="A23" s="4">
        <v>20</v>
      </c>
      <c r="B23" s="1">
        <f>$B$1*SQRT((Table1[[#This Row],[Shortage Cost]]+$E$1)/Table1[[#This Row],[Shortage Cost]])</f>
        <v>264.9150807334305</v>
      </c>
    </row>
    <row r="24" spans="1:2" x14ac:dyDescent="0.25">
      <c r="A24" s="4">
        <v>21</v>
      </c>
      <c r="B24" s="1">
        <f>$B$1*SQRT((Table1[[#This Row],[Shortage Cost]]+$E$1)/Table1[[#This Row],[Shortage Cost]])</f>
        <v>262.95029405356661</v>
      </c>
    </row>
    <row r="25" spans="1:2" x14ac:dyDescent="0.25">
      <c r="A25" s="4">
        <v>22</v>
      </c>
      <c r="B25" s="1">
        <f>$B$1*SQRT((Table1[[#This Row],[Shortage Cost]]+$E$1)/Table1[[#This Row],[Shortage Cost]])</f>
        <v>261.15129714401195</v>
      </c>
    </row>
    <row r="26" spans="1:2" x14ac:dyDescent="0.25">
      <c r="A26" s="4">
        <v>23</v>
      </c>
      <c r="B26" s="1">
        <f>$B$1*SQRT((Table1[[#This Row],[Shortage Cost]]+$E$1)/Table1[[#This Row],[Shortage Cost]])</f>
        <v>259.49784283261897</v>
      </c>
    </row>
    <row r="27" spans="1:2" x14ac:dyDescent="0.25">
      <c r="A27" s="4">
        <v>24</v>
      </c>
      <c r="B27" s="1">
        <f>$B$1*SQRT((Table1[[#This Row],[Shortage Cost]]+$E$1)/Table1[[#This Row],[Shortage Cost]])</f>
        <v>257.97286679028866</v>
      </c>
    </row>
    <row r="28" spans="1:2" x14ac:dyDescent="0.25">
      <c r="A28" s="4">
        <v>25</v>
      </c>
      <c r="B28" s="1">
        <f>$B$1*SQRT((Table1[[#This Row],[Shortage Cost]]+$E$1)/Table1[[#This Row],[Shortage Cost]])</f>
        <v>256.56188337319327</v>
      </c>
    </row>
    <row r="29" spans="1:2" x14ac:dyDescent="0.25">
      <c r="A29" s="4">
        <v>26</v>
      </c>
      <c r="B29" s="1">
        <f>$B$1*SQRT((Table1[[#This Row],[Shortage Cost]]+$E$1)/Table1[[#This Row],[Shortage Cost]])</f>
        <v>255.25251449074142</v>
      </c>
    </row>
    <row r="30" spans="1:2" x14ac:dyDescent="0.25">
      <c r="A30" s="4">
        <v>27</v>
      </c>
      <c r="B30" s="1">
        <f>$B$1*SQRT((Table1[[#This Row],[Shortage Cost]]+$E$1)/Table1[[#This Row],[Shortage Cost]])</f>
        <v>254.03411844343532</v>
      </c>
    </row>
    <row r="31" spans="1:2" x14ac:dyDescent="0.25">
      <c r="A31" s="4">
        <v>28</v>
      </c>
      <c r="B31" s="1">
        <f>$B$1*SQRT((Table1[[#This Row],[Shortage Cost]]+$E$1)/Table1[[#This Row],[Shortage Cost]])</f>
        <v>252.89749476248841</v>
      </c>
    </row>
    <row r="32" spans="1:2" x14ac:dyDescent="0.25">
      <c r="A32" s="4">
        <v>29</v>
      </c>
      <c r="B32" s="1">
        <f>$B$1*SQRT((Table1[[#This Row],[Shortage Cost]]+$E$1)/Table1[[#This Row],[Shortage Cost]])</f>
        <v>251.83464744782916</v>
      </c>
    </row>
    <row r="33" spans="1:2" x14ac:dyDescent="0.25">
      <c r="A33" s="4">
        <v>30</v>
      </c>
      <c r="B33" s="1">
        <f>$B$1*SQRT((Table1[[#This Row],[Shortage Cost]]+$E$1)/Table1[[#This Row],[Shortage Cost]])</f>
        <v>250.83859352181037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Backorder EOQ</vt:lpstr>
      <vt:lpstr>ShortageCostEffect</vt:lpstr>
      <vt:lpstr>EOQwithBackordersChart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2017-06-15T06:36:15Z</dcterms:created>
  <dcterms:modified xsi:type="dcterms:W3CDTF">2020-10-21T06:33:19Z</dcterms:modified>
</cp:coreProperties>
</file>