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Inventory\Exercise Files\Chapter02\"/>
    </mc:Choice>
  </mc:AlternateContent>
  <xr:revisionPtr revIDLastSave="0" documentId="13_ncr:1_{778B0C19-72A2-4303-B2E9-EC6FB14F4C4E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Reorder" sheetId="1" r:id="rId1"/>
    <sheet name="EffectOfShortageCost" sheetId="2" r:id="rId2"/>
    <sheet name="ShortageCostChart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B30" i="2"/>
  <c r="B31" i="2"/>
  <c r="B32" i="2"/>
  <c r="B33" i="2"/>
  <c r="B34" i="2"/>
  <c r="B25" i="2"/>
  <c r="B26" i="2"/>
  <c r="B27" i="2"/>
  <c r="B28" i="2"/>
  <c r="B29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E4" i="1"/>
  <c r="B8" i="1"/>
  <c r="B7" i="1"/>
</calcChain>
</file>

<file path=xl/sharedStrings.xml><?xml version="1.0" encoding="utf-8"?>
<sst xmlns="http://schemas.openxmlformats.org/spreadsheetml/2006/main" count="15" uniqueCount="14">
  <si>
    <t>Setup Cost</t>
  </si>
  <si>
    <t>Holding Cost</t>
  </si>
  <si>
    <t>EOQ</t>
  </si>
  <si>
    <t>Item Cost</t>
  </si>
  <si>
    <t>Inventory Percentage</t>
  </si>
  <si>
    <t>Flow Rate (units/year)</t>
  </si>
  <si>
    <t>Calculate EOQ with Backorders</t>
  </si>
  <si>
    <t>Cost of Excess</t>
  </si>
  <si>
    <t>Cost of Shortage</t>
  </si>
  <si>
    <t>Reorder Point</t>
  </si>
  <si>
    <t>EOQ with Backorders</t>
  </si>
  <si>
    <t>Shortage Cost</t>
  </si>
  <si>
    <t>Excess Cost</t>
  </si>
  <si>
    <t>Reorder Point (b*)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</si>
</sst>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  <xf numFmtId="44" fontId="0" fillId="0" borderId="0" xfId="2" applyFont="1"/>
    <xf numFmtId="164" fontId="0" fillId="0" borderId="0" xfId="1" applyNumberFormat="1" applyFont="1"/>
    <xf numFmtId="9" fontId="0" fillId="0" borderId="0" xfId="0" applyNumberFormat="1"/>
    <xf numFmtId="44" fontId="0" fillId="0" borderId="0" xfId="0" applyNumberFormat="1"/>
    <xf numFmtId="43" fontId="0" fillId="0" borderId="0" xfId="0" applyNumberForma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Trend of Reorder</a:t>
            </a:r>
            <a:r>
              <a:rPr lang="en-US" sz="2800" baseline="0"/>
              <a:t> Point with Backorders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EffectOfShortageCost!$A$4:$A$34</c:f>
              <c:numCache>
                <c:formatCode>_("$"* #,##0.00_);_("$"* \(#,##0.00\);_("$"* "-"??_);_(@_)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EffectOfShortageCost!$B$4:$B$34</c:f>
              <c:numCache>
                <c:formatCode>General</c:formatCode>
                <c:ptCount val="31"/>
                <c:pt idx="0">
                  <c:v>-278</c:v>
                </c:pt>
                <c:pt idx="1">
                  <c:v>-250.20000000000002</c:v>
                </c:pt>
                <c:pt idx="2">
                  <c:v>-227.45454545454544</c:v>
                </c:pt>
                <c:pt idx="3">
                  <c:v>-208.5</c:v>
                </c:pt>
                <c:pt idx="4">
                  <c:v>-192.46153846153845</c:v>
                </c:pt>
                <c:pt idx="5">
                  <c:v>-178.71428571428569</c:v>
                </c:pt>
                <c:pt idx="6">
                  <c:v>-166.79999999999998</c:v>
                </c:pt>
                <c:pt idx="7">
                  <c:v>-156.375</c:v>
                </c:pt>
                <c:pt idx="8">
                  <c:v>-147.1764705882353</c:v>
                </c:pt>
                <c:pt idx="9">
                  <c:v>-139</c:v>
                </c:pt>
                <c:pt idx="10">
                  <c:v>-131.68421052631581</c:v>
                </c:pt>
                <c:pt idx="11">
                  <c:v>-125.1</c:v>
                </c:pt>
                <c:pt idx="12">
                  <c:v>-119.14285714285715</c:v>
                </c:pt>
                <c:pt idx="13">
                  <c:v>-113.72727272727272</c:v>
                </c:pt>
                <c:pt idx="14">
                  <c:v>-108.78260869565216</c:v>
                </c:pt>
                <c:pt idx="15">
                  <c:v>-104.25</c:v>
                </c:pt>
                <c:pt idx="16">
                  <c:v>-100.08</c:v>
                </c:pt>
                <c:pt idx="17">
                  <c:v>-96.230769230769226</c:v>
                </c:pt>
                <c:pt idx="18">
                  <c:v>-92.666666666666671</c:v>
                </c:pt>
                <c:pt idx="19">
                  <c:v>-89.357142857142847</c:v>
                </c:pt>
                <c:pt idx="20">
                  <c:v>-86.275862068965509</c:v>
                </c:pt>
                <c:pt idx="21">
                  <c:v>-83.4</c:v>
                </c:pt>
                <c:pt idx="22">
                  <c:v>-80.709677419354833</c:v>
                </c:pt>
                <c:pt idx="23">
                  <c:v>-78.1875</c:v>
                </c:pt>
                <c:pt idx="24">
                  <c:v>-75.818181818181813</c:v>
                </c:pt>
                <c:pt idx="25">
                  <c:v>-73.588235294117638</c:v>
                </c:pt>
                <c:pt idx="26">
                  <c:v>-71.48571428571428</c:v>
                </c:pt>
                <c:pt idx="27">
                  <c:v>-69.5</c:v>
                </c:pt>
                <c:pt idx="28">
                  <c:v>-67.621621621621614</c:v>
                </c:pt>
                <c:pt idx="29">
                  <c:v>-65.84210526315789</c:v>
                </c:pt>
                <c:pt idx="30">
                  <c:v>-64.153846153846146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F-44B0-9993-05AD3D47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35152"/>
        <c:axId val="569834168"/>
      </c:scatterChart>
      <c:valAx>
        <c:axId val="5698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Shortage Cost per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4168"/>
        <c:crosses val="autoZero"/>
        <c:crossBetween val="midCat"/>
      </c:valAx>
      <c:valAx>
        <c:axId val="5698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Reorder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731883-C0ED-4158-B774-BF211D61A366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7</xdr:row>
      <xdr:rowOff>100543</xdr:rowOff>
    </xdr:from>
    <xdr:ext cx="279135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5AD6E68-DD4B-426D-A05F-81023FA92EF1}"/>
                </a:ext>
              </a:extLst>
            </xdr:cNvPr>
            <xdr:cNvSpPr txBox="1"/>
          </xdr:nvSpPr>
          <xdr:spPr>
            <a:xfrm>
              <a:off x="2783417" y="1539876"/>
              <a:ext cx="2791355" cy="34445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 =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𝑆𝑒𝑡𝑢𝑝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𝐶𝑜𝑠𝑡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𝐹𝑙𝑜𝑤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𝑅𝑎𝑡𝑒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𝐻𝑜𝑙𝑑𝑖𝑛𝑔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𝐶𝑜𝑠𝑡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𝑒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5AD6E68-DD4B-426D-A05F-81023FA92EF1}"/>
                </a:ext>
              </a:extLst>
            </xdr:cNvPr>
            <xdr:cNvSpPr txBox="1"/>
          </xdr:nvSpPr>
          <xdr:spPr>
            <a:xfrm>
              <a:off x="2783417" y="1539876"/>
              <a:ext cx="2791355" cy="34445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𝑏^∗  = √((2∗𝑆𝑒𝑡𝑢𝑝 𝐶𝑜𝑠𝑡 ∗𝐹𝑙𝑜𝑤 𝑅𝑎𝑡𝑒)/(𝐻𝑜𝑙𝑑𝑖𝑛𝑔 𝐶𝑜𝑠𝑡))</a:t>
              </a:r>
              <a:r>
                <a:rPr lang="en-US" sz="110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∗(1−𝑐_𝑠/(𝑐_𝑠+𝑐_𝑒 ))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1AEDC-B2A0-4BA7-B175-26DD6F0EC4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C7E88-D544-4937-9318-51CA89D26025}" name="Table1" displayName="Table1" ref="A3:B34" totalsRowShown="0">
  <autoFilter ref="A3:B34" xr:uid="{66184593-6A33-48E7-82CE-34265C70C41F}"/>
  <tableColumns count="2">
    <tableColumn id="1" xr3:uid="{1122441F-9198-49CE-B39C-7124F14FA690}" name="Shortage Cost" dataCellStyle="Currency"/>
    <tableColumn id="2" xr3:uid="{5EEAFF2F-CEEA-4245-B647-CB9D35883D19}" name="Reorder Point" dataDxfId="0">
      <calculatedColumnFormula>-$B$1*(1-Table1[[#This Row],[Shortage Cost]]/(Table1[[#This Row],[Shortage Cost]]+$E$1))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80" zoomScaleNormal="180" zoomScalePageLayoutView="200" workbookViewId="0">
      <selection activeCell="E6" sqref="E6"/>
    </sheetView>
  </sheetViews>
  <sheetFormatPr defaultColWidth="8.85546875" defaultRowHeight="15" x14ac:dyDescent="0.25"/>
  <cols>
    <col min="1" max="1" width="21.85546875" bestFit="1" customWidth="1"/>
    <col min="4" max="4" width="19.7109375" bestFit="1" customWidth="1"/>
  </cols>
  <sheetData>
    <row r="1" spans="1:5" ht="23.25" x14ac:dyDescent="0.35">
      <c r="A1" s="3" t="s">
        <v>6</v>
      </c>
    </row>
    <row r="3" spans="1:5" x14ac:dyDescent="0.25">
      <c r="A3" s="2" t="s">
        <v>0</v>
      </c>
      <c r="B3" s="4">
        <v>120</v>
      </c>
      <c r="D3" s="2" t="s">
        <v>8</v>
      </c>
      <c r="E3" s="4">
        <v>15</v>
      </c>
    </row>
    <row r="4" spans="1:5" x14ac:dyDescent="0.25">
      <c r="A4" s="2" t="s">
        <v>5</v>
      </c>
      <c r="B4" s="5">
        <v>1800</v>
      </c>
      <c r="D4" s="2" t="s">
        <v>7</v>
      </c>
      <c r="E4" s="7">
        <f>B7</f>
        <v>9</v>
      </c>
    </row>
    <row r="5" spans="1:5" x14ac:dyDescent="0.25">
      <c r="A5" s="2" t="s">
        <v>3</v>
      </c>
      <c r="B5" s="4">
        <v>45</v>
      </c>
      <c r="D5" s="2" t="s">
        <v>10</v>
      </c>
      <c r="E5" s="8">
        <f>B8*SQRT((E3+E4)/E3)</f>
        <v>277.12812921102039</v>
      </c>
    </row>
    <row r="6" spans="1:5" x14ac:dyDescent="0.25">
      <c r="A6" s="2" t="s">
        <v>4</v>
      </c>
      <c r="B6" s="6">
        <v>0.2</v>
      </c>
      <c r="D6" s="2" t="s">
        <v>13</v>
      </c>
    </row>
    <row r="7" spans="1:5" x14ac:dyDescent="0.25">
      <c r="A7" s="2" t="s">
        <v>1</v>
      </c>
      <c r="B7" s="4">
        <f>B5*B6</f>
        <v>9</v>
      </c>
    </row>
    <row r="8" spans="1:5" x14ac:dyDescent="0.25">
      <c r="A8" s="2" t="s">
        <v>2</v>
      </c>
      <c r="B8" s="1">
        <f>SQRT(2*B3*B4/B7)</f>
        <v>219.08902300206645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77EE-5BBF-4D56-8ED3-1DBB7D003CE7}">
  <dimension ref="A1:E34"/>
  <sheetViews>
    <sheetView zoomScale="150" zoomScaleNormal="150" workbookViewId="0">
      <selection activeCell="B1" sqref="B1"/>
    </sheetView>
  </sheetViews>
  <sheetFormatPr defaultRowHeight="15" x14ac:dyDescent="0.25"/>
  <cols>
    <col min="1" max="1" width="15.28515625" customWidth="1"/>
    <col min="2" max="2" width="15.42578125" customWidth="1"/>
    <col min="4" max="4" width="11" bestFit="1" customWidth="1"/>
  </cols>
  <sheetData>
    <row r="1" spans="1:5" x14ac:dyDescent="0.25">
      <c r="A1" s="2" t="s">
        <v>2</v>
      </c>
      <c r="B1">
        <v>278</v>
      </c>
      <c r="D1" s="2" t="s">
        <v>12</v>
      </c>
      <c r="E1" s="4">
        <v>9</v>
      </c>
    </row>
    <row r="3" spans="1:5" x14ac:dyDescent="0.25">
      <c r="A3" t="s">
        <v>11</v>
      </c>
      <c r="B3" t="s">
        <v>9</v>
      </c>
    </row>
    <row r="4" spans="1:5" x14ac:dyDescent="0.25">
      <c r="A4" s="4">
        <v>0</v>
      </c>
      <c r="B4" s="9">
        <f>-$B$1*(1-Table1[[#This Row],[Shortage Cost]]/(Table1[[#This Row],[Shortage Cost]]+$E$1))</f>
        <v>-278</v>
      </c>
    </row>
    <row r="5" spans="1:5" x14ac:dyDescent="0.25">
      <c r="A5" s="4">
        <v>1</v>
      </c>
      <c r="B5">
        <f>-$B$1*(1-Table1[[#This Row],[Shortage Cost]]/(Table1[[#This Row],[Shortage Cost]]+$E$1))</f>
        <v>-250.20000000000002</v>
      </c>
    </row>
    <row r="6" spans="1:5" x14ac:dyDescent="0.25">
      <c r="A6" s="4">
        <v>2</v>
      </c>
      <c r="B6">
        <f>-$B$1*(1-Table1[[#This Row],[Shortage Cost]]/(Table1[[#This Row],[Shortage Cost]]+$E$1))</f>
        <v>-227.45454545454544</v>
      </c>
    </row>
    <row r="7" spans="1:5" x14ac:dyDescent="0.25">
      <c r="A7" s="4">
        <v>3</v>
      </c>
      <c r="B7">
        <f>-$B$1*(1-Table1[[#This Row],[Shortage Cost]]/(Table1[[#This Row],[Shortage Cost]]+$E$1))</f>
        <v>-208.5</v>
      </c>
    </row>
    <row r="8" spans="1:5" x14ac:dyDescent="0.25">
      <c r="A8" s="4">
        <v>4</v>
      </c>
      <c r="B8">
        <f>-$B$1*(1-Table1[[#This Row],[Shortage Cost]]/(Table1[[#This Row],[Shortage Cost]]+$E$1))</f>
        <v>-192.46153846153845</v>
      </c>
    </row>
    <row r="9" spans="1:5" x14ac:dyDescent="0.25">
      <c r="A9" s="4">
        <v>5</v>
      </c>
      <c r="B9">
        <f>-$B$1*(1-Table1[[#This Row],[Shortage Cost]]/(Table1[[#This Row],[Shortage Cost]]+$E$1))</f>
        <v>-178.71428571428569</v>
      </c>
    </row>
    <row r="10" spans="1:5" x14ac:dyDescent="0.25">
      <c r="A10" s="4">
        <v>6</v>
      </c>
      <c r="B10">
        <f>-$B$1*(1-Table1[[#This Row],[Shortage Cost]]/(Table1[[#This Row],[Shortage Cost]]+$E$1))</f>
        <v>-166.79999999999998</v>
      </c>
    </row>
    <row r="11" spans="1:5" x14ac:dyDescent="0.25">
      <c r="A11" s="4">
        <v>7</v>
      </c>
      <c r="B11">
        <f>-$B$1*(1-Table1[[#This Row],[Shortage Cost]]/(Table1[[#This Row],[Shortage Cost]]+$E$1))</f>
        <v>-156.375</v>
      </c>
    </row>
    <row r="12" spans="1:5" x14ac:dyDescent="0.25">
      <c r="A12" s="4">
        <v>8</v>
      </c>
      <c r="B12">
        <f>-$B$1*(1-Table1[[#This Row],[Shortage Cost]]/(Table1[[#This Row],[Shortage Cost]]+$E$1))</f>
        <v>-147.1764705882353</v>
      </c>
    </row>
    <row r="13" spans="1:5" x14ac:dyDescent="0.25">
      <c r="A13" s="4">
        <v>9</v>
      </c>
      <c r="B13">
        <f>-$B$1*(1-Table1[[#This Row],[Shortage Cost]]/(Table1[[#This Row],[Shortage Cost]]+$E$1))</f>
        <v>-139</v>
      </c>
    </row>
    <row r="14" spans="1:5" x14ac:dyDescent="0.25">
      <c r="A14" s="4">
        <v>10</v>
      </c>
      <c r="B14">
        <f>-$B$1*(1-Table1[[#This Row],[Shortage Cost]]/(Table1[[#This Row],[Shortage Cost]]+$E$1))</f>
        <v>-131.68421052631581</v>
      </c>
    </row>
    <row r="15" spans="1:5" x14ac:dyDescent="0.25">
      <c r="A15" s="4">
        <v>11</v>
      </c>
      <c r="B15">
        <f>-$B$1*(1-Table1[[#This Row],[Shortage Cost]]/(Table1[[#This Row],[Shortage Cost]]+$E$1))</f>
        <v>-125.1</v>
      </c>
    </row>
    <row r="16" spans="1:5" x14ac:dyDescent="0.25">
      <c r="A16" s="4">
        <v>12</v>
      </c>
      <c r="B16">
        <f>-$B$1*(1-Table1[[#This Row],[Shortage Cost]]/(Table1[[#This Row],[Shortage Cost]]+$E$1))</f>
        <v>-119.14285714285715</v>
      </c>
    </row>
    <row r="17" spans="1:2" x14ac:dyDescent="0.25">
      <c r="A17" s="4">
        <v>13</v>
      </c>
      <c r="B17">
        <f>-$B$1*(1-Table1[[#This Row],[Shortage Cost]]/(Table1[[#This Row],[Shortage Cost]]+$E$1))</f>
        <v>-113.72727272727272</v>
      </c>
    </row>
    <row r="18" spans="1:2" x14ac:dyDescent="0.25">
      <c r="A18" s="4">
        <v>14</v>
      </c>
      <c r="B18">
        <f>-$B$1*(1-Table1[[#This Row],[Shortage Cost]]/(Table1[[#This Row],[Shortage Cost]]+$E$1))</f>
        <v>-108.78260869565216</v>
      </c>
    </row>
    <row r="19" spans="1:2" x14ac:dyDescent="0.25">
      <c r="A19" s="4">
        <v>15</v>
      </c>
      <c r="B19">
        <f>-$B$1*(1-Table1[[#This Row],[Shortage Cost]]/(Table1[[#This Row],[Shortage Cost]]+$E$1))</f>
        <v>-104.25</v>
      </c>
    </row>
    <row r="20" spans="1:2" x14ac:dyDescent="0.25">
      <c r="A20" s="4">
        <v>16</v>
      </c>
      <c r="B20">
        <f>-$B$1*(1-Table1[[#This Row],[Shortage Cost]]/(Table1[[#This Row],[Shortage Cost]]+$E$1))</f>
        <v>-100.08</v>
      </c>
    </row>
    <row r="21" spans="1:2" x14ac:dyDescent="0.25">
      <c r="A21" s="4">
        <v>17</v>
      </c>
      <c r="B21">
        <f>-$B$1*(1-Table1[[#This Row],[Shortage Cost]]/(Table1[[#This Row],[Shortage Cost]]+$E$1))</f>
        <v>-96.230769230769226</v>
      </c>
    </row>
    <row r="22" spans="1:2" x14ac:dyDescent="0.25">
      <c r="A22" s="4">
        <v>18</v>
      </c>
      <c r="B22">
        <f>-$B$1*(1-Table1[[#This Row],[Shortage Cost]]/(Table1[[#This Row],[Shortage Cost]]+$E$1))</f>
        <v>-92.666666666666671</v>
      </c>
    </row>
    <row r="23" spans="1:2" x14ac:dyDescent="0.25">
      <c r="A23" s="4">
        <v>19</v>
      </c>
      <c r="B23">
        <f>-$B$1*(1-Table1[[#This Row],[Shortage Cost]]/(Table1[[#This Row],[Shortage Cost]]+$E$1))</f>
        <v>-89.357142857142847</v>
      </c>
    </row>
    <row r="24" spans="1:2" x14ac:dyDescent="0.25">
      <c r="A24" s="4">
        <v>20</v>
      </c>
      <c r="B24">
        <f>-$B$1*(1-Table1[[#This Row],[Shortage Cost]]/(Table1[[#This Row],[Shortage Cost]]+$E$1))</f>
        <v>-86.275862068965509</v>
      </c>
    </row>
    <row r="25" spans="1:2" x14ac:dyDescent="0.25">
      <c r="A25" s="4">
        <v>21</v>
      </c>
      <c r="B25" s="9">
        <f>-$B$1*(1-Table1[[#This Row],[Shortage Cost]]/(Table1[[#This Row],[Shortage Cost]]+$E$1))</f>
        <v>-83.4</v>
      </c>
    </row>
    <row r="26" spans="1:2" x14ac:dyDescent="0.25">
      <c r="A26" s="4">
        <v>22</v>
      </c>
      <c r="B26" s="9">
        <f>-$B$1*(1-Table1[[#This Row],[Shortage Cost]]/(Table1[[#This Row],[Shortage Cost]]+$E$1))</f>
        <v>-80.709677419354833</v>
      </c>
    </row>
    <row r="27" spans="1:2" x14ac:dyDescent="0.25">
      <c r="A27" s="4">
        <v>23</v>
      </c>
      <c r="B27" s="9">
        <f>-$B$1*(1-Table1[[#This Row],[Shortage Cost]]/(Table1[[#This Row],[Shortage Cost]]+$E$1))</f>
        <v>-78.1875</v>
      </c>
    </row>
    <row r="28" spans="1:2" x14ac:dyDescent="0.25">
      <c r="A28" s="4">
        <v>24</v>
      </c>
      <c r="B28" s="9">
        <f>-$B$1*(1-Table1[[#This Row],[Shortage Cost]]/(Table1[[#This Row],[Shortage Cost]]+$E$1))</f>
        <v>-75.818181818181813</v>
      </c>
    </row>
    <row r="29" spans="1:2" x14ac:dyDescent="0.25">
      <c r="A29" s="4">
        <v>25</v>
      </c>
      <c r="B29" s="9">
        <f>-$B$1*(1-Table1[[#This Row],[Shortage Cost]]/(Table1[[#This Row],[Shortage Cost]]+$E$1))</f>
        <v>-73.588235294117638</v>
      </c>
    </row>
    <row r="30" spans="1:2" x14ac:dyDescent="0.25">
      <c r="A30" s="4">
        <v>26</v>
      </c>
      <c r="B30" s="9">
        <f>-$B$1*(1-Table1[[#This Row],[Shortage Cost]]/(Table1[[#This Row],[Shortage Cost]]+$E$1))</f>
        <v>-71.48571428571428</v>
      </c>
    </row>
    <row r="31" spans="1:2" x14ac:dyDescent="0.25">
      <c r="A31" s="4">
        <v>27</v>
      </c>
      <c r="B31" s="9">
        <f>-$B$1*(1-Table1[[#This Row],[Shortage Cost]]/(Table1[[#This Row],[Shortage Cost]]+$E$1))</f>
        <v>-69.5</v>
      </c>
    </row>
    <row r="32" spans="1:2" x14ac:dyDescent="0.25">
      <c r="A32" s="4">
        <v>28</v>
      </c>
      <c r="B32" s="9">
        <f>-$B$1*(1-Table1[[#This Row],[Shortage Cost]]/(Table1[[#This Row],[Shortage Cost]]+$E$1))</f>
        <v>-67.621621621621614</v>
      </c>
    </row>
    <row r="33" spans="1:2" x14ac:dyDescent="0.25">
      <c r="A33" s="4">
        <v>29</v>
      </c>
      <c r="B33" s="9">
        <f>-$B$1*(1-Table1[[#This Row],[Shortage Cost]]/(Table1[[#This Row],[Shortage Cost]]+$E$1))</f>
        <v>-65.84210526315789</v>
      </c>
    </row>
    <row r="34" spans="1:2" x14ac:dyDescent="0.25">
      <c r="A34" s="4">
        <v>30</v>
      </c>
      <c r="B34" s="9">
        <f>-$B$1*(1-Table1[[#This Row],[Shortage Cost]]/(Table1[[#This Row],[Shortage Cost]]+$E$1))</f>
        <v>-64.153846153846146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Reorder</vt:lpstr>
      <vt:lpstr>EffectOfShortageCost</vt:lpstr>
      <vt:lpstr>ShortageCostChart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2017-06-15T06:36:15Z</dcterms:created>
  <dcterms:modified xsi:type="dcterms:W3CDTF">2020-10-21T06:57:38Z</dcterms:modified>
</cp:coreProperties>
</file>