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12\test\"/>
    </mc:Choice>
  </mc:AlternateContent>
  <bookViews>
    <workbookView xWindow="0" yWindow="0" windowWidth="19200" windowHeight="74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5" i="1"/>
  <c r="D2" i="1"/>
  <c r="E7" i="1"/>
  <c r="E6" i="1"/>
  <c r="E5" i="1"/>
  <c r="F5" i="1" s="1"/>
  <c r="I5" i="1"/>
  <c r="F6" i="1"/>
  <c r="I6" i="1" s="1"/>
  <c r="F7" i="1"/>
  <c r="I7" i="1" s="1"/>
  <c r="I9" i="1" s="1"/>
  <c r="C2" i="1"/>
  <c r="F2" i="1" s="1"/>
  <c r="H2" i="1"/>
  <c r="M16" i="1"/>
  <c r="M12" i="1"/>
  <c r="M8" i="1"/>
  <c r="M15" i="1"/>
  <c r="M11" i="1"/>
  <c r="M7" i="1"/>
  <c r="M14" i="1"/>
  <c r="M10" i="1"/>
  <c r="M6" i="1"/>
  <c r="M4" i="1"/>
  <c r="M13" i="1"/>
  <c r="M9" i="1"/>
  <c r="M5" i="1"/>
</calcChain>
</file>

<file path=xl/sharedStrings.xml><?xml version="1.0" encoding="utf-8"?>
<sst xmlns="http://schemas.openxmlformats.org/spreadsheetml/2006/main" count="16" uniqueCount="10">
  <si>
    <t>cd</t>
  </si>
  <si>
    <t>valuation</t>
  </si>
  <si>
    <t>effective</t>
  </si>
  <si>
    <t>price</t>
  </si>
  <si>
    <t>coupon</t>
  </si>
  <si>
    <t>tenor</t>
  </si>
  <si>
    <t>dcb</t>
  </si>
  <si>
    <t>handle</t>
  </si>
  <si>
    <t>instrument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</si>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</sst>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Sheet1!$L$4:$L$13</c:f>
              <c:numCache>
                <c:formatCode>General</c:formatCode>
                <c:ptCount val="1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</c:numCache>
            </c:numRef>
          </c:xVal>
          <c:yVal>
            <c:numRef>
              <c:f>Sheet1!$M$4:$M$13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18816"/>
        <c:axId val="449519992"/>
      </c:scatterChart>
      <c:valAx>
        <c:axId val="44951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19992"/>
        <c:crosses val="autoZero"/>
        <c:crossBetween val="midCat"/>
      </c:valAx>
      <c:valAx>
        <c:axId val="44951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1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4</xdr:row>
      <xdr:rowOff>152400</xdr:rowOff>
    </xdr:from>
    <xdr:to>
      <xdr:col>12</xdr:col>
      <xdr:colOff>381000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I2" sqref="I2"/>
    </sheetView>
  </sheetViews>
  <sheetFormatPr defaultRowHeight="14.4" x14ac:dyDescent="0.55000000000000004"/>
  <cols>
    <col min="3" max="3" width="9.68359375" bestFit="1" customWidth="1"/>
    <col min="4" max="4" width="9.15625" bestFit="1" customWidth="1"/>
    <col min="6" max="6" width="9.68359375" bestFit="1" customWidth="1"/>
    <col min="7" max="7" width="9.15625" bestFit="1" customWidth="1"/>
    <col min="9" max="9" width="9.68359375" bestFit="1" customWidth="1"/>
  </cols>
  <sheetData>
    <row r="1" spans="2:13" x14ac:dyDescent="0.55000000000000004">
      <c r="D1" t="s">
        <v>1</v>
      </c>
      <c r="E1" t="s">
        <v>2</v>
      </c>
      <c r="G1" t="s">
        <v>3</v>
      </c>
    </row>
    <row r="2" spans="2:13" x14ac:dyDescent="0.55000000000000004">
      <c r="B2" t="s">
        <v>0</v>
      </c>
      <c r="C2">
        <f>_xll.INSTRUMENT.CASH.DEPOSIT(1, 0.01, _xll.DCB_ACTUAL_360())</f>
        <v>449094728</v>
      </c>
      <c r="D2" s="1">
        <f ca="1">TODAY()</f>
        <v>42705</v>
      </c>
      <c r="F2" t="e">
        <f ca="1">_xll.INSTRUMENT.FIX(C2, D2, E2)</f>
        <v>#VALUE!</v>
      </c>
      <c r="G2">
        <v>1</v>
      </c>
      <c r="H2" t="e">
        <f ca="1">_xll.INSTRUMENT.CASH(F2)</f>
        <v>#VALUE!</v>
      </c>
    </row>
    <row r="4" spans="2:13" x14ac:dyDescent="0.55000000000000004">
      <c r="C4" t="s">
        <v>5</v>
      </c>
      <c r="D4" t="s">
        <v>4</v>
      </c>
      <c r="E4" t="s">
        <v>6</v>
      </c>
      <c r="F4" t="s">
        <v>7</v>
      </c>
      <c r="G4" t="s">
        <v>1</v>
      </c>
      <c r="H4" t="s">
        <v>2</v>
      </c>
      <c r="I4" t="s">
        <v>8</v>
      </c>
      <c r="J4" t="s">
        <v>3</v>
      </c>
      <c r="L4">
        <v>0</v>
      </c>
      <c r="M4" t="e">
        <f ca="1">_xll.FP.PWFLAT.VALUE($I$9, L4)</f>
        <v>#VALUE!</v>
      </c>
    </row>
    <row r="5" spans="2:13" x14ac:dyDescent="0.55000000000000004">
      <c r="B5" t="s">
        <v>0</v>
      </c>
      <c r="C5">
        <v>1</v>
      </c>
      <c r="D5">
        <v>0.01</v>
      </c>
      <c r="E5">
        <f>_xll.DCB_ACTUAL_360()</f>
        <v>2</v>
      </c>
      <c r="F5">
        <f>_xll.INSTRUMENT.CASH.DEPOSIT(C5, D5, E5)</f>
        <v>449094552</v>
      </c>
      <c r="G5" s="1">
        <f ca="1">TODAY()</f>
        <v>42705</v>
      </c>
      <c r="I5" t="e">
        <f ca="1">_xll.INSTRUMENT.FIX(F5, G5, H5)</f>
        <v>#VALUE!</v>
      </c>
      <c r="J5">
        <v>1</v>
      </c>
      <c r="L5">
        <v>0.05</v>
      </c>
      <c r="M5" t="e">
        <f ca="1">_xll.FP.PWFLAT.VALUE($I$9, L5)</f>
        <v>#VALUE!</v>
      </c>
    </row>
    <row r="6" spans="2:13" x14ac:dyDescent="0.55000000000000004">
      <c r="B6" t="s">
        <v>0</v>
      </c>
      <c r="C6">
        <v>3</v>
      </c>
      <c r="D6">
        <v>0.02</v>
      </c>
      <c r="E6">
        <f>_xll.DCB_ACTUAL_360()</f>
        <v>2</v>
      </c>
      <c r="F6">
        <f>_xll.INSTRUMENT.CASH.DEPOSIT(C6, D6, E6)</f>
        <v>449096048</v>
      </c>
      <c r="G6" s="1">
        <f ca="1">TODAY()</f>
        <v>42705</v>
      </c>
      <c r="I6" t="e">
        <f ca="1">_xll.INSTRUMENT.FIX(F6, G6, H6)</f>
        <v>#VALUE!</v>
      </c>
      <c r="J6">
        <v>1</v>
      </c>
      <c r="L6">
        <v>0.1</v>
      </c>
      <c r="M6" t="e">
        <f ca="1">_xll.FP.PWFLAT.VALUE($I$9, L6)</f>
        <v>#VALUE!</v>
      </c>
    </row>
    <row r="7" spans="2:13" x14ac:dyDescent="0.55000000000000004">
      <c r="B7" t="s">
        <v>0</v>
      </c>
      <c r="C7">
        <v>6</v>
      </c>
      <c r="D7">
        <v>0.03</v>
      </c>
      <c r="E7">
        <f>_xll.DCB_ACTUAL_360()</f>
        <v>2</v>
      </c>
      <c r="F7">
        <f>_xll.INSTRUMENT.CASH.DEPOSIT(C7, D7, E7)</f>
        <v>449095608</v>
      </c>
      <c r="G7" s="1">
        <f ca="1">TODAY()</f>
        <v>42705</v>
      </c>
      <c r="I7" t="e">
        <f ca="1">_xll.INSTRUMENT.FIX(F7, G7, H7)</f>
        <v>#VALUE!</v>
      </c>
      <c r="J7">
        <v>1</v>
      </c>
      <c r="L7">
        <v>0.15</v>
      </c>
      <c r="M7" t="e">
        <f ca="1">_xll.FP.PWFLAT.VALUE($I$9, L7)</f>
        <v>#VALUE!</v>
      </c>
    </row>
    <row r="8" spans="2:13" x14ac:dyDescent="0.55000000000000004">
      <c r="L8">
        <v>0.2</v>
      </c>
      <c r="M8" t="e">
        <f ca="1">_xll.FP.PWFLAT.VALUE($I$9, L8)</f>
        <v>#VALUE!</v>
      </c>
    </row>
    <row r="9" spans="2:13" x14ac:dyDescent="0.55000000000000004">
      <c r="H9" t="s">
        <v>9</v>
      </c>
      <c r="I9" t="e">
        <f ca="1">_xll.PWFLAT.BOOTSTRAP(I5:I7, J5:J7)</f>
        <v>#VALUE!</v>
      </c>
      <c r="L9">
        <v>0.25</v>
      </c>
      <c r="M9" t="e">
        <f ca="1">_xll.FP.PWFLAT.VALUE($I$9, L9)</f>
        <v>#VALUE!</v>
      </c>
    </row>
    <row r="10" spans="2:13" x14ac:dyDescent="0.55000000000000004">
      <c r="L10">
        <v>0.3</v>
      </c>
      <c r="M10" t="e">
        <f ca="1">_xll.FP.PWFLAT.VALUE($I$9, L10)</f>
        <v>#VALUE!</v>
      </c>
    </row>
    <row r="11" spans="2:13" x14ac:dyDescent="0.55000000000000004">
      <c r="L11">
        <v>0.35</v>
      </c>
      <c r="M11" t="e">
        <f ca="1">_xll.FP.PWFLAT.VALUE($I$9, L11)</f>
        <v>#VALUE!</v>
      </c>
    </row>
    <row r="12" spans="2:13" x14ac:dyDescent="0.55000000000000004">
      <c r="L12">
        <v>0.4</v>
      </c>
      <c r="M12" t="e">
        <f ca="1">_xll.FP.PWFLAT.VALUE($I$9, L12)</f>
        <v>#VALUE!</v>
      </c>
    </row>
    <row r="13" spans="2:13" x14ac:dyDescent="0.55000000000000004">
      <c r="L13">
        <v>0.45</v>
      </c>
      <c r="M13" t="e">
        <f ca="1">_xll.FP.PWFLAT.VALUE($I$9, L13)</f>
        <v>#VALUE!</v>
      </c>
    </row>
    <row r="14" spans="2:13" x14ac:dyDescent="0.55000000000000004">
      <c r="L14">
        <v>0.5</v>
      </c>
      <c r="M14" t="e">
        <f ca="1">_xll.FP.PWFLAT.VALUE($I$9, L14)</f>
        <v>#VALUE!</v>
      </c>
    </row>
    <row r="15" spans="2:13" x14ac:dyDescent="0.55000000000000004">
      <c r="L15">
        <v>0.55000000000000004</v>
      </c>
      <c r="M15" t="e">
        <f ca="1">_xll.FP.PWFLAT.VALUE($I$9, L15)</f>
        <v>#VALUE!</v>
      </c>
    </row>
    <row r="16" spans="2:13" x14ac:dyDescent="0.55000000000000004">
      <c r="L16">
        <v>0.6</v>
      </c>
      <c r="M16" t="e">
        <f ca="1">_xll.FP.PWFLAT.VALUE($I$9, L16)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2016-12-02T02:25:05Z</dcterms:created>
  <dcterms:modified xsi:type="dcterms:W3CDTF">2016-12-02T02:45:23Z</dcterms:modified>
</cp:coreProperties>
</file>