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jinnanut/Library/Mobile Documents/com~apple~CloudDocs/NUT/Exeter University/Master/BEMM457 Topic in BA/Individual Project/Hypothesis data/"/>
    </mc:Choice>
  </mc:AlternateContent>
  <xr:revisionPtr revIDLastSave="0" documentId="13_ncr:1_{272D9D1C-67E7-344B-B401-2B4B38808C42}" xr6:coauthVersionLast="47" xr6:coauthVersionMax="47" xr10:uidLastSave="{00000000-0000-0000-0000-000000000000}"/>
  <bookViews>
    <workbookView xWindow="900" yWindow="860" windowWidth="17640" windowHeight="19980" activeTab="1" xr2:uid="{FEE7C52E-C267-DF40-959C-72BFD39D1358}"/>
  </bookViews>
  <sheets>
    <sheet name="data" sheetId="3" r:id="rId1"/>
    <sheet name="Hypothesis" sheetId="6" r:id="rId2"/>
    <sheet name="raw data" sheetId="1" r:id="rId3"/>
    <sheet name="cleaning data" sheetId="2" r:id="rId4"/>
  </sheets>
  <calcPr calcId="191029"/>
  <pivotCaches>
    <pivotCache cacheId="14" r:id="rId5"/>
    <pivotCache cacheId="15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6" l="1"/>
  <c r="E5" i="6"/>
  <c r="M44" i="1"/>
  <c r="N44" i="1"/>
  <c r="M45" i="1"/>
  <c r="N45" i="1"/>
  <c r="M46" i="1"/>
  <c r="N46" i="1"/>
  <c r="M47" i="1"/>
  <c r="N47" i="1"/>
  <c r="M48" i="1"/>
  <c r="N48" i="1"/>
  <c r="M49" i="1"/>
  <c r="N49" i="1"/>
  <c r="M50" i="1"/>
  <c r="N50" i="1"/>
  <c r="M51" i="1"/>
  <c r="N51" i="1"/>
  <c r="M52" i="1"/>
  <c r="N52" i="1"/>
  <c r="M53" i="1"/>
  <c r="N53" i="1"/>
  <c r="M54" i="1"/>
  <c r="N54" i="1"/>
  <c r="M55" i="1"/>
  <c r="N55" i="1"/>
  <c r="M56" i="1"/>
  <c r="N56" i="1"/>
  <c r="M57" i="1"/>
  <c r="N57" i="1"/>
  <c r="M58" i="1"/>
  <c r="N58" i="1"/>
  <c r="M59" i="1"/>
  <c r="N59" i="1"/>
  <c r="M60" i="1"/>
  <c r="N60" i="1"/>
  <c r="M61" i="1"/>
  <c r="N61" i="1"/>
  <c r="M62" i="1"/>
  <c r="N62" i="1"/>
  <c r="M63" i="1"/>
  <c r="N63" i="1"/>
  <c r="M64" i="1"/>
  <c r="N64" i="1"/>
  <c r="M65" i="1"/>
  <c r="N65" i="1"/>
  <c r="M66" i="1"/>
  <c r="N66" i="1"/>
  <c r="M3" i="1"/>
  <c r="N3" i="1"/>
  <c r="M4" i="1"/>
  <c r="N4" i="1"/>
  <c r="M5" i="1"/>
  <c r="N5" i="1"/>
  <c r="M6" i="1"/>
  <c r="N6" i="1"/>
  <c r="M7" i="1"/>
  <c r="N7" i="1"/>
  <c r="M8" i="1"/>
  <c r="N8" i="1"/>
  <c r="M9" i="1"/>
  <c r="N9" i="1"/>
  <c r="M10" i="1"/>
  <c r="N10" i="1"/>
  <c r="M11" i="1"/>
  <c r="N11" i="1"/>
  <c r="M12" i="1"/>
  <c r="N12" i="1"/>
  <c r="M13" i="1"/>
  <c r="N13" i="1"/>
  <c r="M14" i="1"/>
  <c r="N14" i="1"/>
  <c r="M15" i="1"/>
  <c r="N15" i="1"/>
  <c r="M16" i="1"/>
  <c r="N16" i="1"/>
  <c r="M17" i="1"/>
  <c r="N17" i="1"/>
  <c r="M18" i="1"/>
  <c r="N18" i="1"/>
  <c r="M19" i="1"/>
  <c r="N19" i="1"/>
  <c r="M20" i="1"/>
  <c r="N20" i="1"/>
  <c r="M21" i="1"/>
  <c r="N21" i="1"/>
  <c r="M22" i="1"/>
  <c r="N22" i="1"/>
  <c r="M23" i="1"/>
  <c r="N23" i="1"/>
  <c r="M24" i="1"/>
  <c r="N24" i="1"/>
  <c r="M25" i="1"/>
  <c r="N25" i="1"/>
  <c r="M26" i="1"/>
  <c r="N26" i="1"/>
  <c r="M27" i="1"/>
  <c r="N27" i="1"/>
  <c r="M28" i="1"/>
  <c r="N28" i="1"/>
  <c r="M29" i="1"/>
  <c r="N29" i="1"/>
  <c r="M30" i="1"/>
  <c r="N30" i="1"/>
  <c r="M31" i="1"/>
  <c r="N31" i="1"/>
  <c r="M32" i="1"/>
  <c r="N32" i="1"/>
  <c r="M33" i="1"/>
  <c r="N33" i="1"/>
  <c r="M34" i="1"/>
  <c r="N34" i="1"/>
  <c r="M35" i="1"/>
  <c r="N35" i="1"/>
  <c r="M36" i="1"/>
  <c r="N36" i="1"/>
  <c r="M37" i="1"/>
  <c r="N37" i="1"/>
  <c r="M38" i="1"/>
  <c r="N38" i="1"/>
  <c r="M39" i="1"/>
  <c r="N39" i="1"/>
  <c r="M40" i="1"/>
  <c r="N40" i="1"/>
  <c r="M41" i="1"/>
  <c r="N41" i="1"/>
  <c r="M42" i="1"/>
  <c r="N42" i="1"/>
  <c r="M43" i="1"/>
  <c r="N43" i="1"/>
  <c r="N2" i="1"/>
  <c r="M2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</calcChain>
</file>

<file path=xl/sharedStrings.xml><?xml version="1.0" encoding="utf-8"?>
<sst xmlns="http://schemas.openxmlformats.org/spreadsheetml/2006/main" count="582" uniqueCount="110">
  <si>
    <t>Region of Visit</t>
  </si>
  <si>
    <t>Main Country Visited</t>
  </si>
  <si>
    <t>Male
Leisure
Visits</t>
  </si>
  <si>
    <t>Male
Leisure
Spending</t>
  </si>
  <si>
    <t>Male
Business
Visits</t>
  </si>
  <si>
    <t>Male
Business
Spending</t>
  </si>
  <si>
    <t>Female
Leisure
Visits</t>
  </si>
  <si>
    <t>Female
Leisure
Spending</t>
  </si>
  <si>
    <t>Female
Business
Visits</t>
  </si>
  <si>
    <t>Female
Business
Spending</t>
  </si>
  <si>
    <t>North America</t>
  </si>
  <si>
    <t>Canada</t>
  </si>
  <si>
    <t>USA</t>
  </si>
  <si>
    <t>Total North America</t>
  </si>
  <si>
    <t>Europe</t>
  </si>
  <si>
    <t>Austria</t>
  </si>
  <si>
    <t>Belgium</t>
  </si>
  <si>
    <t>Bulgaria</t>
  </si>
  <si>
    <t>Czech Republic</t>
  </si>
  <si>
    <t>Cyprus</t>
  </si>
  <si>
    <t>Denmark</t>
  </si>
  <si>
    <t>Finland</t>
  </si>
  <si>
    <t>France</t>
  </si>
  <si>
    <t>Germany</t>
  </si>
  <si>
    <t>Greece</t>
  </si>
  <si>
    <t>Hungary</t>
  </si>
  <si>
    <t>Republic of Ireland</t>
  </si>
  <si>
    <t>Italy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</si>
  <si>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</si>
  <si>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</si>
  <si>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</si>
  <si>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</si>
  <si>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</si>
  <si>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</si>
  <si>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</si>
  <si>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</si>
  <si>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Russia</t>
  </si>
  <si>
    <t>Slovakia</t>
  </si>
  <si>
    <t>Spain</t>
  </si>
  <si>
    <t>Sweden</t>
  </si>
  <si>
    <t>Switzerland</t>
  </si>
  <si>
    <t>Turkey</t>
  </si>
  <si>
    <t>Rest of Europe</t>
  </si>
  <si>
    <t>Total Europe</t>
  </si>
  <si>
    <t>EU</t>
  </si>
  <si>
    <t>EU15</t>
  </si>
  <si>
    <t>EU Other</t>
  </si>
  <si>
    <t>Other Countries</t>
  </si>
  <si>
    <t>Egypt</t>
  </si>
  <si>
    <t>Morocco</t>
  </si>
  <si>
    <t>Tunisia</t>
  </si>
  <si>
    <t>Other North Africa</t>
  </si>
  <si>
    <t>South Africa</t>
  </si>
  <si>
    <t>Nigeria</t>
  </si>
  <si>
    <t>Other Africa</t>
  </si>
  <si>
    <t>Israel</t>
  </si>
  <si>
    <t>United Arab Emirates</t>
  </si>
  <si>
    <t>Other Middle East</t>
  </si>
  <si>
    <t>Hong Kong (China)</t>
  </si>
  <si>
    <t>Other China</t>
  </si>
  <si>
    <t>India</t>
  </si>
  <si>
    <t>Japan</t>
  </si>
  <si>
    <t>Pakistan</t>
  </si>
  <si>
    <t>Sri Lanka</t>
  </si>
  <si>
    <t>Thailand</t>
  </si>
  <si>
    <t>Other Asia</t>
  </si>
  <si>
    <t>Australia</t>
  </si>
  <si>
    <t>New Zealand</t>
  </si>
  <si>
    <t>Barbados</t>
  </si>
  <si>
    <t>Jamaica</t>
  </si>
  <si>
    <t>Other Caribbean</t>
  </si>
  <si>
    <t>Brazil</t>
  </si>
  <si>
    <t>Mexico</t>
  </si>
  <si>
    <t>Other Central &amp; Sth. America</t>
  </si>
  <si>
    <t>Rest of the World [Note 1]</t>
  </si>
  <si>
    <t>Fly / Cruise (stay on board)</t>
  </si>
  <si>
    <t>Total Other Countries</t>
  </si>
  <si>
    <t>Total World</t>
  </si>
  <si>
    <t>Row Labels</t>
  </si>
  <si>
    <t>Grand Total</t>
  </si>
  <si>
    <t>Average of Male
Leisure
Visits</t>
  </si>
  <si>
    <t>Average of Male
Leisure
Spending</t>
  </si>
  <si>
    <t>Average of Male
Business
Visits</t>
  </si>
  <si>
    <t>Average of Male
Business
Spending</t>
  </si>
  <si>
    <t>Average of Female
Leisure
Visits</t>
  </si>
  <si>
    <t>Average of Female
Leisure
Spending</t>
  </si>
  <si>
    <t>Average of Female
Business
Visits</t>
  </si>
  <si>
    <t>Average of Female
Business
Spending</t>
  </si>
  <si>
    <t>All Female Visit</t>
  </si>
  <si>
    <t>All Female Spending</t>
  </si>
  <si>
    <t>All Male Visit</t>
  </si>
  <si>
    <t>All Male Spending</t>
  </si>
  <si>
    <t>Gender</t>
  </si>
  <si>
    <t>Male</t>
  </si>
  <si>
    <t>Total Visit</t>
  </si>
  <si>
    <t>Total spending</t>
  </si>
  <si>
    <t>Female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</si>
  <si>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</si>
  <si>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</si>
  <si>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</si>
  <si>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</si>
  <si>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</si>
  <si>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</si>
  <si>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</si>
  <si>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</si>
  <si>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</si>
  <si>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</si>
  <si>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The sum of all spending by gender</t>
  </si>
  <si>
    <t>t-Test: Two-Sample Assuming Unequal Variances</t>
  </si>
  <si>
    <t>Spending per 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</si>
</sst>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2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4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1" applyFont="1" applyAlignment="1">
      <alignment wrapText="1"/>
    </xf>
    <xf numFmtId="0" fontId="2" fillId="0" borderId="0" xfId="0" applyFont="1"/>
    <xf numFmtId="49" fontId="2" fillId="0" borderId="0" xfId="0" applyNumberFormat="1" applyFont="1" applyAlignment="1">
      <alignment horizontal="right" wrapText="1"/>
    </xf>
    <xf numFmtId="0" fontId="3" fillId="0" borderId="0" xfId="0" applyFont="1" applyAlignment="1">
      <alignment vertical="top"/>
    </xf>
    <xf numFmtId="3" fontId="3" fillId="0" borderId="0" xfId="0" applyNumberFormat="1" applyFont="1" applyAlignment="1">
      <alignment horizontal="right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pivotButton="1" applyAlignment="1">
      <alignment wrapText="1"/>
    </xf>
    <xf numFmtId="43" fontId="0" fillId="0" borderId="0" xfId="2" applyFont="1"/>
    <xf numFmtId="49" fontId="2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wrapText="1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43" fontId="0" fillId="0" borderId="0" xfId="0" applyNumberFormat="1" applyAlignment="1">
      <alignment horizontal="center"/>
    </xf>
    <xf numFmtId="0" fontId="0" fillId="0" borderId="0" xfId="0" pivotButton="1" applyAlignment="1">
      <alignment horizontal="left"/>
    </xf>
    <xf numFmtId="2" fontId="3" fillId="0" borderId="0" xfId="2" applyNumberFormat="1" applyFont="1" applyFill="1" applyAlignment="1">
      <alignment horizontal="right" vertical="top"/>
    </xf>
    <xf numFmtId="0" fontId="0" fillId="0" borderId="1" xfId="0" applyBorder="1"/>
    <xf numFmtId="0" fontId="5" fillId="0" borderId="2" xfId="0" applyFont="1" applyBorder="1" applyAlignment="1">
      <alignment horizontal="center"/>
    </xf>
    <xf numFmtId="0" fontId="0" fillId="2" borderId="0" xfId="0" applyFill="1"/>
  </cellXfs>
  <cellStyles count="3">
    <cellStyle name="Comma" xfId="2" builtinId="3"/>
    <cellStyle name="Normal" xfId="0" builtinId="0"/>
    <cellStyle name="Normal 16" xfId="1" xr:uid="{7464C222-5D27-4849-B697-62A7B70108F8}"/>
  </cellStyles>
  <dxfs count="31"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numFmt numFmtId="35" formatCode="_(* #,##0.00_);_(* \(#,##0.00\);_(* &quot;-&quot;??_);_(@_)"/>
    </dxf>
    <dxf>
      <alignment wrapText="0"/>
    </dxf>
    <dxf>
      <alignment wrapText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rgb="FFFFFFFF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rgb="FFFFFFFF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rgb="FFFFFFFF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rgb="FFFFFFFF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rgb="FFFFFFFF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rgb="FFFFFFFF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rgb="FFFFFFFF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rgb="FFFFFFFF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rgb="FFFFFFFF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rgb="FFFFFFFF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rgb="FFFFFFFF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rgb="FFFFFFFF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rgb="FFFFFFFF"/>
        </patternFill>
      </fill>
      <alignment horizontal="righ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0" formatCode="@"/>
      <fill>
        <patternFill patternType="none">
          <fgColor indexed="64"/>
          <bgColor rgb="FFFFFFFF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2" formatCode="0.00"/>
      <fill>
        <patternFill patternType="none">
          <fgColor rgb="FF000000"/>
          <bgColor rgb="FFFFFFFF"/>
        </patternFill>
      </fill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rgb="FF000000"/>
          <bgColor rgb="FFFFFFFF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rgb="FF000000"/>
          <bgColor rgb="FFFFFFFF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rgb="FF000000"/>
          <bgColor rgb="FFFFFFFF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rgb="FFFFFFFF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rgb="FFFFFFFF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rgb="FF000000"/>
          <bgColor rgb="FFFFFFFF"/>
        </patternFill>
      </fill>
      <alignment horizontal="righ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30" formatCode="@"/>
      <fill>
        <patternFill patternType="none">
          <fgColor indexed="64"/>
          <bgColor rgb="FFFFFFFF"/>
        </patternFill>
      </fill>
      <alignment horizontal="righ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[DataQ21.xlsx]cleaning data!PivotTable2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'cleaning data'!$B$19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'cleaning data'!$A$20:$A$24</c:f>
              <c:strCache>
                <c:ptCount val="4"/>
                <c:pt idx="0">
                  <c:v>Europe</c:v>
                </c:pt>
                <c:pt idx="1">
                  <c:v>North America</c:v>
                </c:pt>
                <c:pt idx="2">
                  <c:v>Other Countries</c:v>
                </c:pt>
                <c:pt idx="3">
                  <c:v>Total World</c:v>
                </c:pt>
              </c:strCache>
            </c:strRef>
          </c:cat>
          <c:val>
            <c:numRef>
              <c:f>'cleaning data'!$B$20:$B$24</c:f>
              <c:numCache>
                <c:formatCode>_(* #,##0.00_);_(* \(#,##0.00\);_(* "-"??_);_(@_)</c:formatCode>
                <c:ptCount val="4"/>
                <c:pt idx="0">
                  <c:v>98937.483870967742</c:v>
                </c:pt>
                <c:pt idx="1">
                  <c:v>8114</c:v>
                </c:pt>
                <c:pt idx="2">
                  <c:v>22445.888888888891</c:v>
                </c:pt>
                <c:pt idx="3">
                  <c:v>41391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5E-D04B-A3FB-450026C12A7B}"/>
            </c:ext>
          </c:extLst>
        </c:ser>
        <c:ser>
          <c:idx val="1"/>
          <c:order val="1"/>
          <c:tx>
            <c:strRef>
              <c:f>'cleaning data'!$C$19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'cleaning data'!$A$20:$A$24</c:f>
              <c:strCache>
                <c:ptCount val="4"/>
                <c:pt idx="0">
                  <c:v>Europe</c:v>
                </c:pt>
                <c:pt idx="1">
                  <c:v>North America</c:v>
                </c:pt>
                <c:pt idx="2">
                  <c:v>Other Countries</c:v>
                </c:pt>
                <c:pt idx="3">
                  <c:v>Total World</c:v>
                </c:pt>
              </c:strCache>
            </c:strRef>
          </c:cat>
          <c:val>
            <c:numRef>
              <c:f>'cleaning data'!$C$20:$C$24</c:f>
              <c:numCache>
                <c:formatCode>_(* #,##0.00_);_(* \(#,##0.00\);_(* "-"??_);_(@_)</c:formatCode>
                <c:ptCount val="4"/>
                <c:pt idx="0">
                  <c:v>72193.28571428571</c:v>
                </c:pt>
                <c:pt idx="1">
                  <c:v>5412</c:v>
                </c:pt>
                <c:pt idx="2">
                  <c:v>14739.400000000001</c:v>
                </c:pt>
                <c:pt idx="3">
                  <c:v>28951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5E-D04B-A3FB-450026C12A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4514160"/>
        <c:axId val="1834518176"/>
      </c:barChart>
      <c:catAx>
        <c:axId val="1834514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518176"/>
        <c:crosses val="autoZero"/>
        <c:auto val="1"/>
        <c:lblAlgn val="ctr"/>
        <c:lblOffset val="100"/>
        <c:noMultiLvlLbl val="0"/>
      </c:catAx>
      <c:valAx>
        <c:axId val="183451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514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654050</xdr:colOff>
      <xdr:row>17</xdr:row>
      <xdr:rowOff>69850</xdr:rowOff>
    </xdr:from>
    <xdr:to>
      <xdr:col>12</xdr:col>
      <xdr:colOff>177800</xdr:colOff>
      <xdr:row>36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0578A8-2D52-601C-4269-D9D9482175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innanut Sathienyanont" refreshedDate="45623.540103587962" createdVersion="8" refreshedVersion="8" minRefreshableVersion="3" recordCount="65" xr:uid="{2563EB9B-3CC7-8D4A-AFDF-3A69F23A2768}">
  <cacheSource type="worksheet">
    <worksheetSource name="Table9[[Region of Visit]:[Female_x000a_Business_x000a_Spending]]"/>
  </cacheSource>
  <cacheFields count="10">
    <cacheField name="Region of Visit" numFmtId="0">
      <sharedItems count="4">
        <s v="North America"/>
        <s v="Europe"/>
        <s v="Other Countries"/>
        <s v="Total World"/>
      </sharedItems>
    </cacheField>
    <cacheField name="Main Country Visited" numFmtId="0">
      <sharedItems/>
    </cacheField>
    <cacheField name="Male_x000a_Leisure_x000a_Visits" numFmtId="3">
      <sharedItems containsSemiMixedTypes="0" containsString="0" containsNumber="1" containsInteger="1" minValue="4000" maxValue="42056000" count="65">
        <n v="276000"/>
        <n v="1649000"/>
        <n v="1924000"/>
        <n v="371000"/>
        <n v="662000"/>
        <n v="301000"/>
        <n v="274000"/>
        <n v="412000"/>
        <n v="210000"/>
        <n v="116000"/>
        <n v="4888000"/>
        <n v="1082000"/>
        <n v="1892000"/>
        <n v="399000"/>
        <n v="1607000"/>
        <n v="2287000"/>
        <n v="126000"/>
        <n v="27000"/>
        <n v="314000"/>
        <n v="1297000"/>
        <n v="182000"/>
        <n v="1344000"/>
        <n v="1975000"/>
        <n v="858000"/>
        <n v="4000"/>
        <n v="110000"/>
        <n v="8534000"/>
        <n v="169000"/>
        <n v="465000"/>
        <n v="1654000"/>
        <n v="1039000"/>
        <n v="32601000"/>
        <n v="29672000"/>
        <n v="25118000"/>
        <n v="4554000"/>
        <n v="144000"/>
        <n v="442000"/>
        <n v="117000"/>
        <n v="67000"/>
        <n v="171000"/>
        <n v="198000"/>
        <n v="579000"/>
        <n v="70000"/>
        <n v="584000"/>
        <n v="476000"/>
        <n v="150000"/>
        <n v="165000"/>
        <n v="1145000"/>
        <n v="121000"/>
        <n v="432000"/>
        <n v="107000"/>
        <n v="304000"/>
        <n v="667000"/>
        <n v="187000"/>
        <n v="55000"/>
        <n v="112000"/>
        <n v="82000"/>
        <n v="322000"/>
        <n v="88000"/>
        <n v="224000"/>
        <n v="166000"/>
        <n v="7000"/>
        <n v="346000"/>
        <n v="7531000"/>
        <n v="42056000"/>
      </sharedItems>
    </cacheField>
    <cacheField name="Male_x000a_Leisure_x000a_Spending" numFmtId="3">
      <sharedItems containsSemiMixedTypes="0" containsString="0" containsNumber="1" containsInteger="1" minValue="2" maxValue="36594"/>
    </cacheField>
    <cacheField name="Male_x000a_Business_x000a_Visits" numFmtId="3">
      <sharedItems containsMixedTypes="1" containsNumber="1" containsInteger="1" minValue="1000" maxValue="4514000"/>
    </cacheField>
    <cacheField name="Male_x000a_Business_x000a_Spending" numFmtId="3">
      <sharedItems containsMixedTypes="1" containsNumber="1" containsInteger="1" minValue="0" maxValue="4797"/>
    </cacheField>
    <cacheField name="Female_x000a_Leisure_x000a_Visits" numFmtId="3">
      <sharedItems containsSemiMixedTypes="0" containsString="0" containsNumber="1" containsInteger="1" minValue="1000" maxValue="36243000"/>
    </cacheField>
    <cacheField name="Female_x000a_Leisure_x000a_Spending" numFmtId="3">
      <sharedItems containsSemiMixedTypes="0" containsString="0" containsNumber="1" containsInteger="1" minValue="0" maxValue="27296"/>
    </cacheField>
    <cacheField name="Female_x000a_Business_x000a_Visits" numFmtId="3">
      <sharedItems containsMixedTypes="1" containsNumber="1" containsInteger="1" minValue="1000" maxValue="1706000"/>
    </cacheField>
    <cacheField name="Female_x000a_Business_x000a_Spending" numFmtId="3">
      <sharedItems containsMixedTypes="1" containsNumber="1" containsInteger="1" minValue="1" maxValue="165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innanut Sathienyanont" refreshedDate="45625.758057870371" createdVersion="8" refreshedVersion="8" minRefreshableVersion="3" recordCount="65" xr:uid="{713E5871-3329-374A-B0A4-286D3FD43437}">
  <cacheSource type="worksheet">
    <worksheetSource ref="A1:N66" sheet="raw data"/>
  </cacheSource>
  <cacheFields count="14">
    <cacheField name="Region of Visit" numFmtId="0">
      <sharedItems count="4">
        <s v="North America"/>
        <s v="Europe"/>
        <s v="Other Countries"/>
        <s v="Total World"/>
      </sharedItems>
    </cacheField>
    <cacheField name="Main Country Visited" numFmtId="0">
      <sharedItems/>
    </cacheField>
    <cacheField name="Male_x000a_Leisure_x000a_Visits" numFmtId="3">
      <sharedItems containsSemiMixedTypes="0" containsString="0" containsNumber="1" containsInteger="1" minValue="4000" maxValue="42056000"/>
    </cacheField>
    <cacheField name="Male_x000a_Leisure_x000a_Spending" numFmtId="3">
      <sharedItems containsSemiMixedTypes="0" containsString="0" containsNumber="1" containsInteger="1" minValue="2" maxValue="36594"/>
    </cacheField>
    <cacheField name="Male_x000a_Business_x000a_Visits" numFmtId="0">
      <sharedItems containsSemiMixedTypes="0" containsString="0" containsNumber="1" minValue="1000" maxValue="4514000"/>
    </cacheField>
    <cacheField name="Male_x000a_Business_x000a_Spending" numFmtId="0">
      <sharedItems containsSemiMixedTypes="0" containsString="0" containsNumber="1" minValue="0" maxValue="4797"/>
    </cacheField>
    <cacheField name="Female_x000a_Leisure_x000a_Visits" numFmtId="3">
      <sharedItems containsSemiMixedTypes="0" containsString="0" containsNumber="1" containsInteger="1" minValue="1000" maxValue="36243000"/>
    </cacheField>
    <cacheField name="Female_x000a_Leisure_x000a_Spending" numFmtId="3">
      <sharedItems containsSemiMixedTypes="0" containsString="0" containsNumber="1" containsInteger="1" minValue="0" maxValue="27296"/>
    </cacheField>
    <cacheField name="Female_x000a_Business_x000a_Visits" numFmtId="0">
      <sharedItems containsSemiMixedTypes="0" containsString="0" containsNumber="1" minValue="1000" maxValue="1706000"/>
    </cacheField>
    <cacheField name="Female_x000a_Business_x000a_Spending" numFmtId="0">
      <sharedItems containsSemiMixedTypes="0" containsString="0" containsNumber="1" minValue="1" maxValue="1655"/>
    </cacheField>
    <cacheField name="All Male Visit" numFmtId="3">
      <sharedItems containsSemiMixedTypes="0" containsString="0" containsNumber="1" minValue="7000" maxValue="46570000"/>
    </cacheField>
    <cacheField name="All Male Spending" numFmtId="3">
      <sharedItems containsSemiMixedTypes="0" containsString="0" containsNumber="1" minValue="13" maxValue="41391" count="62">
        <n v="422"/>
        <n v="3635"/>
        <n v="4057"/>
        <n v="400"/>
        <n v="355"/>
        <n v="213"/>
        <n v="174"/>
        <n v="370"/>
        <n v="161"/>
        <n v="124"/>
        <n v="4006"/>
        <n v="872"/>
        <n v="1991"/>
        <n v="250"/>
        <n v="953"/>
        <n v="2019"/>
        <n v="66"/>
        <n v="13"/>
        <n v="257"/>
        <n v="841"/>
        <n v="285"/>
        <n v="652"/>
        <n v="1489"/>
        <n v="720"/>
        <n v="366.48387096774195"/>
        <n v="6702"/>
        <n v="141"/>
        <n v="679"/>
        <n v="1526"/>
        <n v="26206"/>
        <n v="23110"/>
        <n v="20068"/>
        <n v="3043"/>
        <n v="127"/>
        <n v="312"/>
        <n v="73"/>
        <n v="46"/>
        <n v="303"/>
        <n v="212"/>
        <n v="97"/>
        <n v="1052"/>
        <n v="656"/>
        <n v="239"/>
        <n v="201"/>
        <n v="1255"/>
        <n v="234"/>
        <n v="460"/>
        <n v="117"/>
        <n v="501"/>
        <n v="1230"/>
        <n v="506"/>
        <n v="135"/>
        <n v="178"/>
        <n v="129"/>
        <n v="543"/>
        <n v="199"/>
        <n v="419"/>
        <n v="379"/>
        <n v="122.44444444444444"/>
        <n v="720.44444444444446"/>
        <n v="11128"/>
        <n v="41391"/>
      </sharedItems>
    </cacheField>
    <cacheField name="All Female Visit" numFmtId="3">
      <sharedItems containsSemiMixedTypes="0" containsString="0" containsNumber="1" minValue="19000" maxValue="37949000"/>
    </cacheField>
    <cacheField name="All Female Spending" numFmtId="3">
      <sharedItems containsSemiMixedTypes="0" containsString="0" containsNumber="1" minValue="9" maxValue="289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5">
  <r>
    <x v="0"/>
    <s v="Canada"/>
    <x v="0"/>
    <n v="352"/>
    <n v="46000"/>
    <n v="70"/>
    <n v="282000"/>
    <n v="341"/>
    <n v="20000"/>
    <n v="43"/>
  </r>
  <r>
    <x v="0"/>
    <s v="USA"/>
    <x v="1"/>
    <n v="2702"/>
    <n v="514000"/>
    <n v="933"/>
    <n v="1409000"/>
    <n v="1931"/>
    <n v="199000"/>
    <n v="391"/>
  </r>
  <r>
    <x v="0"/>
    <s v="Total North America"/>
    <x v="2"/>
    <n v="3054"/>
    <n v="559000"/>
    <n v="1003"/>
    <n v="1690000"/>
    <n v="2272"/>
    <n v="218000"/>
    <n v="434"/>
  </r>
  <r>
    <x v="1"/>
    <s v="Austria"/>
    <x v="3"/>
    <n v="361"/>
    <n v="43000"/>
    <n v="39"/>
    <n v="258000"/>
    <n v="207"/>
    <n v="21000"/>
    <n v="19"/>
  </r>
  <r>
    <x v="1"/>
    <s v="Belgium"/>
    <x v="4"/>
    <n v="273"/>
    <n v="183000"/>
    <n v="82"/>
    <n v="380000"/>
    <n v="135"/>
    <n v="64000"/>
    <n v="27"/>
  </r>
  <r>
    <x v="1"/>
    <s v="Bulgaria"/>
    <x v="5"/>
    <n v="210"/>
    <n v="7000"/>
    <n v="3"/>
    <n v="251000"/>
    <n v="138"/>
    <n v="2000"/>
    <n v="22"/>
  </r>
  <r>
    <x v="1"/>
    <s v="Czech Republic"/>
    <x v="6"/>
    <n v="165"/>
    <n v="15000"/>
    <n v="9"/>
    <n v="254000"/>
    <n v="107"/>
    <n v="4000"/>
    <n v="2"/>
  </r>
  <r>
    <x v="1"/>
    <s v="Cyprus"/>
    <x v="7"/>
    <n v="358"/>
    <n v="8000"/>
    <n v="12"/>
    <n v="360000"/>
    <n v="297"/>
    <s v="No contacts"/>
    <s v="No contacts"/>
  </r>
  <r>
    <x v="1"/>
    <s v="Denmark"/>
    <x v="8"/>
    <n v="96"/>
    <n v="74000"/>
    <n v="65"/>
    <n v="218000"/>
    <n v="84"/>
    <n v="33000"/>
    <n v="15"/>
  </r>
  <r>
    <x v="1"/>
    <s v="Finland"/>
    <x v="9"/>
    <n v="111"/>
    <n v="14000"/>
    <n v="13"/>
    <n v="99000"/>
    <n v="65"/>
    <n v="13000"/>
    <n v="9"/>
  </r>
  <r>
    <x v="1"/>
    <s v="France"/>
    <x v="10"/>
    <n v="3618"/>
    <n v="560000"/>
    <n v="388"/>
    <n v="3419000"/>
    <n v="2090"/>
    <n v="204000"/>
    <n v="125"/>
  </r>
  <r>
    <x v="1"/>
    <s v="Germany"/>
    <x v="11"/>
    <n v="582"/>
    <n v="445000"/>
    <n v="290"/>
    <n v="747000"/>
    <n v="307"/>
    <n v="141000"/>
    <n v="106"/>
  </r>
  <r>
    <x v="1"/>
    <s v="Greece"/>
    <x v="12"/>
    <n v="1940"/>
    <n v="41000"/>
    <n v="51"/>
    <n v="2086000"/>
    <n v="1813"/>
    <n v="19000"/>
    <n v="31"/>
  </r>
  <r>
    <x v="1"/>
    <s v="Hungary"/>
    <x v="13"/>
    <n v="228"/>
    <n v="41000"/>
    <n v="22"/>
    <n v="340000"/>
    <n v="163"/>
    <n v="14000"/>
    <n v="11"/>
  </r>
  <r>
    <x v="1"/>
    <s v="Republic of Ireland"/>
    <x v="14"/>
    <n v="735"/>
    <n v="366000"/>
    <n v="218"/>
    <n v="1284000"/>
    <n v="397"/>
    <n v="165000"/>
    <n v="71"/>
  </r>
  <r>
    <x v="1"/>
    <s v="Italy"/>
    <x v="15"/>
    <n v="1788"/>
    <n v="256000"/>
    <n v="231"/>
    <n v="2183000"/>
    <n v="1517"/>
    <n v="99000"/>
    <n v="97"/>
  </r>
  <r>
    <x v="1"/>
    <s v="Lithuania"/>
    <x v="16"/>
    <n v="63"/>
    <n v="6000"/>
    <n v="3"/>
    <n v="154000"/>
    <n v="88"/>
    <s v="No contacts"/>
    <s v="No contacts"/>
  </r>
  <r>
    <x v="1"/>
    <s v="Luxembourg"/>
    <x v="17"/>
    <n v="9"/>
    <n v="11000"/>
    <n v="4"/>
    <n v="24000"/>
    <n v="5"/>
    <n v="13000"/>
    <n v="4"/>
  </r>
  <r>
    <x v="1"/>
    <s v="Malta"/>
    <x v="18"/>
    <n v="234"/>
    <n v="22000"/>
    <n v="23"/>
    <n v="330000"/>
    <n v="208"/>
    <n v="10000"/>
    <n v="7"/>
  </r>
  <r>
    <x v="1"/>
    <s v="Netherlands"/>
    <x v="19"/>
    <n v="622"/>
    <n v="332000"/>
    <n v="219"/>
    <n v="914000"/>
    <n v="415"/>
    <n v="90000"/>
    <n v="55"/>
  </r>
  <r>
    <x v="1"/>
    <s v="Norway"/>
    <x v="20"/>
    <n v="232"/>
    <n v="55000"/>
    <n v="53"/>
    <n v="179000"/>
    <n v="105"/>
    <n v="22000"/>
    <n v="14"/>
  </r>
  <r>
    <x v="1"/>
    <s v="Poland"/>
    <x v="21"/>
    <n v="575"/>
    <n v="101000"/>
    <n v="77"/>
    <n v="1261000"/>
    <n v="478"/>
    <n v="30000"/>
    <n v="25"/>
  </r>
  <r>
    <x v="1"/>
    <s v="Portugal"/>
    <x v="22"/>
    <n v="1391"/>
    <n v="60000"/>
    <n v="98"/>
    <n v="1836000"/>
    <n v="1220"/>
    <n v="36000"/>
    <n v="23"/>
  </r>
  <r>
    <x v="1"/>
    <s v="Romania"/>
    <x v="23"/>
    <n v="686"/>
    <n v="24000"/>
    <n v="34"/>
    <n v="534000"/>
    <n v="333"/>
    <n v="12000"/>
    <n v="11"/>
  </r>
  <r>
    <x v="1"/>
    <s v="Russia"/>
    <x v="24"/>
    <n v="2"/>
    <n v="3000"/>
    <n v="11"/>
    <n v="25000"/>
    <n v="22"/>
    <s v="No contacts"/>
    <s v="No contacts"/>
  </r>
  <r>
    <x v="1"/>
    <s v="Slovakia"/>
    <x v="25"/>
    <n v="60"/>
    <s v="No contacts"/>
    <s v="No contacts"/>
    <n v="117000"/>
    <n v="44"/>
    <s v="No contacts"/>
    <s v="No contacts"/>
  </r>
  <r>
    <x v="1"/>
    <s v="Spain"/>
    <x v="26"/>
    <n v="6419"/>
    <n v="316000"/>
    <n v="283"/>
    <n v="8622000"/>
    <n v="5661"/>
    <n v="117000"/>
    <n v="106"/>
  </r>
  <r>
    <x v="1"/>
    <s v="Sweden"/>
    <x v="27"/>
    <n v="97"/>
    <n v="54000"/>
    <n v="44"/>
    <n v="122000"/>
    <n v="49"/>
    <n v="30000"/>
    <n v="15"/>
  </r>
  <r>
    <x v="1"/>
    <s v="Switzerland"/>
    <x v="28"/>
    <n v="547"/>
    <n v="141000"/>
    <n v="132"/>
    <n v="376000"/>
    <n v="289"/>
    <n v="56000"/>
    <n v="43"/>
  </r>
  <r>
    <x v="1"/>
    <s v="Turkey"/>
    <x v="29"/>
    <n v="1465"/>
    <n v="53000"/>
    <n v="61"/>
    <n v="1405000"/>
    <n v="1076"/>
    <n v="37000"/>
    <n v="74"/>
  </r>
  <r>
    <x v="1"/>
    <s v="Rest of Europe"/>
    <x v="30"/>
    <n v="805"/>
    <n v="60000"/>
    <n v="67"/>
    <n v="897000"/>
    <n v="688"/>
    <n v="21000"/>
    <n v="15"/>
  </r>
  <r>
    <x v="1"/>
    <s v="Total Europe"/>
    <x v="31"/>
    <n v="23673"/>
    <n v="3293000"/>
    <n v="2533"/>
    <n v="28676000"/>
    <n v="17997"/>
    <n v="1254000"/>
    <n v="926"/>
  </r>
  <r>
    <x v="1"/>
    <s v="EU"/>
    <x v="32"/>
    <n v="20892"/>
    <n v="2998000"/>
    <n v="2218"/>
    <n v="26196000"/>
    <n v="16141"/>
    <n v="1128000"/>
    <n v="786"/>
  </r>
  <r>
    <x v="1"/>
    <s v="EU15"/>
    <x v="33"/>
    <n v="18043"/>
    <n v="2756000"/>
    <n v="2025"/>
    <n v="22193000"/>
    <n v="13963"/>
    <n v="1045000"/>
    <n v="703"/>
  </r>
  <r>
    <x v="1"/>
    <s v="EU Other"/>
    <x v="34"/>
    <n v="2850"/>
    <n v="243000"/>
    <n v="193"/>
    <n v="4002000"/>
    <n v="2177"/>
    <n v="83000"/>
    <n v="83"/>
  </r>
  <r>
    <x v="2"/>
    <s v="Egypt"/>
    <x v="35"/>
    <n v="117"/>
    <n v="12000"/>
    <n v="10"/>
    <n v="80000"/>
    <n v="67"/>
    <n v="1000"/>
    <n v="1"/>
  </r>
  <r>
    <x v="2"/>
    <s v="Morocco"/>
    <x v="36"/>
    <n v="311"/>
    <n v="4000"/>
    <n v="1"/>
    <n v="470000"/>
    <n v="274"/>
    <n v="14000"/>
    <n v="4"/>
  </r>
  <r>
    <x v="2"/>
    <s v="Tunisia"/>
    <x v="37"/>
    <n v="65"/>
    <n v="4000"/>
    <n v="8"/>
    <n v="106000"/>
    <n v="45"/>
    <n v="1000"/>
    <n v="2"/>
  </r>
  <r>
    <x v="2"/>
    <s v="Other North Africa"/>
    <x v="38"/>
    <n v="46"/>
    <n v="1000"/>
    <n v="0"/>
    <n v="24000"/>
    <n v="10"/>
    <n v="3000"/>
    <s v="No contacts"/>
  </r>
  <r>
    <x v="2"/>
    <s v="South Africa"/>
    <x v="39"/>
    <n v="238"/>
    <n v="44000"/>
    <n v="65"/>
    <n v="142000"/>
    <n v="209"/>
    <n v="11000"/>
    <n v="13"/>
  </r>
  <r>
    <x v="2"/>
    <s v="Nigeria"/>
    <x v="40"/>
    <n v="195"/>
    <n v="13000"/>
    <n v="17"/>
    <n v="100000"/>
    <n v="71"/>
    <n v="6000"/>
    <n v="5"/>
  </r>
  <r>
    <x v="2"/>
    <s v="Other Africa"/>
    <x v="41"/>
    <n v="790"/>
    <n v="56000"/>
    <n v="82"/>
    <n v="494000"/>
    <n v="529"/>
    <n v="31000"/>
    <n v="34"/>
  </r>
  <r>
    <x v="2"/>
    <s v="Israel"/>
    <x v="42"/>
    <n v="76"/>
    <n v="19000"/>
    <n v="21"/>
    <n v="68000"/>
    <n v="48"/>
    <n v="3000"/>
    <n v="8"/>
  </r>
  <r>
    <x v="2"/>
    <s v="United Arab Emirates"/>
    <x v="43"/>
    <n v="846"/>
    <n v="113000"/>
    <n v="206"/>
    <n v="541000"/>
    <n v="654"/>
    <n v="37000"/>
    <n v="54"/>
  </r>
  <r>
    <x v="2"/>
    <s v="Other Middle East"/>
    <x v="44"/>
    <n v="521"/>
    <n v="77000"/>
    <n v="135"/>
    <n v="255000"/>
    <n v="243"/>
    <n v="22000"/>
    <n v="19"/>
  </r>
  <r>
    <x v="2"/>
    <s v="Hong Kong (China)"/>
    <x v="45"/>
    <n v="156"/>
    <n v="18000"/>
    <n v="83"/>
    <n v="146000"/>
    <n v="128"/>
    <n v="10000"/>
    <n v="8"/>
  </r>
  <r>
    <x v="2"/>
    <s v="Other China"/>
    <x v="46"/>
    <n v="150"/>
    <n v="38000"/>
    <n v="51"/>
    <n v="196000"/>
    <n v="158"/>
    <n v="10000"/>
    <n v="15"/>
  </r>
  <r>
    <x v="2"/>
    <s v="India"/>
    <x v="47"/>
    <n v="1116"/>
    <n v="66000"/>
    <n v="139"/>
    <n v="674000"/>
    <n v="551"/>
    <n v="12000"/>
    <n v="39"/>
  </r>
  <r>
    <x v="2"/>
    <s v="Japan"/>
    <x v="48"/>
    <n v="212"/>
    <n v="19000"/>
    <n v="22"/>
    <n v="88000"/>
    <n v="187"/>
    <n v="3000"/>
    <n v="3"/>
  </r>
  <r>
    <x v="2"/>
    <s v="Pakistan"/>
    <x v="49"/>
    <n v="453"/>
    <n v="6000"/>
    <n v="7"/>
    <n v="182000"/>
    <n v="141"/>
    <n v="1000"/>
    <n v="1"/>
  </r>
  <r>
    <x v="2"/>
    <s v="Sri Lanka"/>
    <x v="50"/>
    <n v="114"/>
    <n v="2000"/>
    <n v="3"/>
    <n v="62000"/>
    <n v="59"/>
    <n v="7000"/>
    <n v="6"/>
  </r>
  <r>
    <x v="2"/>
    <s v="Thailand"/>
    <x v="51"/>
    <n v="481"/>
    <n v="7000"/>
    <n v="20"/>
    <n v="187000"/>
    <n v="344"/>
    <n v="3000"/>
    <n v="4"/>
  </r>
  <r>
    <x v="2"/>
    <s v="Other Asia"/>
    <x v="52"/>
    <n v="1076"/>
    <n v="76000"/>
    <n v="154"/>
    <n v="559000"/>
    <n v="819"/>
    <n v="28000"/>
    <n v="29"/>
  </r>
  <r>
    <x v="2"/>
    <s v="Australia"/>
    <x v="53"/>
    <n v="443"/>
    <n v="19000"/>
    <n v="63"/>
    <n v="195000"/>
    <n v="435"/>
    <n v="2000"/>
    <n v="4"/>
  </r>
  <r>
    <x v="2"/>
    <s v="New Zealand"/>
    <x v="54"/>
    <n v="112"/>
    <n v="5000"/>
    <n v="23"/>
    <n v="57000"/>
    <n v="106"/>
    <s v="No contacts"/>
    <s v="No contacts"/>
  </r>
  <r>
    <x v="2"/>
    <s v="Barbados"/>
    <x v="55"/>
    <n v="170"/>
    <n v="3000"/>
    <n v="8"/>
    <n v="100000"/>
    <n v="194"/>
    <n v="5000"/>
    <n v="3"/>
  </r>
  <r>
    <x v="2"/>
    <s v="Jamaica"/>
    <x v="56"/>
    <n v="126"/>
    <n v="1000"/>
    <n v="3"/>
    <n v="113000"/>
    <n v="110"/>
    <n v="4000"/>
    <n v="6"/>
  </r>
  <r>
    <x v="2"/>
    <s v="Other Caribbean"/>
    <x v="57"/>
    <n v="518"/>
    <n v="20000"/>
    <n v="25"/>
    <n v="233000"/>
    <n v="385"/>
    <n v="7000"/>
    <n v="15"/>
  </r>
  <r>
    <x v="2"/>
    <s v="Brazil"/>
    <x v="58"/>
    <n v="185"/>
    <n v="11000"/>
    <n v="14"/>
    <n v="57000"/>
    <n v="107"/>
    <n v="3000"/>
    <n v="4"/>
  </r>
  <r>
    <x v="2"/>
    <s v="Mexico"/>
    <x v="59"/>
    <n v="350"/>
    <n v="13000"/>
    <n v="69"/>
    <n v="292000"/>
    <n v="348"/>
    <n v="5000"/>
    <n v="8"/>
  </r>
  <r>
    <x v="2"/>
    <s v="Other Central &amp; Sth. America"/>
    <x v="60"/>
    <n v="346"/>
    <n v="14000"/>
    <n v="33"/>
    <n v="135000"/>
    <n v="302"/>
    <n v="6000"/>
    <n v="9"/>
  </r>
  <r>
    <x v="2"/>
    <s v="Rest of the World [Note 1]"/>
    <x v="61"/>
    <n v="29"/>
    <s v="No contacts"/>
    <s v="No contacts"/>
    <n v="1000"/>
    <n v="0"/>
    <s v="No contacts"/>
    <s v="No contacts"/>
  </r>
  <r>
    <x v="2"/>
    <s v="Fly / Cruise (stay on board)"/>
    <x v="62"/>
    <n v="627"/>
    <s v="No contacts"/>
    <s v="No contacts"/>
    <n v="319000"/>
    <n v="504"/>
    <s v="No contacts"/>
    <s v="No contacts"/>
  </r>
  <r>
    <x v="2"/>
    <s v="Total Other Countries"/>
    <x v="63"/>
    <n v="9867"/>
    <n v="661000"/>
    <n v="1261"/>
    <n v="5876000"/>
    <n v="7027"/>
    <n v="233000"/>
    <n v="296"/>
  </r>
  <r>
    <x v="3"/>
    <s v="Total World"/>
    <x v="64"/>
    <n v="36594"/>
    <n v="4514000"/>
    <n v="4797"/>
    <n v="36243000"/>
    <n v="27296"/>
    <n v="1706000"/>
    <n v="165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5">
  <r>
    <x v="0"/>
    <s v="Canada"/>
    <n v="276000"/>
    <n v="352"/>
    <n v="46000"/>
    <n v="70"/>
    <n v="282000"/>
    <n v="341"/>
    <n v="20000"/>
    <n v="43"/>
    <n v="322000"/>
    <x v="0"/>
    <n v="302000"/>
    <n v="384"/>
  </r>
  <r>
    <x v="0"/>
    <s v="USA"/>
    <n v="1649000"/>
    <n v="2702"/>
    <n v="514000"/>
    <n v="933"/>
    <n v="1409000"/>
    <n v="1931"/>
    <n v="199000"/>
    <n v="391"/>
    <n v="2163000"/>
    <x v="1"/>
    <n v="1608000"/>
    <n v="2322"/>
  </r>
  <r>
    <x v="0"/>
    <s v="Total North America"/>
    <n v="1924000"/>
    <n v="3054"/>
    <n v="559000"/>
    <n v="1003"/>
    <n v="1690000"/>
    <n v="2272"/>
    <n v="218000"/>
    <n v="434"/>
    <n v="2483000"/>
    <x v="2"/>
    <n v="1908000"/>
    <n v="2706"/>
  </r>
  <r>
    <x v="1"/>
    <s v="Austria"/>
    <n v="371000"/>
    <n v="361"/>
    <n v="43000"/>
    <n v="39"/>
    <n v="258000"/>
    <n v="207"/>
    <n v="21000"/>
    <n v="19"/>
    <n v="414000"/>
    <x v="3"/>
    <n v="279000"/>
    <n v="226"/>
  </r>
  <r>
    <x v="1"/>
    <s v="Belgium"/>
    <n v="662000"/>
    <n v="273"/>
    <n v="183000"/>
    <n v="82"/>
    <n v="380000"/>
    <n v="135"/>
    <n v="64000"/>
    <n v="27"/>
    <n v="845000"/>
    <x v="4"/>
    <n v="444000"/>
    <n v="162"/>
  </r>
  <r>
    <x v="1"/>
    <s v="Bulgaria"/>
    <n v="301000"/>
    <n v="210"/>
    <n v="7000"/>
    <n v="3"/>
    <n v="251000"/>
    <n v="138"/>
    <n v="2000"/>
    <n v="22"/>
    <n v="308000"/>
    <x v="5"/>
    <n v="253000"/>
    <n v="160"/>
  </r>
  <r>
    <x v="1"/>
    <s v="Czech Republic"/>
    <n v="274000"/>
    <n v="165"/>
    <n v="15000"/>
    <n v="9"/>
    <n v="254000"/>
    <n v="107"/>
    <n v="4000"/>
    <n v="2"/>
    <n v="289000"/>
    <x v="6"/>
    <n v="258000"/>
    <n v="109"/>
  </r>
  <r>
    <x v="1"/>
    <s v="Cyprus"/>
    <n v="412000"/>
    <n v="358"/>
    <n v="8000"/>
    <n v="12"/>
    <n v="360000"/>
    <n v="297"/>
    <n v="170107.14285714287"/>
    <n v="122.32142857142857"/>
    <n v="420000"/>
    <x v="7"/>
    <n v="530107.14285714284"/>
    <n v="419.32142857142856"/>
  </r>
  <r>
    <x v="1"/>
    <s v="Denmark"/>
    <n v="210000"/>
    <n v="96"/>
    <n v="74000"/>
    <n v="65"/>
    <n v="218000"/>
    <n v="84"/>
    <n v="33000"/>
    <n v="15"/>
    <n v="284000"/>
    <x v="8"/>
    <n v="251000"/>
    <n v="99"/>
  </r>
  <r>
    <x v="1"/>
    <s v="Finland"/>
    <n v="116000"/>
    <n v="111"/>
    <n v="14000"/>
    <n v="13"/>
    <n v="99000"/>
    <n v="65"/>
    <n v="13000"/>
    <n v="9"/>
    <n v="130000"/>
    <x v="9"/>
    <n v="112000"/>
    <n v="74"/>
  </r>
  <r>
    <x v="1"/>
    <s v="France"/>
    <n v="4888000"/>
    <n v="3618"/>
    <n v="560000"/>
    <n v="388"/>
    <n v="3419000"/>
    <n v="2090"/>
    <n v="204000"/>
    <n v="125"/>
    <n v="5448000"/>
    <x v="10"/>
    <n v="3623000"/>
    <n v="2215"/>
  </r>
  <r>
    <x v="1"/>
    <s v="Germany"/>
    <n v="1082000"/>
    <n v="582"/>
    <n v="445000"/>
    <n v="290"/>
    <n v="747000"/>
    <n v="307"/>
    <n v="141000"/>
    <n v="106"/>
    <n v="1527000"/>
    <x v="11"/>
    <n v="888000"/>
    <n v="413"/>
  </r>
  <r>
    <x v="1"/>
    <s v="Greece"/>
    <n v="1892000"/>
    <n v="1940"/>
    <n v="41000"/>
    <n v="51"/>
    <n v="2086000"/>
    <n v="1813"/>
    <n v="19000"/>
    <n v="31"/>
    <n v="1933000"/>
    <x v="12"/>
    <n v="2105000"/>
    <n v="1844"/>
  </r>
  <r>
    <x v="1"/>
    <s v="Hungary"/>
    <n v="399000"/>
    <n v="228"/>
    <n v="41000"/>
    <n v="22"/>
    <n v="340000"/>
    <n v="163"/>
    <n v="14000"/>
    <n v="11"/>
    <n v="440000"/>
    <x v="13"/>
    <n v="354000"/>
    <n v="174"/>
  </r>
  <r>
    <x v="1"/>
    <s v="Republic of Ireland"/>
    <n v="1607000"/>
    <n v="735"/>
    <n v="366000"/>
    <n v="218"/>
    <n v="1284000"/>
    <n v="397"/>
    <n v="165000"/>
    <n v="71"/>
    <n v="1973000"/>
    <x v="14"/>
    <n v="1449000"/>
    <n v="468"/>
  </r>
  <r>
    <x v="1"/>
    <s v="Italy"/>
    <n v="2287000"/>
    <n v="1788"/>
    <n v="256000"/>
    <n v="231"/>
    <n v="2183000"/>
    <n v="1517"/>
    <n v="99000"/>
    <n v="97"/>
    <n v="2543000"/>
    <x v="15"/>
    <n v="2282000"/>
    <n v="1614"/>
  </r>
  <r>
    <x v="1"/>
    <s v="Lithuania"/>
    <n v="126000"/>
    <n v="63"/>
    <n v="6000"/>
    <n v="3"/>
    <n v="154000"/>
    <n v="88"/>
    <n v="170107.14285714287"/>
    <n v="122.32142857142857"/>
    <n v="132000"/>
    <x v="16"/>
    <n v="324107.14285714284"/>
    <n v="210.32142857142856"/>
  </r>
  <r>
    <x v="1"/>
    <s v="Luxembourg"/>
    <n v="27000"/>
    <n v="9"/>
    <n v="11000"/>
    <n v="4"/>
    <n v="24000"/>
    <n v="5"/>
    <n v="13000"/>
    <n v="4"/>
    <n v="38000"/>
    <x v="17"/>
    <n v="37000"/>
    <n v="9"/>
  </r>
  <r>
    <x v="1"/>
    <s v="Malta"/>
    <n v="314000"/>
    <n v="234"/>
    <n v="22000"/>
    <n v="23"/>
    <n v="330000"/>
    <n v="208"/>
    <n v="10000"/>
    <n v="7"/>
    <n v="336000"/>
    <x v="18"/>
    <n v="340000"/>
    <n v="215"/>
  </r>
  <r>
    <x v="1"/>
    <s v="Netherlands"/>
    <n v="1297000"/>
    <n v="622"/>
    <n v="332000"/>
    <n v="219"/>
    <n v="914000"/>
    <n v="415"/>
    <n v="90000"/>
    <n v="55"/>
    <n v="1629000"/>
    <x v="19"/>
    <n v="1004000"/>
    <n v="470"/>
  </r>
  <r>
    <x v="1"/>
    <s v="Norway"/>
    <n v="182000"/>
    <n v="232"/>
    <n v="55000"/>
    <n v="53"/>
    <n v="179000"/>
    <n v="105"/>
    <n v="22000"/>
    <n v="14"/>
    <n v="237000"/>
    <x v="20"/>
    <n v="201000"/>
    <n v="119"/>
  </r>
  <r>
    <x v="1"/>
    <s v="Poland"/>
    <n v="1344000"/>
    <n v="575"/>
    <n v="101000"/>
    <n v="77"/>
    <n v="1261000"/>
    <n v="478"/>
    <n v="30000"/>
    <n v="25"/>
    <n v="1445000"/>
    <x v="21"/>
    <n v="1291000"/>
    <n v="503"/>
  </r>
  <r>
    <x v="1"/>
    <s v="Portugal"/>
    <n v="1975000"/>
    <n v="1391"/>
    <n v="60000"/>
    <n v="98"/>
    <n v="1836000"/>
    <n v="1220"/>
    <n v="36000"/>
    <n v="23"/>
    <n v="2035000"/>
    <x v="22"/>
    <n v="1872000"/>
    <n v="1243"/>
  </r>
  <r>
    <x v="1"/>
    <s v="Romania"/>
    <n v="858000"/>
    <n v="686"/>
    <n v="24000"/>
    <n v="34"/>
    <n v="534000"/>
    <n v="333"/>
    <n v="12000"/>
    <n v="11"/>
    <n v="882000"/>
    <x v="23"/>
    <n v="546000"/>
    <n v="344"/>
  </r>
  <r>
    <x v="1"/>
    <s v="Russia"/>
    <n v="4000"/>
    <n v="2"/>
    <n v="3000"/>
    <n v="11"/>
    <n v="25000"/>
    <n v="22"/>
    <n v="170107.14285714287"/>
    <n v="122.32142857142857"/>
    <n v="7000"/>
    <x v="17"/>
    <n v="195107.14285714287"/>
    <n v="144.32142857142856"/>
  </r>
  <r>
    <x v="1"/>
    <s v="Slovakia"/>
    <n v="110000"/>
    <n v="60"/>
    <n v="405838.70967741898"/>
    <n v="306.48387096774195"/>
    <n v="117000"/>
    <n v="44"/>
    <n v="170107.14285714287"/>
    <n v="122.32142857142857"/>
    <n v="515838.70967741898"/>
    <x v="24"/>
    <n v="287107.14285714284"/>
    <n v="166.32142857142856"/>
  </r>
  <r>
    <x v="1"/>
    <s v="Spain"/>
    <n v="8534000"/>
    <n v="6419"/>
    <n v="316000"/>
    <n v="283"/>
    <n v="8622000"/>
    <n v="5661"/>
    <n v="117000"/>
    <n v="106"/>
    <n v="8850000"/>
    <x v="25"/>
    <n v="8739000"/>
    <n v="5767"/>
  </r>
  <r>
    <x v="1"/>
    <s v="Sweden"/>
    <n v="169000"/>
    <n v="97"/>
    <n v="54000"/>
    <n v="44"/>
    <n v="122000"/>
    <n v="49"/>
    <n v="30000"/>
    <n v="15"/>
    <n v="223000"/>
    <x v="26"/>
    <n v="152000"/>
    <n v="64"/>
  </r>
  <r>
    <x v="1"/>
    <s v="Switzerland"/>
    <n v="465000"/>
    <n v="547"/>
    <n v="141000"/>
    <n v="132"/>
    <n v="376000"/>
    <n v="289"/>
    <n v="56000"/>
    <n v="43"/>
    <n v="606000"/>
    <x v="27"/>
    <n v="432000"/>
    <n v="332"/>
  </r>
  <r>
    <x v="1"/>
    <s v="Turkey"/>
    <n v="1654000"/>
    <n v="1465"/>
    <n v="53000"/>
    <n v="61"/>
    <n v="1405000"/>
    <n v="1076"/>
    <n v="37000"/>
    <n v="74"/>
    <n v="1707000"/>
    <x v="28"/>
    <n v="1442000"/>
    <n v="1150"/>
  </r>
  <r>
    <x v="1"/>
    <s v="Rest of Europe"/>
    <n v="1039000"/>
    <n v="805"/>
    <n v="60000"/>
    <n v="67"/>
    <n v="897000"/>
    <n v="688"/>
    <n v="21000"/>
    <n v="15"/>
    <n v="1099000"/>
    <x v="11"/>
    <n v="918000"/>
    <n v="703"/>
  </r>
  <r>
    <x v="1"/>
    <s v="Total Europe"/>
    <n v="32601000"/>
    <n v="23673"/>
    <n v="3293000"/>
    <n v="2533"/>
    <n v="28676000"/>
    <n v="17997"/>
    <n v="1254000"/>
    <n v="926"/>
    <n v="35894000"/>
    <x v="29"/>
    <n v="29930000"/>
    <n v="18923"/>
  </r>
  <r>
    <x v="1"/>
    <s v="EU"/>
    <n v="29672000"/>
    <n v="20892"/>
    <n v="2998000"/>
    <n v="2218"/>
    <n v="26196000"/>
    <n v="16141"/>
    <n v="1128000"/>
    <n v="786"/>
    <n v="32670000"/>
    <x v="30"/>
    <n v="27324000"/>
    <n v="16927"/>
  </r>
  <r>
    <x v="1"/>
    <s v="EU15"/>
    <n v="25118000"/>
    <n v="18043"/>
    <n v="2756000"/>
    <n v="2025"/>
    <n v="22193000"/>
    <n v="13963"/>
    <n v="1045000"/>
    <n v="703"/>
    <n v="27874000"/>
    <x v="31"/>
    <n v="23238000"/>
    <n v="14666"/>
  </r>
  <r>
    <x v="1"/>
    <s v="EU Other"/>
    <n v="4554000"/>
    <n v="2850"/>
    <n v="243000"/>
    <n v="193"/>
    <n v="4002000"/>
    <n v="2177"/>
    <n v="83000"/>
    <n v="83"/>
    <n v="4797000"/>
    <x v="32"/>
    <n v="4085000"/>
    <n v="2260"/>
  </r>
  <r>
    <x v="2"/>
    <s v="Egypt"/>
    <n v="144000"/>
    <n v="117"/>
    <n v="12000"/>
    <n v="10"/>
    <n v="80000"/>
    <n v="67"/>
    <n v="1000"/>
    <n v="1"/>
    <n v="156000"/>
    <x v="33"/>
    <n v="81000"/>
    <n v="68"/>
  </r>
  <r>
    <x v="2"/>
    <s v="Morocco"/>
    <n v="442000"/>
    <n v="311"/>
    <n v="4000"/>
    <n v="1"/>
    <n v="470000"/>
    <n v="274"/>
    <n v="14000"/>
    <n v="4"/>
    <n v="446000"/>
    <x v="34"/>
    <n v="484000"/>
    <n v="278"/>
  </r>
  <r>
    <x v="2"/>
    <s v="Tunisia"/>
    <n v="117000"/>
    <n v="65"/>
    <n v="4000"/>
    <n v="8"/>
    <n v="106000"/>
    <n v="45"/>
    <n v="1000"/>
    <n v="2"/>
    <n v="121000"/>
    <x v="35"/>
    <n v="107000"/>
    <n v="47"/>
  </r>
  <r>
    <x v="2"/>
    <s v="Other North Africa"/>
    <n v="67000"/>
    <n v="46"/>
    <n v="1000"/>
    <n v="0"/>
    <n v="24000"/>
    <n v="10"/>
    <n v="3000"/>
    <n v="23.6"/>
    <n v="68000"/>
    <x v="36"/>
    <n v="27000"/>
    <n v="33.6"/>
  </r>
  <r>
    <x v="2"/>
    <s v="South Africa"/>
    <n v="171000"/>
    <n v="238"/>
    <n v="44000"/>
    <n v="65"/>
    <n v="142000"/>
    <n v="209"/>
    <n v="11000"/>
    <n v="13"/>
    <n v="215000"/>
    <x v="37"/>
    <n v="153000"/>
    <n v="222"/>
  </r>
  <r>
    <x v="2"/>
    <s v="Nigeria"/>
    <n v="198000"/>
    <n v="195"/>
    <n v="13000"/>
    <n v="17"/>
    <n v="100000"/>
    <n v="71"/>
    <n v="6000"/>
    <n v="5"/>
    <n v="211000"/>
    <x v="38"/>
    <n v="106000"/>
    <n v="76"/>
  </r>
  <r>
    <x v="2"/>
    <s v="Other Africa"/>
    <n v="579000"/>
    <n v="790"/>
    <n v="56000"/>
    <n v="82"/>
    <n v="494000"/>
    <n v="529"/>
    <n v="31000"/>
    <n v="34"/>
    <n v="635000"/>
    <x v="11"/>
    <n v="525000"/>
    <n v="563"/>
  </r>
  <r>
    <x v="2"/>
    <s v="Israel"/>
    <n v="70000"/>
    <n v="76"/>
    <n v="19000"/>
    <n v="21"/>
    <n v="68000"/>
    <n v="48"/>
    <n v="3000"/>
    <n v="8"/>
    <n v="89000"/>
    <x v="39"/>
    <n v="71000"/>
    <n v="56"/>
  </r>
  <r>
    <x v="2"/>
    <s v="United Arab Emirates"/>
    <n v="584000"/>
    <n v="846"/>
    <n v="113000"/>
    <n v="206"/>
    <n v="541000"/>
    <n v="654"/>
    <n v="37000"/>
    <n v="54"/>
    <n v="697000"/>
    <x v="40"/>
    <n v="578000"/>
    <n v="708"/>
  </r>
  <r>
    <x v="2"/>
    <s v="Other Middle East"/>
    <n v="476000"/>
    <n v="521"/>
    <n v="77000"/>
    <n v="135"/>
    <n v="255000"/>
    <n v="243"/>
    <n v="22000"/>
    <n v="19"/>
    <n v="553000"/>
    <x v="41"/>
    <n v="277000"/>
    <n v="262"/>
  </r>
  <r>
    <x v="2"/>
    <s v="Hong Kong (China)"/>
    <n v="150000"/>
    <n v="156"/>
    <n v="18000"/>
    <n v="83"/>
    <n v="146000"/>
    <n v="128"/>
    <n v="10000"/>
    <n v="8"/>
    <n v="168000"/>
    <x v="42"/>
    <n v="156000"/>
    <n v="136"/>
  </r>
  <r>
    <x v="2"/>
    <s v="Other China"/>
    <n v="165000"/>
    <n v="150"/>
    <n v="38000"/>
    <n v="51"/>
    <n v="196000"/>
    <n v="158"/>
    <n v="10000"/>
    <n v="15"/>
    <n v="203000"/>
    <x v="43"/>
    <n v="206000"/>
    <n v="173"/>
  </r>
  <r>
    <x v="2"/>
    <s v="India"/>
    <n v="1145000"/>
    <n v="1116"/>
    <n v="66000"/>
    <n v="139"/>
    <n v="674000"/>
    <n v="551"/>
    <n v="12000"/>
    <n v="39"/>
    <n v="1211000"/>
    <x v="44"/>
    <n v="686000"/>
    <n v="590"/>
  </r>
  <r>
    <x v="2"/>
    <s v="Japan"/>
    <n v="121000"/>
    <n v="212"/>
    <n v="19000"/>
    <n v="22"/>
    <n v="88000"/>
    <n v="187"/>
    <n v="3000"/>
    <n v="3"/>
    <n v="140000"/>
    <x v="45"/>
    <n v="91000"/>
    <n v="190"/>
  </r>
  <r>
    <x v="2"/>
    <s v="Pakistan"/>
    <n v="432000"/>
    <n v="453"/>
    <n v="6000"/>
    <n v="7"/>
    <n v="182000"/>
    <n v="141"/>
    <n v="1000"/>
    <n v="1"/>
    <n v="438000"/>
    <x v="46"/>
    <n v="183000"/>
    <n v="142"/>
  </r>
  <r>
    <x v="2"/>
    <s v="Sri Lanka"/>
    <n v="107000"/>
    <n v="114"/>
    <n v="2000"/>
    <n v="3"/>
    <n v="62000"/>
    <n v="59"/>
    <n v="7000"/>
    <n v="6"/>
    <n v="109000"/>
    <x v="47"/>
    <n v="69000"/>
    <n v="65"/>
  </r>
  <r>
    <x v="2"/>
    <s v="Thailand"/>
    <n v="304000"/>
    <n v="481"/>
    <n v="7000"/>
    <n v="20"/>
    <n v="187000"/>
    <n v="344"/>
    <n v="3000"/>
    <n v="4"/>
    <n v="311000"/>
    <x v="48"/>
    <n v="190000"/>
    <n v="348"/>
  </r>
  <r>
    <x v="2"/>
    <s v="Other Asia"/>
    <n v="667000"/>
    <n v="1076"/>
    <n v="76000"/>
    <n v="154"/>
    <n v="559000"/>
    <n v="819"/>
    <n v="28000"/>
    <n v="29"/>
    <n v="743000"/>
    <x v="49"/>
    <n v="587000"/>
    <n v="848"/>
  </r>
  <r>
    <x v="2"/>
    <s v="Australia"/>
    <n v="187000"/>
    <n v="443"/>
    <n v="19000"/>
    <n v="63"/>
    <n v="195000"/>
    <n v="435"/>
    <n v="2000"/>
    <n v="4"/>
    <n v="206000"/>
    <x v="50"/>
    <n v="197000"/>
    <n v="439"/>
  </r>
  <r>
    <x v="2"/>
    <s v="New Zealand"/>
    <n v="55000"/>
    <n v="112"/>
    <n v="5000"/>
    <n v="23"/>
    <n v="57000"/>
    <n v="106"/>
    <n v="18000"/>
    <n v="23.6"/>
    <n v="60000"/>
    <x v="51"/>
    <n v="75000"/>
    <n v="129.6"/>
  </r>
  <r>
    <x v="2"/>
    <s v="Barbados"/>
    <n v="112000"/>
    <n v="170"/>
    <n v="3000"/>
    <n v="8"/>
    <n v="100000"/>
    <n v="194"/>
    <n v="5000"/>
    <n v="3"/>
    <n v="115000"/>
    <x v="52"/>
    <n v="105000"/>
    <n v="197"/>
  </r>
  <r>
    <x v="2"/>
    <s v="Jamaica"/>
    <n v="82000"/>
    <n v="126"/>
    <n v="1000"/>
    <n v="3"/>
    <n v="113000"/>
    <n v="110"/>
    <n v="4000"/>
    <n v="6"/>
    <n v="83000"/>
    <x v="53"/>
    <n v="117000"/>
    <n v="116"/>
  </r>
  <r>
    <x v="2"/>
    <s v="Other Caribbean"/>
    <n v="322000"/>
    <n v="518"/>
    <n v="20000"/>
    <n v="25"/>
    <n v="233000"/>
    <n v="385"/>
    <n v="7000"/>
    <n v="15"/>
    <n v="342000"/>
    <x v="54"/>
    <n v="240000"/>
    <n v="400"/>
  </r>
  <r>
    <x v="2"/>
    <s v="Brazil"/>
    <n v="88000"/>
    <n v="185"/>
    <n v="11000"/>
    <n v="14"/>
    <n v="57000"/>
    <n v="107"/>
    <n v="3000"/>
    <n v="4"/>
    <n v="99000"/>
    <x v="55"/>
    <n v="60000"/>
    <n v="111"/>
  </r>
  <r>
    <x v="2"/>
    <s v="Mexico"/>
    <n v="224000"/>
    <n v="350"/>
    <n v="13000"/>
    <n v="69"/>
    <n v="292000"/>
    <n v="348"/>
    <n v="5000"/>
    <n v="8"/>
    <n v="237000"/>
    <x v="56"/>
    <n v="297000"/>
    <n v="356"/>
  </r>
  <r>
    <x v="2"/>
    <s v="Other Central &amp; Sth. America"/>
    <n v="166000"/>
    <n v="346"/>
    <n v="14000"/>
    <n v="33"/>
    <n v="135000"/>
    <n v="302"/>
    <n v="6000"/>
    <n v="9"/>
    <n v="180000"/>
    <x v="57"/>
    <n v="141000"/>
    <n v="311"/>
  </r>
  <r>
    <x v="2"/>
    <s v="Rest of the World [Note 1]"/>
    <n v="7000"/>
    <n v="29"/>
    <n v="48962.962962962964"/>
    <n v="93.444444444444443"/>
    <n v="1000"/>
    <n v="0"/>
    <n v="18000"/>
    <n v="23.6"/>
    <n v="55962.962962962964"/>
    <x v="58"/>
    <n v="19000"/>
    <n v="23.6"/>
  </r>
  <r>
    <x v="2"/>
    <s v="Fly / Cruise (stay on board)"/>
    <n v="346000"/>
    <n v="627"/>
    <n v="48962.962962962964"/>
    <n v="93.444444444444443"/>
    <n v="319000"/>
    <n v="504"/>
    <n v="18000"/>
    <n v="23.6"/>
    <n v="394962.96296296298"/>
    <x v="59"/>
    <n v="337000"/>
    <n v="527.6"/>
  </r>
  <r>
    <x v="2"/>
    <s v="Total Other Countries"/>
    <n v="7531000"/>
    <n v="9867"/>
    <n v="661000"/>
    <n v="1261"/>
    <n v="5876000"/>
    <n v="7027"/>
    <n v="233000"/>
    <n v="296"/>
    <n v="8192000"/>
    <x v="60"/>
    <n v="6109000"/>
    <n v="7323"/>
  </r>
  <r>
    <x v="3"/>
    <s v="Total World"/>
    <n v="42056000"/>
    <n v="36594"/>
    <n v="4514000"/>
    <n v="4797"/>
    <n v="36243000"/>
    <n v="27296"/>
    <n v="1706000"/>
    <n v="1655"/>
    <n v="46570000"/>
    <x v="61"/>
    <n v="37949000"/>
    <n v="2895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65285A-A02C-A44F-82D8-1606DCFE1231}" name="PivotTable2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9:C24" firstHeaderRow="0" firstDataRow="1" firstDataCol="1"/>
  <pivotFields count="14">
    <pivotField axis="axisRow" showAll="0">
      <items count="5">
        <item x="1"/>
        <item x="0"/>
        <item x="2"/>
        <item x="3"/>
        <item t="default"/>
      </items>
    </pivotField>
    <pivotField showAll="0"/>
    <pivotField numFmtId="3" showAll="0"/>
    <pivotField numFmtId="3" showAll="0"/>
    <pivotField showAll="0"/>
    <pivotField showAll="0"/>
    <pivotField numFmtId="3" showAll="0"/>
    <pivotField numFmtId="3" showAll="0"/>
    <pivotField showAll="0"/>
    <pivotField showAll="0"/>
    <pivotField numFmtId="3" showAll="0"/>
    <pivotField dataField="1" numFmtId="3" showAll="0">
      <items count="63">
        <item x="17"/>
        <item x="36"/>
        <item x="16"/>
        <item x="35"/>
        <item x="39"/>
        <item x="47"/>
        <item x="58"/>
        <item x="9"/>
        <item x="33"/>
        <item x="53"/>
        <item x="51"/>
        <item x="26"/>
        <item x="8"/>
        <item x="6"/>
        <item x="52"/>
        <item x="55"/>
        <item x="43"/>
        <item x="38"/>
        <item x="5"/>
        <item x="45"/>
        <item x="42"/>
        <item x="13"/>
        <item x="18"/>
        <item x="20"/>
        <item x="37"/>
        <item x="34"/>
        <item x="4"/>
        <item x="24"/>
        <item x="7"/>
        <item x="57"/>
        <item x="3"/>
        <item x="56"/>
        <item x="0"/>
        <item x="46"/>
        <item x="48"/>
        <item x="50"/>
        <item x="54"/>
        <item x="21"/>
        <item x="41"/>
        <item x="27"/>
        <item x="23"/>
        <item x="59"/>
        <item x="19"/>
        <item x="11"/>
        <item x="14"/>
        <item x="40"/>
        <item x="49"/>
        <item x="44"/>
        <item x="22"/>
        <item x="28"/>
        <item x="12"/>
        <item x="15"/>
        <item x="32"/>
        <item x="1"/>
        <item x="10"/>
        <item x="2"/>
        <item x="25"/>
        <item x="60"/>
        <item x="31"/>
        <item x="30"/>
        <item x="29"/>
        <item x="61"/>
        <item t="default"/>
      </items>
    </pivotField>
    <pivotField numFmtId="3" showAll="0"/>
    <pivotField dataField="1" numFmtId="3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Male" fld="11" baseField="0" baseItem="0"/>
    <dataField name="Female" fld="13" baseField="0" baseItem="0"/>
  </dataFields>
  <formats count="7">
    <format dxfId="6">
      <pivotArea outline="0" collapsedLevelsAreSubtotals="1" fieldPosition="0"/>
    </format>
    <format dxfId="5">
      <pivotArea type="all" dataOnly="0" outline="0" fieldPosition="0"/>
    </format>
    <format dxfId="4">
      <pivotArea outline="0" collapsedLevelsAreSubtotals="1" fieldPosition="0"/>
    </format>
    <format dxfId="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">
      <pivotArea field="0" type="button" dataOnly="0" labelOnly="1" outline="0" axis="axisRow" fieldPosition="0"/>
    </format>
    <format dxfId="1">
      <pivotArea dataOnly="0" labelOnly="1" fieldPosition="0">
        <references count="1">
          <reference field="0" count="0"/>
        </references>
      </pivotArea>
    </format>
    <format dxfId="0">
      <pivotArea dataOnly="0" labelOnly="1" grandRow="1" outline="0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CDBDBB-E0F2-5D42-B067-6BE6009DAC47}" name="PivotTable4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0:E15" firstHeaderRow="0" firstDataRow="1" firstDataCol="1"/>
  <pivotFields count="10">
    <pivotField axis="axisRow" showAll="0">
      <items count="5">
        <item x="1"/>
        <item x="0"/>
        <item x="2"/>
        <item x="3"/>
        <item t="default"/>
      </items>
    </pivotField>
    <pivotField showAll="0"/>
    <pivotField numFmtId="3" showAll="0"/>
    <pivotField numFmtId="3" showAll="0"/>
    <pivotField showAll="0"/>
    <pivotField showAll="0"/>
    <pivotField dataField="1" numFmtId="3" showAll="0"/>
    <pivotField dataField="1" numFmtId="3" showAll="0"/>
    <pivotField dataField="1" showAll="0"/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Female_x000a_Leisure_x000a_Visits" fld="6" subtotal="average" baseField="0" baseItem="0"/>
    <dataField name="Average of Female_x000a_Leisure_x000a_Spending" fld="7" subtotal="average" baseField="0" baseItem="0"/>
    <dataField name="Average of Female_x000a_Business_x000a_Visits" fld="8" subtotal="average" baseField="0" baseItem="0"/>
    <dataField name="Average of Female_x000a_Business_x000a_Spending" fld="9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B00ADA-C215-464C-B919-3E69CD6E403C}" name="PivotTable3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E6" firstHeaderRow="0" firstDataRow="1" firstDataCol="1"/>
  <pivotFields count="10">
    <pivotField axis="axisRow" showAll="0">
      <items count="5">
        <item x="1"/>
        <item x="0"/>
        <item x="2"/>
        <item x="3"/>
        <item t="default"/>
      </items>
    </pivotField>
    <pivotField showAll="0"/>
    <pivotField dataField="1" numFmtId="3" showAll="0">
      <items count="66">
        <item x="24"/>
        <item x="61"/>
        <item x="17"/>
        <item x="54"/>
        <item x="38"/>
        <item x="42"/>
        <item x="56"/>
        <item x="58"/>
        <item x="50"/>
        <item x="25"/>
        <item x="55"/>
        <item x="9"/>
        <item x="37"/>
        <item x="48"/>
        <item x="16"/>
        <item x="35"/>
        <item x="45"/>
        <item x="46"/>
        <item x="60"/>
        <item x="27"/>
        <item x="39"/>
        <item x="20"/>
        <item x="53"/>
        <item x="40"/>
        <item x="8"/>
        <item x="59"/>
        <item x="6"/>
        <item x="0"/>
        <item x="5"/>
        <item x="51"/>
        <item x="18"/>
        <item x="57"/>
        <item x="62"/>
        <item x="3"/>
        <item x="13"/>
        <item x="7"/>
        <item x="49"/>
        <item x="36"/>
        <item x="28"/>
        <item x="44"/>
        <item x="41"/>
        <item x="43"/>
        <item x="4"/>
        <item x="52"/>
        <item x="23"/>
        <item x="30"/>
        <item x="11"/>
        <item x="47"/>
        <item x="19"/>
        <item x="21"/>
        <item x="14"/>
        <item x="1"/>
        <item x="29"/>
        <item x="12"/>
        <item x="2"/>
        <item x="22"/>
        <item x="15"/>
        <item x="34"/>
        <item x="10"/>
        <item x="63"/>
        <item x="26"/>
        <item x="33"/>
        <item x="32"/>
        <item x="31"/>
        <item x="64"/>
        <item t="default"/>
      </items>
    </pivotField>
    <pivotField dataField="1" numFmtId="3" showAll="0"/>
    <pivotField dataField="1" showAll="0"/>
    <pivotField dataField="1" showAll="0"/>
    <pivotField numFmtId="3" showAll="0"/>
    <pivotField numFmtId="3" showAll="0"/>
    <pivotField showAll="0"/>
    <pivotField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Male_x000a_Leisure_x000a_Visits" fld="2" subtotal="average" baseField="0" baseItem="0"/>
    <dataField name="Average of Male_x000a_Leisure_x000a_Spending" fld="3" subtotal="average" baseField="0" baseItem="0"/>
    <dataField name="Average of Male_x000a_Business_x000a_Visits" fld="4" subtotal="average" baseField="0" baseItem="0"/>
    <dataField name="Average of Male_x000a_Business_x000a_Spending" fld="5" subtotal="average" baseField="0" baseItem="0"/>
  </dataFields>
  <formats count="2">
    <format dxfId="8">
      <pivotArea field="0" type="button" dataOnly="0" labelOnly="1" outline="0" axis="axisRow" fieldPosition="0"/>
    </format>
    <format dxfId="7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C620F2-8682-674D-AD8E-1930A036DE49}" name="Table93" displayName="Table93" ref="A1:F131" totalsRowShown="0" headerRowDxfId="30" dataDxfId="29">
  <tableColumns count="6">
    <tableColumn id="1" xr3:uid="{5198D608-8F71-3A46-8C3A-A2CC3F6CD0DD}" name="Region of Visit" dataDxfId="28"/>
    <tableColumn id="2" xr3:uid="{2D2C40EB-81E3-7B4C-B578-38EBDF10F4EA}" name="Main Country Visited" dataDxfId="27"/>
    <tableColumn id="13" xr3:uid="{A0C00522-3EF3-3140-AA4F-3AAD2BEDBD2A}" name="Gender" dataDxfId="26"/>
    <tableColumn id="14" xr3:uid="{69894D48-C0B0-0F46-B777-69A6BC2563C0}" name="Total Visit" dataDxfId="25"/>
    <tableColumn id="15" xr3:uid="{77956DEC-CFE8-8649-BCEC-899C62370522}" name="Total spending" dataDxfId="24"/>
    <tableColumn id="3" xr3:uid="{E4A4EEFF-4D2D-3F46-8A53-6BF115AA623A}" name="Spending per visit" dataDxfId="23" dataCellStyle="Comma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ADC947-039D-C04B-9C97-9120BE35D972}" name="Table9" displayName="Table9" ref="A1:L66" totalsRowShown="0" headerRowDxfId="22" dataDxfId="21">
  <tableColumns count="12">
    <tableColumn id="1" xr3:uid="{238EC453-F178-F14A-8FD4-03145030F53A}" name="Region of Visit" dataDxfId="20"/>
    <tableColumn id="2" xr3:uid="{E2359D3A-8A1C-034D-9D1A-2D1A4DD880C1}" name="Main Country Visited" dataDxfId="19"/>
    <tableColumn id="3" xr3:uid="{A3DABDA5-86D2-EF48-A21D-3C34A36B4F55}" name="Male_x000a_Leisure_x000a_Visits" dataDxfId="18"/>
    <tableColumn id="4" xr3:uid="{93E388DA-653C-D344-9BDE-13537F1E3DCA}" name="Male_x000a_Leisure_x000a_Spending" dataDxfId="17"/>
    <tableColumn id="5" xr3:uid="{08FAB793-4247-6C48-BF03-FBD85BE2BF4C}" name="Male_x000a_Business_x000a_Visits" dataDxfId="16"/>
    <tableColumn id="6" xr3:uid="{DC3E89C5-A4B0-4749-9923-12513DF0A80D}" name="Male_x000a_Business_x000a_Spending" dataDxfId="15"/>
    <tableColumn id="7" xr3:uid="{CCF7209A-1F41-1D4F-B0A9-FCFF32A448E3}" name="Female_x000a_Leisure_x000a_Visits" dataDxfId="14"/>
    <tableColumn id="8" xr3:uid="{88544D40-8F23-A149-9450-EC0ABEA17AD1}" name="Female_x000a_Leisure_x000a_Spending" dataDxfId="13"/>
    <tableColumn id="9" xr3:uid="{3449222C-DD8C-8E48-B068-4C42B76DAA7E}" name="Female_x000a_Business_x000a_Visits" dataDxfId="12"/>
    <tableColumn id="10" xr3:uid="{4651392B-F4FE-714F-98F0-C37301D015E8}" name="Female_x000a_Business_x000a_Spending" dataDxfId="11"/>
    <tableColumn id="11" xr3:uid="{BE149028-0B3E-184E-932A-1C8FD064FC19}" name="All Male Visit" dataDxfId="10">
      <calculatedColumnFormula>Table9[[#This Row],[Male
Leisure
Visits]]+Table9[[#This Row],[Male
Business
Visits]]</calculatedColumnFormula>
    </tableColumn>
    <tableColumn id="12" xr3:uid="{48A88E72-659A-A14F-97BE-9CAC8CEDF160}" name="All Male Spending" dataDxfId="9">
      <calculatedColumnFormula>Table9[[#This Row],[Male
Leisure
Spending]]+Table9[[#This Row],[Male
Business
Spending]]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6644E-E9F2-9246-9671-668B5B46B20F}">
  <dimension ref="A1:F131"/>
  <sheetViews>
    <sheetView topLeftCell="A2" zoomScale="75" workbookViewId="0">
      <selection activeCell="L12" sqref="L12"/>
    </sheetView>
  </sheetViews>
  <sheetFormatPr baseColWidth="10" defaultRowHeight="16" x14ac:dyDescent="0.2"/>
  <cols>
    <col min="1" max="1" width="16" bestFit="1" customWidth="1"/>
    <col min="2" max="2" width="28.6640625" bestFit="1" customWidth="1"/>
    <col min="3" max="3" width="16" customWidth="1"/>
    <col min="4" max="5" width="16" style="7" customWidth="1"/>
    <col min="6" max="6" width="14" bestFit="1" customWidth="1"/>
    <col min="7" max="10" width="7.5" bestFit="1" customWidth="1"/>
    <col min="11" max="47" width="8.6640625" bestFit="1" customWidth="1"/>
    <col min="48" max="63" width="10.1640625" bestFit="1" customWidth="1"/>
    <col min="64" max="67" width="11.33203125" bestFit="1" customWidth="1"/>
    <col min="68" max="68" width="11" bestFit="1" customWidth="1"/>
  </cols>
  <sheetData>
    <row r="1" spans="1:6" ht="34" x14ac:dyDescent="0.2">
      <c r="A1" s="1" t="s">
        <v>0</v>
      </c>
      <c r="B1" s="2" t="s">
        <v>1</v>
      </c>
      <c r="C1" s="11" t="s">
        <v>92</v>
      </c>
      <c r="D1" s="10" t="s">
        <v>94</v>
      </c>
      <c r="E1" s="10" t="s">
        <v>95</v>
      </c>
      <c r="F1" s="3" t="s">
        <v>109</v>
      </c>
    </row>
    <row r="2" spans="1:6" x14ac:dyDescent="0.2">
      <c r="A2" s="4" t="s">
        <v>10</v>
      </c>
      <c r="B2" s="4" t="s">
        <v>11</v>
      </c>
      <c r="C2" s="4" t="s">
        <v>93</v>
      </c>
      <c r="D2" s="12">
        <v>322000</v>
      </c>
      <c r="E2" s="12">
        <v>422</v>
      </c>
      <c r="F2" s="16">
        <v>1310.5590062111801</v>
      </c>
    </row>
    <row r="3" spans="1:6" x14ac:dyDescent="0.2">
      <c r="A3" s="4" t="s">
        <v>10</v>
      </c>
      <c r="B3" s="4" t="s">
        <v>12</v>
      </c>
      <c r="C3" s="4" t="s">
        <v>93</v>
      </c>
      <c r="D3" s="12">
        <v>2163000</v>
      </c>
      <c r="E3" s="12">
        <v>3635</v>
      </c>
      <c r="F3" s="16">
        <v>1680.5362921867777</v>
      </c>
    </row>
    <row r="4" spans="1:6" x14ac:dyDescent="0.2">
      <c r="A4" s="4" t="s">
        <v>10</v>
      </c>
      <c r="B4" s="4" t="s">
        <v>13</v>
      </c>
      <c r="C4" s="4" t="s">
        <v>93</v>
      </c>
      <c r="D4" s="12">
        <v>2483000</v>
      </c>
      <c r="E4" s="12">
        <v>4057</v>
      </c>
      <c r="F4" s="16">
        <v>1633.9105920257753</v>
      </c>
    </row>
    <row r="5" spans="1:6" x14ac:dyDescent="0.2">
      <c r="A5" s="4" t="s">
        <v>14</v>
      </c>
      <c r="B5" s="4" t="s">
        <v>15</v>
      </c>
      <c r="C5" s="4" t="s">
        <v>93</v>
      </c>
      <c r="D5" s="12">
        <v>414000</v>
      </c>
      <c r="E5" s="12">
        <v>400</v>
      </c>
      <c r="F5" s="16">
        <v>966.18357487922708</v>
      </c>
    </row>
    <row r="6" spans="1:6" x14ac:dyDescent="0.2">
      <c r="A6" s="4" t="s">
        <v>14</v>
      </c>
      <c r="B6" s="4" t="s">
        <v>16</v>
      </c>
      <c r="C6" s="4" t="s">
        <v>93</v>
      </c>
      <c r="D6" s="12">
        <v>845000</v>
      </c>
      <c r="E6" s="12">
        <v>355</v>
      </c>
      <c r="F6" s="16">
        <v>420.11834319526628</v>
      </c>
    </row>
    <row r="7" spans="1:6" x14ac:dyDescent="0.2">
      <c r="A7" s="4" t="s">
        <v>14</v>
      </c>
      <c r="B7" s="4" t="s">
        <v>17</v>
      </c>
      <c r="C7" s="4" t="s">
        <v>93</v>
      </c>
      <c r="D7" s="12">
        <v>308000</v>
      </c>
      <c r="E7" s="12">
        <v>213</v>
      </c>
      <c r="F7" s="16">
        <v>691.55844155844159</v>
      </c>
    </row>
    <row r="8" spans="1:6" x14ac:dyDescent="0.2">
      <c r="A8" s="4" t="s">
        <v>14</v>
      </c>
      <c r="B8" s="4" t="s">
        <v>18</v>
      </c>
      <c r="C8" s="4" t="s">
        <v>93</v>
      </c>
      <c r="D8" s="12">
        <v>289000</v>
      </c>
      <c r="E8" s="12">
        <v>174</v>
      </c>
      <c r="F8" s="16">
        <v>602.07612456747404</v>
      </c>
    </row>
    <row r="9" spans="1:6" x14ac:dyDescent="0.2">
      <c r="A9" s="4" t="s">
        <v>14</v>
      </c>
      <c r="B9" s="4" t="s">
        <v>19</v>
      </c>
      <c r="C9" s="4" t="s">
        <v>93</v>
      </c>
      <c r="D9" s="12">
        <v>420000</v>
      </c>
      <c r="E9" s="12">
        <v>370</v>
      </c>
      <c r="F9" s="16">
        <v>880.95238095238096</v>
      </c>
    </row>
    <row r="10" spans="1:6" x14ac:dyDescent="0.2">
      <c r="A10" s="4" t="s">
        <v>14</v>
      </c>
      <c r="B10" s="4" t="s">
        <v>20</v>
      </c>
      <c r="C10" s="4" t="s">
        <v>93</v>
      </c>
      <c r="D10" s="12">
        <v>284000</v>
      </c>
      <c r="E10" s="12">
        <v>161</v>
      </c>
      <c r="F10" s="16">
        <v>566.90140845070425</v>
      </c>
    </row>
    <row r="11" spans="1:6" x14ac:dyDescent="0.2">
      <c r="A11" s="4" t="s">
        <v>14</v>
      </c>
      <c r="B11" s="4" t="s">
        <v>21</v>
      </c>
      <c r="C11" s="4" t="s">
        <v>93</v>
      </c>
      <c r="D11" s="12">
        <v>130000</v>
      </c>
      <c r="E11" s="12">
        <v>124</v>
      </c>
      <c r="F11" s="16">
        <v>953.84615384615381</v>
      </c>
    </row>
    <row r="12" spans="1:6" x14ac:dyDescent="0.2">
      <c r="A12" s="4" t="s">
        <v>14</v>
      </c>
      <c r="B12" s="4" t="s">
        <v>22</v>
      </c>
      <c r="C12" s="4" t="s">
        <v>93</v>
      </c>
      <c r="D12" s="12">
        <v>5448000</v>
      </c>
      <c r="E12" s="12">
        <v>4006</v>
      </c>
      <c r="F12" s="16">
        <v>735.31571218795887</v>
      </c>
    </row>
    <row r="13" spans="1:6" x14ac:dyDescent="0.2">
      <c r="A13" s="4" t="s">
        <v>14</v>
      </c>
      <c r="B13" s="4" t="s">
        <v>23</v>
      </c>
      <c r="C13" s="4" t="s">
        <v>93</v>
      </c>
      <c r="D13" s="12">
        <v>1527000</v>
      </c>
      <c r="E13" s="12">
        <v>872</v>
      </c>
      <c r="F13" s="16">
        <v>571.05435494433527</v>
      </c>
    </row>
    <row r="14" spans="1:6" x14ac:dyDescent="0.2">
      <c r="A14" s="4" t="s">
        <v>14</v>
      </c>
      <c r="B14" s="4" t="s">
        <v>24</v>
      </c>
      <c r="C14" s="4" t="s">
        <v>93</v>
      </c>
      <c r="D14" s="12">
        <v>1933000</v>
      </c>
      <c r="E14" s="12">
        <v>1991</v>
      </c>
      <c r="F14" s="16">
        <v>1030.0051733057423</v>
      </c>
    </row>
    <row r="15" spans="1:6" x14ac:dyDescent="0.2">
      <c r="A15" s="4" t="s">
        <v>14</v>
      </c>
      <c r="B15" s="4" t="s">
        <v>25</v>
      </c>
      <c r="C15" s="4" t="s">
        <v>93</v>
      </c>
      <c r="D15" s="12">
        <v>440000</v>
      </c>
      <c r="E15" s="12">
        <v>250</v>
      </c>
      <c r="F15" s="16">
        <v>568.18181818181813</v>
      </c>
    </row>
    <row r="16" spans="1:6" x14ac:dyDescent="0.2">
      <c r="A16" s="4" t="s">
        <v>14</v>
      </c>
      <c r="B16" s="4" t="s">
        <v>26</v>
      </c>
      <c r="C16" s="4" t="s">
        <v>93</v>
      </c>
      <c r="D16" s="12">
        <v>1973000</v>
      </c>
      <c r="E16" s="12">
        <v>953</v>
      </c>
      <c r="F16" s="16">
        <v>483.0207805372529</v>
      </c>
    </row>
    <row r="17" spans="1:6" x14ac:dyDescent="0.2">
      <c r="A17" s="4" t="s">
        <v>14</v>
      </c>
      <c r="B17" s="4" t="s">
        <v>27</v>
      </c>
      <c r="C17" s="4" t="s">
        <v>93</v>
      </c>
      <c r="D17" s="12">
        <v>2543000</v>
      </c>
      <c r="E17" s="12">
        <v>2019</v>
      </c>
      <c r="F17" s="16">
        <v>793.94416044042464</v>
      </c>
    </row>
    <row r="18" spans="1:6" x14ac:dyDescent="0.2">
      <c r="A18" s="4" t="s">
        <v>14</v>
      </c>
      <c r="B18" s="4" t="s">
        <v>28</v>
      </c>
      <c r="C18" s="4" t="s">
        <v>93</v>
      </c>
      <c r="D18" s="12">
        <v>132000</v>
      </c>
      <c r="E18" s="12">
        <v>66</v>
      </c>
      <c r="F18" s="16">
        <v>500</v>
      </c>
    </row>
    <row r="19" spans="1:6" x14ac:dyDescent="0.2">
      <c r="A19" s="4" t="s">
        <v>14</v>
      </c>
      <c r="B19" s="4" t="s">
        <v>29</v>
      </c>
      <c r="C19" s="4" t="s">
        <v>93</v>
      </c>
      <c r="D19" s="12">
        <v>38000</v>
      </c>
      <c r="E19" s="12">
        <v>13</v>
      </c>
      <c r="F19" s="16">
        <v>342.10526315789474</v>
      </c>
    </row>
    <row r="20" spans="1:6" x14ac:dyDescent="0.2">
      <c r="A20" s="4" t="s">
        <v>14</v>
      </c>
      <c r="B20" s="4" t="s">
        <v>30</v>
      </c>
      <c r="C20" s="4" t="s">
        <v>93</v>
      </c>
      <c r="D20" s="12">
        <v>336000</v>
      </c>
      <c r="E20" s="12">
        <v>257</v>
      </c>
      <c r="F20" s="16">
        <v>764.88095238095241</v>
      </c>
    </row>
    <row r="21" spans="1:6" x14ac:dyDescent="0.2">
      <c r="A21" s="4" t="s">
        <v>14</v>
      </c>
      <c r="B21" s="4" t="s">
        <v>31</v>
      </c>
      <c r="C21" s="4" t="s">
        <v>93</v>
      </c>
      <c r="D21" s="12">
        <v>1629000</v>
      </c>
      <c r="E21" s="12">
        <v>841</v>
      </c>
      <c r="F21" s="16">
        <v>516.26764886433398</v>
      </c>
    </row>
    <row r="22" spans="1:6" x14ac:dyDescent="0.2">
      <c r="A22" s="4" t="s">
        <v>14</v>
      </c>
      <c r="B22" s="4" t="s">
        <v>32</v>
      </c>
      <c r="C22" s="4" t="s">
        <v>93</v>
      </c>
      <c r="D22" s="12">
        <v>237000</v>
      </c>
      <c r="E22" s="12">
        <v>285</v>
      </c>
      <c r="F22" s="16">
        <v>1202.5316455696202</v>
      </c>
    </row>
    <row r="23" spans="1:6" x14ac:dyDescent="0.2">
      <c r="A23" s="4" t="s">
        <v>14</v>
      </c>
      <c r="B23" s="4" t="s">
        <v>33</v>
      </c>
      <c r="C23" s="4" t="s">
        <v>93</v>
      </c>
      <c r="D23" s="12">
        <v>1445000</v>
      </c>
      <c r="E23" s="12">
        <v>652</v>
      </c>
      <c r="F23" s="16">
        <v>451.21107266435985</v>
      </c>
    </row>
    <row r="24" spans="1:6" x14ac:dyDescent="0.2">
      <c r="A24" s="4" t="s">
        <v>14</v>
      </c>
      <c r="B24" s="4" t="s">
        <v>34</v>
      </c>
      <c r="C24" s="4" t="s">
        <v>93</v>
      </c>
      <c r="D24" s="12">
        <v>2035000</v>
      </c>
      <c r="E24" s="12">
        <v>1489</v>
      </c>
      <c r="F24" s="16">
        <v>731.69533169533167</v>
      </c>
    </row>
    <row r="25" spans="1:6" x14ac:dyDescent="0.2">
      <c r="A25" s="4" t="s">
        <v>14</v>
      </c>
      <c r="B25" s="4" t="s">
        <v>35</v>
      </c>
      <c r="C25" s="4" t="s">
        <v>93</v>
      </c>
      <c r="D25" s="12">
        <v>882000</v>
      </c>
      <c r="E25" s="12">
        <v>720</v>
      </c>
      <c r="F25" s="16">
        <v>816.32653061224494</v>
      </c>
    </row>
    <row r="26" spans="1:6" x14ac:dyDescent="0.2">
      <c r="A26" s="4" t="s">
        <v>14</v>
      </c>
      <c r="B26" s="4" t="s">
        <v>36</v>
      </c>
      <c r="C26" s="4" t="s">
        <v>93</v>
      </c>
      <c r="D26" s="12">
        <v>7000</v>
      </c>
      <c r="E26" s="12">
        <v>13</v>
      </c>
      <c r="F26" s="16">
        <v>1857.1428571428571</v>
      </c>
    </row>
    <row r="27" spans="1:6" x14ac:dyDescent="0.2">
      <c r="A27" s="4" t="s">
        <v>14</v>
      </c>
      <c r="B27" s="4" t="s">
        <v>37</v>
      </c>
      <c r="C27" s="4" t="s">
        <v>93</v>
      </c>
      <c r="D27" s="12">
        <v>515838.70967741898</v>
      </c>
      <c r="E27" s="12">
        <v>366.48387096774195</v>
      </c>
      <c r="F27" s="16">
        <v>710.46213495091047</v>
      </c>
    </row>
    <row r="28" spans="1:6" x14ac:dyDescent="0.2">
      <c r="A28" s="4" t="s">
        <v>14</v>
      </c>
      <c r="B28" s="4" t="s">
        <v>38</v>
      </c>
      <c r="C28" s="4" t="s">
        <v>93</v>
      </c>
      <c r="D28" s="12">
        <v>8850000</v>
      </c>
      <c r="E28" s="12">
        <v>6702</v>
      </c>
      <c r="F28" s="16">
        <v>757.28813559322032</v>
      </c>
    </row>
    <row r="29" spans="1:6" x14ac:dyDescent="0.2">
      <c r="A29" s="4" t="s">
        <v>14</v>
      </c>
      <c r="B29" s="4" t="s">
        <v>39</v>
      </c>
      <c r="C29" s="4" t="s">
        <v>93</v>
      </c>
      <c r="D29" s="12">
        <v>223000</v>
      </c>
      <c r="E29" s="12">
        <v>141</v>
      </c>
      <c r="F29" s="16">
        <v>632.28699551569503</v>
      </c>
    </row>
    <row r="30" spans="1:6" x14ac:dyDescent="0.2">
      <c r="A30" s="4" t="s">
        <v>14</v>
      </c>
      <c r="B30" s="4" t="s">
        <v>40</v>
      </c>
      <c r="C30" s="4" t="s">
        <v>93</v>
      </c>
      <c r="D30" s="12">
        <v>606000</v>
      </c>
      <c r="E30" s="12">
        <v>679</v>
      </c>
      <c r="F30" s="16">
        <v>1120.4620462046205</v>
      </c>
    </row>
    <row r="31" spans="1:6" x14ac:dyDescent="0.2">
      <c r="A31" s="4" t="s">
        <v>14</v>
      </c>
      <c r="B31" s="4" t="s">
        <v>41</v>
      </c>
      <c r="C31" s="4" t="s">
        <v>93</v>
      </c>
      <c r="D31" s="12">
        <v>1707000</v>
      </c>
      <c r="E31" s="12">
        <v>1526</v>
      </c>
      <c r="F31" s="16">
        <v>893.96602226127709</v>
      </c>
    </row>
    <row r="32" spans="1:6" x14ac:dyDescent="0.2">
      <c r="A32" s="4" t="s">
        <v>14</v>
      </c>
      <c r="B32" s="4" t="s">
        <v>42</v>
      </c>
      <c r="C32" s="4" t="s">
        <v>93</v>
      </c>
      <c r="D32" s="12">
        <v>1099000</v>
      </c>
      <c r="E32" s="12">
        <v>872</v>
      </c>
      <c r="F32" s="16">
        <v>793.44858962693354</v>
      </c>
    </row>
    <row r="33" spans="1:6" x14ac:dyDescent="0.2">
      <c r="A33" s="4" t="s">
        <v>14</v>
      </c>
      <c r="B33" s="4" t="s">
        <v>43</v>
      </c>
      <c r="C33" s="4" t="s">
        <v>93</v>
      </c>
      <c r="D33" s="12">
        <v>35894000</v>
      </c>
      <c r="E33" s="12">
        <v>26206</v>
      </c>
      <c r="F33" s="16">
        <v>730.09416615590351</v>
      </c>
    </row>
    <row r="34" spans="1:6" x14ac:dyDescent="0.2">
      <c r="A34" s="4" t="s">
        <v>14</v>
      </c>
      <c r="B34" s="4" t="s">
        <v>44</v>
      </c>
      <c r="C34" s="4" t="s">
        <v>93</v>
      </c>
      <c r="D34" s="12">
        <v>32670000</v>
      </c>
      <c r="E34" s="12">
        <v>23110</v>
      </c>
      <c r="F34" s="16">
        <v>707.37679828588921</v>
      </c>
    </row>
    <row r="35" spans="1:6" x14ac:dyDescent="0.2">
      <c r="A35" s="4" t="s">
        <v>14</v>
      </c>
      <c r="B35" s="4" t="s">
        <v>45</v>
      </c>
      <c r="C35" s="4" t="s">
        <v>93</v>
      </c>
      <c r="D35" s="12">
        <v>27874000</v>
      </c>
      <c r="E35" s="12">
        <v>20068</v>
      </c>
      <c r="F35" s="16">
        <v>719.95407907010122</v>
      </c>
    </row>
    <row r="36" spans="1:6" x14ac:dyDescent="0.2">
      <c r="A36" s="4" t="s">
        <v>14</v>
      </c>
      <c r="B36" s="4" t="s">
        <v>46</v>
      </c>
      <c r="C36" s="4" t="s">
        <v>93</v>
      </c>
      <c r="D36" s="12">
        <v>4797000</v>
      </c>
      <c r="E36" s="12">
        <v>3043</v>
      </c>
      <c r="F36" s="16">
        <v>634.35480508651244</v>
      </c>
    </row>
    <row r="37" spans="1:6" x14ac:dyDescent="0.2">
      <c r="A37" s="4" t="s">
        <v>47</v>
      </c>
      <c r="B37" s="4" t="s">
        <v>48</v>
      </c>
      <c r="C37" s="4" t="s">
        <v>93</v>
      </c>
      <c r="D37" s="12">
        <v>156000</v>
      </c>
      <c r="E37" s="12">
        <v>127</v>
      </c>
      <c r="F37" s="16">
        <v>814.10256410256409</v>
      </c>
    </row>
    <row r="38" spans="1:6" x14ac:dyDescent="0.2">
      <c r="A38" s="4" t="s">
        <v>47</v>
      </c>
      <c r="B38" s="4" t="s">
        <v>49</v>
      </c>
      <c r="C38" s="4" t="s">
        <v>93</v>
      </c>
      <c r="D38" s="12">
        <v>446000</v>
      </c>
      <c r="E38" s="12">
        <v>312</v>
      </c>
      <c r="F38" s="16">
        <v>699.55156950672642</v>
      </c>
    </row>
    <row r="39" spans="1:6" x14ac:dyDescent="0.2">
      <c r="A39" s="4" t="s">
        <v>47</v>
      </c>
      <c r="B39" s="4" t="s">
        <v>50</v>
      </c>
      <c r="C39" s="4" t="s">
        <v>93</v>
      </c>
      <c r="D39" s="12">
        <v>121000</v>
      </c>
      <c r="E39" s="12">
        <v>73</v>
      </c>
      <c r="F39" s="16">
        <v>603.30578512396698</v>
      </c>
    </row>
    <row r="40" spans="1:6" x14ac:dyDescent="0.2">
      <c r="A40" s="4" t="s">
        <v>47</v>
      </c>
      <c r="B40" s="4" t="s">
        <v>51</v>
      </c>
      <c r="C40" s="4" t="s">
        <v>93</v>
      </c>
      <c r="D40" s="12">
        <v>68000</v>
      </c>
      <c r="E40" s="12">
        <v>46</v>
      </c>
      <c r="F40" s="16">
        <v>676.47058823529414</v>
      </c>
    </row>
    <row r="41" spans="1:6" x14ac:dyDescent="0.2">
      <c r="A41" s="4" t="s">
        <v>47</v>
      </c>
      <c r="B41" s="4" t="s">
        <v>52</v>
      </c>
      <c r="C41" s="4" t="s">
        <v>93</v>
      </c>
      <c r="D41" s="12">
        <v>215000</v>
      </c>
      <c r="E41" s="12">
        <v>303</v>
      </c>
      <c r="F41" s="16">
        <v>1409.3023255813953</v>
      </c>
    </row>
    <row r="42" spans="1:6" x14ac:dyDescent="0.2">
      <c r="A42" s="4" t="s">
        <v>47</v>
      </c>
      <c r="B42" s="4" t="s">
        <v>53</v>
      </c>
      <c r="C42" s="4" t="s">
        <v>93</v>
      </c>
      <c r="D42" s="12">
        <v>211000</v>
      </c>
      <c r="E42" s="12">
        <v>212</v>
      </c>
      <c r="F42" s="16">
        <v>1004.739336492891</v>
      </c>
    </row>
    <row r="43" spans="1:6" x14ac:dyDescent="0.2">
      <c r="A43" s="4" t="s">
        <v>47</v>
      </c>
      <c r="B43" s="4" t="s">
        <v>54</v>
      </c>
      <c r="C43" s="4" t="s">
        <v>93</v>
      </c>
      <c r="D43" s="12">
        <v>635000</v>
      </c>
      <c r="E43" s="12">
        <v>872</v>
      </c>
      <c r="F43" s="16">
        <v>1373.2283464566929</v>
      </c>
    </row>
    <row r="44" spans="1:6" x14ac:dyDescent="0.2">
      <c r="A44" s="4" t="s">
        <v>47</v>
      </c>
      <c r="B44" s="4" t="s">
        <v>55</v>
      </c>
      <c r="C44" s="4" t="s">
        <v>93</v>
      </c>
      <c r="D44" s="12">
        <v>89000</v>
      </c>
      <c r="E44" s="12">
        <v>97</v>
      </c>
      <c r="F44" s="16">
        <v>1089.8876404494381</v>
      </c>
    </row>
    <row r="45" spans="1:6" x14ac:dyDescent="0.2">
      <c r="A45" s="4" t="s">
        <v>47</v>
      </c>
      <c r="B45" s="4" t="s">
        <v>56</v>
      </c>
      <c r="C45" s="4" t="s">
        <v>93</v>
      </c>
      <c r="D45" s="12">
        <v>697000</v>
      </c>
      <c r="E45" s="12">
        <v>1052</v>
      </c>
      <c r="F45" s="16">
        <v>1509.325681492109</v>
      </c>
    </row>
    <row r="46" spans="1:6" x14ac:dyDescent="0.2">
      <c r="A46" s="4" t="s">
        <v>47</v>
      </c>
      <c r="B46" s="4" t="s">
        <v>57</v>
      </c>
      <c r="C46" s="4" t="s">
        <v>93</v>
      </c>
      <c r="D46" s="12">
        <v>553000</v>
      </c>
      <c r="E46" s="12">
        <v>656</v>
      </c>
      <c r="F46" s="16">
        <v>1186.25678119349</v>
      </c>
    </row>
    <row r="47" spans="1:6" x14ac:dyDescent="0.2">
      <c r="A47" s="4" t="s">
        <v>47</v>
      </c>
      <c r="B47" s="4" t="s">
        <v>58</v>
      </c>
      <c r="C47" s="4" t="s">
        <v>93</v>
      </c>
      <c r="D47" s="12">
        <v>168000</v>
      </c>
      <c r="E47" s="12">
        <v>239</v>
      </c>
      <c r="F47" s="16">
        <v>1422.6190476190477</v>
      </c>
    </row>
    <row r="48" spans="1:6" x14ac:dyDescent="0.2">
      <c r="A48" s="4" t="s">
        <v>47</v>
      </c>
      <c r="B48" s="4" t="s">
        <v>59</v>
      </c>
      <c r="C48" s="4" t="s">
        <v>93</v>
      </c>
      <c r="D48" s="12">
        <v>203000</v>
      </c>
      <c r="E48" s="12">
        <v>201</v>
      </c>
      <c r="F48" s="16">
        <v>990.14778325123154</v>
      </c>
    </row>
    <row r="49" spans="1:6" x14ac:dyDescent="0.2">
      <c r="A49" s="4" t="s">
        <v>47</v>
      </c>
      <c r="B49" s="4" t="s">
        <v>60</v>
      </c>
      <c r="C49" s="4" t="s">
        <v>93</v>
      </c>
      <c r="D49" s="12">
        <v>1211000</v>
      </c>
      <c r="E49" s="12">
        <v>1255</v>
      </c>
      <c r="F49" s="16">
        <v>1036.3336085879439</v>
      </c>
    </row>
    <row r="50" spans="1:6" x14ac:dyDescent="0.2">
      <c r="A50" s="4" t="s">
        <v>47</v>
      </c>
      <c r="B50" s="4" t="s">
        <v>61</v>
      </c>
      <c r="C50" s="4" t="s">
        <v>93</v>
      </c>
      <c r="D50" s="12">
        <v>140000</v>
      </c>
      <c r="E50" s="12">
        <v>234</v>
      </c>
      <c r="F50" s="16">
        <v>1671.4285714285713</v>
      </c>
    </row>
    <row r="51" spans="1:6" x14ac:dyDescent="0.2">
      <c r="A51" s="4" t="s">
        <v>47</v>
      </c>
      <c r="B51" s="4" t="s">
        <v>62</v>
      </c>
      <c r="C51" s="4" t="s">
        <v>93</v>
      </c>
      <c r="D51" s="12">
        <v>438000</v>
      </c>
      <c r="E51" s="12">
        <v>460</v>
      </c>
      <c r="F51" s="16">
        <v>1050.2283105022832</v>
      </c>
    </row>
    <row r="52" spans="1:6" x14ac:dyDescent="0.2">
      <c r="A52" s="4" t="s">
        <v>47</v>
      </c>
      <c r="B52" s="4" t="s">
        <v>63</v>
      </c>
      <c r="C52" s="4" t="s">
        <v>93</v>
      </c>
      <c r="D52" s="12">
        <v>109000</v>
      </c>
      <c r="E52" s="12">
        <v>117</v>
      </c>
      <c r="F52" s="16">
        <v>1073.394495412844</v>
      </c>
    </row>
    <row r="53" spans="1:6" x14ac:dyDescent="0.2">
      <c r="A53" s="4" t="s">
        <v>47</v>
      </c>
      <c r="B53" s="4" t="s">
        <v>64</v>
      </c>
      <c r="C53" s="4" t="s">
        <v>93</v>
      </c>
      <c r="D53" s="12">
        <v>311000</v>
      </c>
      <c r="E53" s="12">
        <v>501</v>
      </c>
      <c r="F53" s="16">
        <v>1610.9324758842445</v>
      </c>
    </row>
    <row r="54" spans="1:6" x14ac:dyDescent="0.2">
      <c r="A54" s="4" t="s">
        <v>47</v>
      </c>
      <c r="B54" s="4" t="s">
        <v>65</v>
      </c>
      <c r="C54" s="4" t="s">
        <v>93</v>
      </c>
      <c r="D54" s="12">
        <v>743000</v>
      </c>
      <c r="E54" s="12">
        <v>1230</v>
      </c>
      <c r="F54" s="16">
        <v>1655.450874831763</v>
      </c>
    </row>
    <row r="55" spans="1:6" x14ac:dyDescent="0.2">
      <c r="A55" s="4" t="s">
        <v>47</v>
      </c>
      <c r="B55" s="4" t="s">
        <v>66</v>
      </c>
      <c r="C55" s="4" t="s">
        <v>93</v>
      </c>
      <c r="D55" s="12">
        <v>206000</v>
      </c>
      <c r="E55" s="12">
        <v>506</v>
      </c>
      <c r="F55" s="16">
        <v>2456.3106796116504</v>
      </c>
    </row>
    <row r="56" spans="1:6" x14ac:dyDescent="0.2">
      <c r="A56" s="4" t="s">
        <v>47</v>
      </c>
      <c r="B56" s="4" t="s">
        <v>67</v>
      </c>
      <c r="C56" s="4" t="s">
        <v>93</v>
      </c>
      <c r="D56" s="12">
        <v>60000</v>
      </c>
      <c r="E56" s="12">
        <v>135</v>
      </c>
      <c r="F56" s="16">
        <v>2250</v>
      </c>
    </row>
    <row r="57" spans="1:6" x14ac:dyDescent="0.2">
      <c r="A57" s="4" t="s">
        <v>47</v>
      </c>
      <c r="B57" s="4" t="s">
        <v>68</v>
      </c>
      <c r="C57" s="4" t="s">
        <v>93</v>
      </c>
      <c r="D57" s="12">
        <v>115000</v>
      </c>
      <c r="E57" s="12">
        <v>178</v>
      </c>
      <c r="F57" s="16">
        <v>1547.8260869565217</v>
      </c>
    </row>
    <row r="58" spans="1:6" x14ac:dyDescent="0.2">
      <c r="A58" s="4" t="s">
        <v>47</v>
      </c>
      <c r="B58" s="4" t="s">
        <v>69</v>
      </c>
      <c r="C58" s="4" t="s">
        <v>93</v>
      </c>
      <c r="D58" s="12">
        <v>83000</v>
      </c>
      <c r="E58" s="12">
        <v>129</v>
      </c>
      <c r="F58" s="16">
        <v>1554.2168674698796</v>
      </c>
    </row>
    <row r="59" spans="1:6" x14ac:dyDescent="0.2">
      <c r="A59" s="4" t="s">
        <v>47</v>
      </c>
      <c r="B59" s="4" t="s">
        <v>70</v>
      </c>
      <c r="C59" s="4" t="s">
        <v>93</v>
      </c>
      <c r="D59" s="12">
        <v>342000</v>
      </c>
      <c r="E59" s="12">
        <v>543</v>
      </c>
      <c r="F59" s="16">
        <v>1587.719298245614</v>
      </c>
    </row>
    <row r="60" spans="1:6" x14ac:dyDescent="0.2">
      <c r="A60" s="4" t="s">
        <v>47</v>
      </c>
      <c r="B60" s="4" t="s">
        <v>71</v>
      </c>
      <c r="C60" s="4" t="s">
        <v>93</v>
      </c>
      <c r="D60" s="12">
        <v>99000</v>
      </c>
      <c r="E60" s="12">
        <v>199</v>
      </c>
      <c r="F60" s="16">
        <v>2010.1010101010102</v>
      </c>
    </row>
    <row r="61" spans="1:6" x14ac:dyDescent="0.2">
      <c r="A61" s="4" t="s">
        <v>47</v>
      </c>
      <c r="B61" s="4" t="s">
        <v>72</v>
      </c>
      <c r="C61" s="4" t="s">
        <v>93</v>
      </c>
      <c r="D61" s="12">
        <v>237000</v>
      </c>
      <c r="E61" s="12">
        <v>419</v>
      </c>
      <c r="F61" s="16">
        <v>1767.9324894514768</v>
      </c>
    </row>
    <row r="62" spans="1:6" x14ac:dyDescent="0.2">
      <c r="A62" s="4" t="s">
        <v>47</v>
      </c>
      <c r="B62" s="4" t="s">
        <v>73</v>
      </c>
      <c r="C62" s="4" t="s">
        <v>93</v>
      </c>
      <c r="D62" s="12">
        <v>180000</v>
      </c>
      <c r="E62" s="12">
        <v>379</v>
      </c>
      <c r="F62" s="16">
        <v>2105.5555555555557</v>
      </c>
    </row>
    <row r="63" spans="1:6" x14ac:dyDescent="0.2">
      <c r="A63" s="4" t="s">
        <v>47</v>
      </c>
      <c r="B63" s="4" t="s">
        <v>74</v>
      </c>
      <c r="C63" s="4" t="s">
        <v>93</v>
      </c>
      <c r="D63" s="12">
        <v>55962.962962962964</v>
      </c>
      <c r="E63" s="12">
        <v>122.44444444444444</v>
      </c>
      <c r="F63" s="16">
        <v>2187.9549966909331</v>
      </c>
    </row>
    <row r="64" spans="1:6" x14ac:dyDescent="0.2">
      <c r="A64" s="4" t="s">
        <v>47</v>
      </c>
      <c r="B64" s="4" t="s">
        <v>75</v>
      </c>
      <c r="C64" s="4" t="s">
        <v>93</v>
      </c>
      <c r="D64" s="12">
        <v>394962.96296296298</v>
      </c>
      <c r="E64" s="12">
        <v>720.44444444444446</v>
      </c>
      <c r="F64" s="16">
        <v>1824.0810202550635</v>
      </c>
    </row>
    <row r="65" spans="1:6" x14ac:dyDescent="0.2">
      <c r="A65" s="4" t="s">
        <v>47</v>
      </c>
      <c r="B65" s="4" t="s">
        <v>76</v>
      </c>
      <c r="C65" s="4" t="s">
        <v>93</v>
      </c>
      <c r="D65" s="12">
        <v>8192000</v>
      </c>
      <c r="E65" s="12">
        <v>11128</v>
      </c>
      <c r="F65" s="16">
        <v>1358.3984375</v>
      </c>
    </row>
    <row r="66" spans="1:6" x14ac:dyDescent="0.2">
      <c r="A66" s="4" t="s">
        <v>77</v>
      </c>
      <c r="B66" s="4" t="s">
        <v>77</v>
      </c>
      <c r="C66" s="4" t="s">
        <v>93</v>
      </c>
      <c r="D66" s="12">
        <v>46570000</v>
      </c>
      <c r="E66" s="12">
        <v>41391</v>
      </c>
      <c r="F66" s="16">
        <v>888.79106721065068</v>
      </c>
    </row>
    <row r="67" spans="1:6" x14ac:dyDescent="0.2">
      <c r="A67" s="4" t="s">
        <v>10</v>
      </c>
      <c r="B67" s="4" t="s">
        <v>11</v>
      </c>
      <c r="C67" s="4" t="s">
        <v>96</v>
      </c>
      <c r="D67" s="12">
        <v>302000</v>
      </c>
      <c r="E67" s="12">
        <v>384</v>
      </c>
      <c r="F67" s="16">
        <v>1271.523178807947</v>
      </c>
    </row>
    <row r="68" spans="1:6" x14ac:dyDescent="0.2">
      <c r="A68" s="4" t="s">
        <v>10</v>
      </c>
      <c r="B68" s="4" t="s">
        <v>12</v>
      </c>
      <c r="C68" s="4" t="s">
        <v>96</v>
      </c>
      <c r="D68" s="12">
        <v>1608000</v>
      </c>
      <c r="E68" s="12">
        <v>2322</v>
      </c>
      <c r="F68" s="16">
        <v>1444.0298507462687</v>
      </c>
    </row>
    <row r="69" spans="1:6" x14ac:dyDescent="0.2">
      <c r="A69" s="4" t="s">
        <v>10</v>
      </c>
      <c r="B69" s="4" t="s">
        <v>13</v>
      </c>
      <c r="C69" s="4" t="s">
        <v>96</v>
      </c>
      <c r="D69" s="12">
        <v>1908000</v>
      </c>
      <c r="E69" s="12">
        <v>2706</v>
      </c>
      <c r="F69" s="16">
        <v>1418.2389937106918</v>
      </c>
    </row>
    <row r="70" spans="1:6" x14ac:dyDescent="0.2">
      <c r="A70" s="4" t="s">
        <v>14</v>
      </c>
      <c r="B70" s="4" t="s">
        <v>15</v>
      </c>
      <c r="C70" s="4" t="s">
        <v>96</v>
      </c>
      <c r="D70" s="12">
        <v>279000</v>
      </c>
      <c r="E70" s="12">
        <v>226</v>
      </c>
      <c r="F70" s="16">
        <v>810.03584229390685</v>
      </c>
    </row>
    <row r="71" spans="1:6" x14ac:dyDescent="0.2">
      <c r="A71" s="4" t="s">
        <v>14</v>
      </c>
      <c r="B71" s="4" t="s">
        <v>16</v>
      </c>
      <c r="C71" s="4" t="s">
        <v>96</v>
      </c>
      <c r="D71" s="12">
        <v>444000</v>
      </c>
      <c r="E71" s="12">
        <v>162</v>
      </c>
      <c r="F71" s="16">
        <v>364.86486486486484</v>
      </c>
    </row>
    <row r="72" spans="1:6" x14ac:dyDescent="0.2">
      <c r="A72" s="4" t="s">
        <v>14</v>
      </c>
      <c r="B72" s="4" t="s">
        <v>17</v>
      </c>
      <c r="C72" s="4" t="s">
        <v>96</v>
      </c>
      <c r="D72" s="12">
        <v>253000</v>
      </c>
      <c r="E72" s="12">
        <v>160</v>
      </c>
      <c r="F72" s="16">
        <v>632.41106719367588</v>
      </c>
    </row>
    <row r="73" spans="1:6" x14ac:dyDescent="0.2">
      <c r="A73" s="4" t="s">
        <v>14</v>
      </c>
      <c r="B73" s="4" t="s">
        <v>18</v>
      </c>
      <c r="C73" s="4" t="s">
        <v>96</v>
      </c>
      <c r="D73" s="12">
        <v>258000</v>
      </c>
      <c r="E73" s="12">
        <v>109</v>
      </c>
      <c r="F73" s="16">
        <v>422.48062015503876</v>
      </c>
    </row>
    <row r="74" spans="1:6" x14ac:dyDescent="0.2">
      <c r="A74" s="4" t="s">
        <v>14</v>
      </c>
      <c r="B74" s="4" t="s">
        <v>19</v>
      </c>
      <c r="C74" s="4" t="s">
        <v>96</v>
      </c>
      <c r="D74" s="12">
        <v>530107.14285714284</v>
      </c>
      <c r="E74" s="12">
        <v>419.32142857142856</v>
      </c>
      <c r="F74" s="16">
        <v>791.0125985312942</v>
      </c>
    </row>
    <row r="75" spans="1:6" x14ac:dyDescent="0.2">
      <c r="A75" s="4" t="s">
        <v>14</v>
      </c>
      <c r="B75" s="4" t="s">
        <v>20</v>
      </c>
      <c r="C75" s="4" t="s">
        <v>96</v>
      </c>
      <c r="D75" s="12">
        <v>251000</v>
      </c>
      <c r="E75" s="12">
        <v>99</v>
      </c>
      <c r="F75" s="16">
        <v>394.42231075697214</v>
      </c>
    </row>
    <row r="76" spans="1:6" x14ac:dyDescent="0.2">
      <c r="A76" s="4" t="s">
        <v>14</v>
      </c>
      <c r="B76" s="4" t="s">
        <v>21</v>
      </c>
      <c r="C76" s="4" t="s">
        <v>96</v>
      </c>
      <c r="D76" s="12">
        <v>112000</v>
      </c>
      <c r="E76" s="12">
        <v>74</v>
      </c>
      <c r="F76" s="16">
        <v>660.71428571428567</v>
      </c>
    </row>
    <row r="77" spans="1:6" x14ac:dyDescent="0.2">
      <c r="A77" s="4" t="s">
        <v>14</v>
      </c>
      <c r="B77" s="4" t="s">
        <v>22</v>
      </c>
      <c r="C77" s="4" t="s">
        <v>96</v>
      </c>
      <c r="D77" s="12">
        <v>3623000</v>
      </c>
      <c r="E77" s="12">
        <v>2215</v>
      </c>
      <c r="F77" s="16">
        <v>611.3717913331493</v>
      </c>
    </row>
    <row r="78" spans="1:6" x14ac:dyDescent="0.2">
      <c r="A78" s="4" t="s">
        <v>14</v>
      </c>
      <c r="B78" s="4" t="s">
        <v>23</v>
      </c>
      <c r="C78" s="4" t="s">
        <v>96</v>
      </c>
      <c r="D78" s="12">
        <v>888000</v>
      </c>
      <c r="E78" s="12">
        <v>413</v>
      </c>
      <c r="F78" s="16">
        <v>465.09009009009009</v>
      </c>
    </row>
    <row r="79" spans="1:6" x14ac:dyDescent="0.2">
      <c r="A79" s="4" t="s">
        <v>14</v>
      </c>
      <c r="B79" s="4" t="s">
        <v>24</v>
      </c>
      <c r="C79" s="4" t="s">
        <v>96</v>
      </c>
      <c r="D79" s="12">
        <v>2105000</v>
      </c>
      <c r="E79" s="12">
        <v>1844</v>
      </c>
      <c r="F79" s="16">
        <v>876.00950118764843</v>
      </c>
    </row>
    <row r="80" spans="1:6" x14ac:dyDescent="0.2">
      <c r="A80" s="4" t="s">
        <v>14</v>
      </c>
      <c r="B80" s="4" t="s">
        <v>25</v>
      </c>
      <c r="C80" s="4" t="s">
        <v>96</v>
      </c>
      <c r="D80" s="12">
        <v>354000</v>
      </c>
      <c r="E80" s="12">
        <v>174</v>
      </c>
      <c r="F80" s="16">
        <v>491.52542372881356</v>
      </c>
    </row>
    <row r="81" spans="1:6" x14ac:dyDescent="0.2">
      <c r="A81" s="4" t="s">
        <v>14</v>
      </c>
      <c r="B81" s="4" t="s">
        <v>26</v>
      </c>
      <c r="C81" s="4" t="s">
        <v>96</v>
      </c>
      <c r="D81" s="12">
        <v>1449000</v>
      </c>
      <c r="E81" s="12">
        <v>468</v>
      </c>
      <c r="F81" s="16">
        <v>322.98136645962734</v>
      </c>
    </row>
    <row r="82" spans="1:6" x14ac:dyDescent="0.2">
      <c r="A82" s="4" t="s">
        <v>14</v>
      </c>
      <c r="B82" s="4" t="s">
        <v>27</v>
      </c>
      <c r="C82" s="4" t="s">
        <v>96</v>
      </c>
      <c r="D82" s="12">
        <v>2282000</v>
      </c>
      <c r="E82" s="12">
        <v>1614</v>
      </c>
      <c r="F82" s="16">
        <v>707.27432077125331</v>
      </c>
    </row>
    <row r="83" spans="1:6" x14ac:dyDescent="0.2">
      <c r="A83" s="4" t="s">
        <v>14</v>
      </c>
      <c r="B83" s="4" t="s">
        <v>28</v>
      </c>
      <c r="C83" s="4" t="s">
        <v>96</v>
      </c>
      <c r="D83" s="12">
        <v>324107.14285714284</v>
      </c>
      <c r="E83" s="12">
        <v>210.32142857142856</v>
      </c>
      <c r="F83" s="16">
        <v>648.9256198347108</v>
      </c>
    </row>
    <row r="84" spans="1:6" x14ac:dyDescent="0.2">
      <c r="A84" s="4" t="s">
        <v>14</v>
      </c>
      <c r="B84" s="4" t="s">
        <v>29</v>
      </c>
      <c r="C84" s="4" t="s">
        <v>96</v>
      </c>
      <c r="D84" s="12">
        <v>37000</v>
      </c>
      <c r="E84" s="12">
        <v>9</v>
      </c>
      <c r="F84" s="16">
        <v>243.24324324324326</v>
      </c>
    </row>
    <row r="85" spans="1:6" x14ac:dyDescent="0.2">
      <c r="A85" s="4" t="s">
        <v>14</v>
      </c>
      <c r="B85" s="4" t="s">
        <v>30</v>
      </c>
      <c r="C85" s="4" t="s">
        <v>96</v>
      </c>
      <c r="D85" s="12">
        <v>340000</v>
      </c>
      <c r="E85" s="12">
        <v>215</v>
      </c>
      <c r="F85" s="16">
        <v>632.35294117647061</v>
      </c>
    </row>
    <row r="86" spans="1:6" x14ac:dyDescent="0.2">
      <c r="A86" s="4" t="s">
        <v>14</v>
      </c>
      <c r="B86" s="4" t="s">
        <v>31</v>
      </c>
      <c r="C86" s="4" t="s">
        <v>96</v>
      </c>
      <c r="D86" s="12">
        <v>1004000</v>
      </c>
      <c r="E86" s="12">
        <v>470</v>
      </c>
      <c r="F86" s="16">
        <v>468.12749003984067</v>
      </c>
    </row>
    <row r="87" spans="1:6" x14ac:dyDescent="0.2">
      <c r="A87" s="4" t="s">
        <v>14</v>
      </c>
      <c r="B87" s="4" t="s">
        <v>32</v>
      </c>
      <c r="C87" s="4" t="s">
        <v>96</v>
      </c>
      <c r="D87" s="12">
        <v>201000</v>
      </c>
      <c r="E87" s="12">
        <v>119</v>
      </c>
      <c r="F87" s="16">
        <v>592.03980099502485</v>
      </c>
    </row>
    <row r="88" spans="1:6" x14ac:dyDescent="0.2">
      <c r="A88" s="4" t="s">
        <v>14</v>
      </c>
      <c r="B88" s="4" t="s">
        <v>33</v>
      </c>
      <c r="C88" s="4" t="s">
        <v>96</v>
      </c>
      <c r="D88" s="12">
        <v>1291000</v>
      </c>
      <c r="E88" s="12">
        <v>503</v>
      </c>
      <c r="F88" s="16">
        <v>389.62044926413631</v>
      </c>
    </row>
    <row r="89" spans="1:6" x14ac:dyDescent="0.2">
      <c r="A89" s="4" t="s">
        <v>14</v>
      </c>
      <c r="B89" s="4" t="s">
        <v>34</v>
      </c>
      <c r="C89" s="4" t="s">
        <v>96</v>
      </c>
      <c r="D89" s="12">
        <v>1872000</v>
      </c>
      <c r="E89" s="12">
        <v>1243</v>
      </c>
      <c r="F89" s="16">
        <v>663.99572649572644</v>
      </c>
    </row>
    <row r="90" spans="1:6" x14ac:dyDescent="0.2">
      <c r="A90" s="4" t="s">
        <v>14</v>
      </c>
      <c r="B90" s="4" t="s">
        <v>35</v>
      </c>
      <c r="C90" s="4" t="s">
        <v>96</v>
      </c>
      <c r="D90" s="12">
        <v>546000</v>
      </c>
      <c r="E90" s="12">
        <v>344</v>
      </c>
      <c r="F90" s="16">
        <v>630.03663003663007</v>
      </c>
    </row>
    <row r="91" spans="1:6" x14ac:dyDescent="0.2">
      <c r="A91" s="4" t="s">
        <v>14</v>
      </c>
      <c r="B91" s="4" t="s">
        <v>36</v>
      </c>
      <c r="C91" s="4" t="s">
        <v>96</v>
      </c>
      <c r="D91" s="12">
        <v>195107.14285714287</v>
      </c>
      <c r="E91" s="12">
        <v>144.32142857142856</v>
      </c>
      <c r="F91" s="16">
        <v>739.70345963756176</v>
      </c>
    </row>
    <row r="92" spans="1:6" x14ac:dyDescent="0.2">
      <c r="A92" s="4" t="s">
        <v>14</v>
      </c>
      <c r="B92" s="4" t="s">
        <v>37</v>
      </c>
      <c r="C92" s="4" t="s">
        <v>96</v>
      </c>
      <c r="D92" s="12">
        <v>287107.14285714284</v>
      </c>
      <c r="E92" s="12">
        <v>166.32142857142856</v>
      </c>
      <c r="F92" s="16">
        <v>579.30090807314343</v>
      </c>
    </row>
    <row r="93" spans="1:6" x14ac:dyDescent="0.2">
      <c r="A93" s="4" t="s">
        <v>14</v>
      </c>
      <c r="B93" s="4" t="s">
        <v>38</v>
      </c>
      <c r="C93" s="4" t="s">
        <v>96</v>
      </c>
      <c r="D93" s="12">
        <v>8739000</v>
      </c>
      <c r="E93" s="12">
        <v>5767</v>
      </c>
      <c r="F93" s="16">
        <v>659.91532211923561</v>
      </c>
    </row>
    <row r="94" spans="1:6" x14ac:dyDescent="0.2">
      <c r="A94" s="4" t="s">
        <v>14</v>
      </c>
      <c r="B94" s="4" t="s">
        <v>39</v>
      </c>
      <c r="C94" s="4" t="s">
        <v>96</v>
      </c>
      <c r="D94" s="12">
        <v>152000</v>
      </c>
      <c r="E94" s="12">
        <v>64</v>
      </c>
      <c r="F94" s="16">
        <v>421.05263157894734</v>
      </c>
    </row>
    <row r="95" spans="1:6" x14ac:dyDescent="0.2">
      <c r="A95" s="4" t="s">
        <v>14</v>
      </c>
      <c r="B95" s="4" t="s">
        <v>40</v>
      </c>
      <c r="C95" s="4" t="s">
        <v>96</v>
      </c>
      <c r="D95" s="12">
        <v>432000</v>
      </c>
      <c r="E95" s="12">
        <v>332</v>
      </c>
      <c r="F95" s="16">
        <v>768.51851851851848</v>
      </c>
    </row>
    <row r="96" spans="1:6" x14ac:dyDescent="0.2">
      <c r="A96" s="4" t="s">
        <v>14</v>
      </c>
      <c r="B96" s="4" t="s">
        <v>41</v>
      </c>
      <c r="C96" s="4" t="s">
        <v>96</v>
      </c>
      <c r="D96" s="12">
        <v>1442000</v>
      </c>
      <c r="E96" s="12">
        <v>1150</v>
      </c>
      <c r="F96" s="16">
        <v>797.50346740638008</v>
      </c>
    </row>
    <row r="97" spans="1:6" x14ac:dyDescent="0.2">
      <c r="A97" s="4" t="s">
        <v>14</v>
      </c>
      <c r="B97" s="4" t="s">
        <v>42</v>
      </c>
      <c r="C97" s="4" t="s">
        <v>96</v>
      </c>
      <c r="D97" s="12">
        <v>918000</v>
      </c>
      <c r="E97" s="12">
        <v>703</v>
      </c>
      <c r="F97" s="16">
        <v>765.79520697167754</v>
      </c>
    </row>
    <row r="98" spans="1:6" x14ac:dyDescent="0.2">
      <c r="A98" s="4" t="s">
        <v>14</v>
      </c>
      <c r="B98" s="4" t="s">
        <v>43</v>
      </c>
      <c r="C98" s="4" t="s">
        <v>96</v>
      </c>
      <c r="D98" s="12">
        <v>29930000</v>
      </c>
      <c r="E98" s="12">
        <v>18923</v>
      </c>
      <c r="F98" s="16">
        <v>632.2418977614434</v>
      </c>
    </row>
    <row r="99" spans="1:6" x14ac:dyDescent="0.2">
      <c r="A99" s="4" t="s">
        <v>14</v>
      </c>
      <c r="B99" s="4" t="s">
        <v>44</v>
      </c>
      <c r="C99" s="4" t="s">
        <v>96</v>
      </c>
      <c r="D99" s="12">
        <v>27324000</v>
      </c>
      <c r="E99" s="12">
        <v>16927</v>
      </c>
      <c r="F99" s="16">
        <v>619.49202166593466</v>
      </c>
    </row>
    <row r="100" spans="1:6" x14ac:dyDescent="0.2">
      <c r="A100" s="4" t="s">
        <v>14</v>
      </c>
      <c r="B100" s="4" t="s">
        <v>45</v>
      </c>
      <c r="C100" s="4" t="s">
        <v>96</v>
      </c>
      <c r="D100" s="12">
        <v>23238000</v>
      </c>
      <c r="E100" s="12">
        <v>14666</v>
      </c>
      <c r="F100" s="16">
        <v>631.12143902229104</v>
      </c>
    </row>
    <row r="101" spans="1:6" x14ac:dyDescent="0.2">
      <c r="A101" s="4" t="s">
        <v>14</v>
      </c>
      <c r="B101" s="4" t="s">
        <v>46</v>
      </c>
      <c r="C101" s="4" t="s">
        <v>96</v>
      </c>
      <c r="D101" s="12">
        <v>4085000</v>
      </c>
      <c r="E101" s="12">
        <v>2260</v>
      </c>
      <c r="F101" s="16">
        <v>553.24357405140756</v>
      </c>
    </row>
    <row r="102" spans="1:6" x14ac:dyDescent="0.2">
      <c r="A102" s="4" t="s">
        <v>47</v>
      </c>
      <c r="B102" s="4" t="s">
        <v>48</v>
      </c>
      <c r="C102" s="4" t="s">
        <v>96</v>
      </c>
      <c r="D102" s="12">
        <v>81000</v>
      </c>
      <c r="E102" s="12">
        <v>68</v>
      </c>
      <c r="F102" s="16">
        <v>839.50617283950612</v>
      </c>
    </row>
    <row r="103" spans="1:6" x14ac:dyDescent="0.2">
      <c r="A103" s="4" t="s">
        <v>47</v>
      </c>
      <c r="B103" s="4" t="s">
        <v>49</v>
      </c>
      <c r="C103" s="4" t="s">
        <v>96</v>
      </c>
      <c r="D103" s="12">
        <v>484000</v>
      </c>
      <c r="E103" s="12">
        <v>278</v>
      </c>
      <c r="F103" s="16">
        <v>574.38016528925618</v>
      </c>
    </row>
    <row r="104" spans="1:6" x14ac:dyDescent="0.2">
      <c r="A104" s="4" t="s">
        <v>47</v>
      </c>
      <c r="B104" s="4" t="s">
        <v>50</v>
      </c>
      <c r="C104" s="4" t="s">
        <v>96</v>
      </c>
      <c r="D104" s="12">
        <v>107000</v>
      </c>
      <c r="E104" s="12">
        <v>47</v>
      </c>
      <c r="F104" s="16">
        <v>439.25233644859816</v>
      </c>
    </row>
    <row r="105" spans="1:6" x14ac:dyDescent="0.2">
      <c r="A105" s="4" t="s">
        <v>47</v>
      </c>
      <c r="B105" s="4" t="s">
        <v>51</v>
      </c>
      <c r="C105" s="4" t="s">
        <v>96</v>
      </c>
      <c r="D105" s="12">
        <v>27000</v>
      </c>
      <c r="E105" s="12">
        <v>33.6</v>
      </c>
      <c r="F105" s="16">
        <v>1244.4444444444443</v>
      </c>
    </row>
    <row r="106" spans="1:6" x14ac:dyDescent="0.2">
      <c r="A106" s="4" t="s">
        <v>47</v>
      </c>
      <c r="B106" s="4" t="s">
        <v>52</v>
      </c>
      <c r="C106" s="4" t="s">
        <v>96</v>
      </c>
      <c r="D106" s="12">
        <v>153000</v>
      </c>
      <c r="E106" s="12">
        <v>222</v>
      </c>
      <c r="F106" s="16">
        <v>1450.9803921568628</v>
      </c>
    </row>
    <row r="107" spans="1:6" x14ac:dyDescent="0.2">
      <c r="A107" s="4" t="s">
        <v>47</v>
      </c>
      <c r="B107" s="4" t="s">
        <v>53</v>
      </c>
      <c r="C107" s="4" t="s">
        <v>96</v>
      </c>
      <c r="D107" s="12">
        <v>106000</v>
      </c>
      <c r="E107" s="12">
        <v>76</v>
      </c>
      <c r="F107" s="16">
        <v>716.98113207547169</v>
      </c>
    </row>
    <row r="108" spans="1:6" x14ac:dyDescent="0.2">
      <c r="A108" s="4" t="s">
        <v>47</v>
      </c>
      <c r="B108" s="4" t="s">
        <v>54</v>
      </c>
      <c r="C108" s="4" t="s">
        <v>96</v>
      </c>
      <c r="D108" s="12">
        <v>525000</v>
      </c>
      <c r="E108" s="12">
        <v>563</v>
      </c>
      <c r="F108" s="16">
        <v>1072.3809523809523</v>
      </c>
    </row>
    <row r="109" spans="1:6" x14ac:dyDescent="0.2">
      <c r="A109" s="4" t="s">
        <v>47</v>
      </c>
      <c r="B109" s="4" t="s">
        <v>55</v>
      </c>
      <c r="C109" s="4" t="s">
        <v>96</v>
      </c>
      <c r="D109" s="12">
        <v>71000</v>
      </c>
      <c r="E109" s="12">
        <v>56</v>
      </c>
      <c r="F109" s="16">
        <v>788.73239436619713</v>
      </c>
    </row>
    <row r="110" spans="1:6" x14ac:dyDescent="0.2">
      <c r="A110" s="4" t="s">
        <v>47</v>
      </c>
      <c r="B110" s="4" t="s">
        <v>56</v>
      </c>
      <c r="C110" s="4" t="s">
        <v>96</v>
      </c>
      <c r="D110" s="12">
        <v>578000</v>
      </c>
      <c r="E110" s="12">
        <v>708</v>
      </c>
      <c r="F110" s="16">
        <v>1224.9134948096885</v>
      </c>
    </row>
    <row r="111" spans="1:6" x14ac:dyDescent="0.2">
      <c r="A111" s="4" t="s">
        <v>47</v>
      </c>
      <c r="B111" s="4" t="s">
        <v>57</v>
      </c>
      <c r="C111" s="4" t="s">
        <v>96</v>
      </c>
      <c r="D111" s="12">
        <v>277000</v>
      </c>
      <c r="E111" s="12">
        <v>262</v>
      </c>
      <c r="F111" s="16">
        <v>945.84837545126356</v>
      </c>
    </row>
    <row r="112" spans="1:6" x14ac:dyDescent="0.2">
      <c r="A112" s="4" t="s">
        <v>47</v>
      </c>
      <c r="B112" s="4" t="s">
        <v>58</v>
      </c>
      <c r="C112" s="4" t="s">
        <v>96</v>
      </c>
      <c r="D112" s="12">
        <v>156000</v>
      </c>
      <c r="E112" s="12">
        <v>136</v>
      </c>
      <c r="F112" s="16">
        <v>871.79487179487182</v>
      </c>
    </row>
    <row r="113" spans="1:6" x14ac:dyDescent="0.2">
      <c r="A113" s="4" t="s">
        <v>47</v>
      </c>
      <c r="B113" s="4" t="s">
        <v>59</v>
      </c>
      <c r="C113" s="4" t="s">
        <v>96</v>
      </c>
      <c r="D113" s="12">
        <v>206000</v>
      </c>
      <c r="E113" s="12">
        <v>173</v>
      </c>
      <c r="F113" s="16">
        <v>839.80582524271847</v>
      </c>
    </row>
    <row r="114" spans="1:6" x14ac:dyDescent="0.2">
      <c r="A114" s="4" t="s">
        <v>47</v>
      </c>
      <c r="B114" s="4" t="s">
        <v>60</v>
      </c>
      <c r="C114" s="4" t="s">
        <v>96</v>
      </c>
      <c r="D114" s="12">
        <v>686000</v>
      </c>
      <c r="E114" s="12">
        <v>590</v>
      </c>
      <c r="F114" s="16">
        <v>860.05830903790093</v>
      </c>
    </row>
    <row r="115" spans="1:6" x14ac:dyDescent="0.2">
      <c r="A115" s="4" t="s">
        <v>47</v>
      </c>
      <c r="B115" s="4" t="s">
        <v>61</v>
      </c>
      <c r="C115" s="4" t="s">
        <v>96</v>
      </c>
      <c r="D115" s="12">
        <v>91000</v>
      </c>
      <c r="E115" s="12">
        <v>190</v>
      </c>
      <c r="F115" s="16">
        <v>2087.9120879120878</v>
      </c>
    </row>
    <row r="116" spans="1:6" x14ac:dyDescent="0.2">
      <c r="A116" s="4" t="s">
        <v>47</v>
      </c>
      <c r="B116" s="4" t="s">
        <v>62</v>
      </c>
      <c r="C116" s="4" t="s">
        <v>96</v>
      </c>
      <c r="D116" s="12">
        <v>183000</v>
      </c>
      <c r="E116" s="12">
        <v>142</v>
      </c>
      <c r="F116" s="16">
        <v>775.95628415300541</v>
      </c>
    </row>
    <row r="117" spans="1:6" x14ac:dyDescent="0.2">
      <c r="A117" s="4" t="s">
        <v>47</v>
      </c>
      <c r="B117" s="4" t="s">
        <v>63</v>
      </c>
      <c r="C117" s="4" t="s">
        <v>96</v>
      </c>
      <c r="D117" s="12">
        <v>69000</v>
      </c>
      <c r="E117" s="12">
        <v>65</v>
      </c>
      <c r="F117" s="16">
        <v>942.02898550724638</v>
      </c>
    </row>
    <row r="118" spans="1:6" x14ac:dyDescent="0.2">
      <c r="A118" s="4" t="s">
        <v>47</v>
      </c>
      <c r="B118" s="4" t="s">
        <v>64</v>
      </c>
      <c r="C118" s="4" t="s">
        <v>96</v>
      </c>
      <c r="D118" s="12">
        <v>190000</v>
      </c>
      <c r="E118" s="12">
        <v>348</v>
      </c>
      <c r="F118" s="16">
        <v>1831.578947368421</v>
      </c>
    </row>
    <row r="119" spans="1:6" x14ac:dyDescent="0.2">
      <c r="A119" s="4" t="s">
        <v>47</v>
      </c>
      <c r="B119" s="4" t="s">
        <v>65</v>
      </c>
      <c r="C119" s="4" t="s">
        <v>96</v>
      </c>
      <c r="D119" s="12">
        <v>587000</v>
      </c>
      <c r="E119" s="12">
        <v>848</v>
      </c>
      <c r="F119" s="16">
        <v>1444.6337308347529</v>
      </c>
    </row>
    <row r="120" spans="1:6" x14ac:dyDescent="0.2">
      <c r="A120" s="4" t="s">
        <v>47</v>
      </c>
      <c r="B120" s="4" t="s">
        <v>66</v>
      </c>
      <c r="C120" s="4" t="s">
        <v>96</v>
      </c>
      <c r="D120" s="12">
        <v>197000</v>
      </c>
      <c r="E120" s="12">
        <v>439</v>
      </c>
      <c r="F120" s="16">
        <v>2228.4263959390864</v>
      </c>
    </row>
    <row r="121" spans="1:6" x14ac:dyDescent="0.2">
      <c r="A121" s="4" t="s">
        <v>47</v>
      </c>
      <c r="B121" s="4" t="s">
        <v>67</v>
      </c>
      <c r="C121" s="4" t="s">
        <v>96</v>
      </c>
      <c r="D121" s="12">
        <v>75000</v>
      </c>
      <c r="E121" s="12">
        <v>129.6</v>
      </c>
      <c r="F121" s="16">
        <v>1728</v>
      </c>
    </row>
    <row r="122" spans="1:6" x14ac:dyDescent="0.2">
      <c r="A122" s="4" t="s">
        <v>47</v>
      </c>
      <c r="B122" s="4" t="s">
        <v>68</v>
      </c>
      <c r="C122" s="4" t="s">
        <v>96</v>
      </c>
      <c r="D122" s="12">
        <v>105000</v>
      </c>
      <c r="E122" s="12">
        <v>197</v>
      </c>
      <c r="F122" s="16">
        <v>1876.1904761904761</v>
      </c>
    </row>
    <row r="123" spans="1:6" x14ac:dyDescent="0.2">
      <c r="A123" s="4" t="s">
        <v>47</v>
      </c>
      <c r="B123" s="4" t="s">
        <v>69</v>
      </c>
      <c r="C123" s="4" t="s">
        <v>96</v>
      </c>
      <c r="D123" s="12">
        <v>117000</v>
      </c>
      <c r="E123" s="12">
        <v>116</v>
      </c>
      <c r="F123" s="16">
        <v>991.45299145299145</v>
      </c>
    </row>
    <row r="124" spans="1:6" x14ac:dyDescent="0.2">
      <c r="A124" s="4" t="s">
        <v>47</v>
      </c>
      <c r="B124" s="4" t="s">
        <v>70</v>
      </c>
      <c r="C124" s="4" t="s">
        <v>96</v>
      </c>
      <c r="D124" s="12">
        <v>240000</v>
      </c>
      <c r="E124" s="12">
        <v>400</v>
      </c>
      <c r="F124" s="16">
        <v>1666.6666666666667</v>
      </c>
    </row>
    <row r="125" spans="1:6" x14ac:dyDescent="0.2">
      <c r="A125" s="4" t="s">
        <v>47</v>
      </c>
      <c r="B125" s="4" t="s">
        <v>71</v>
      </c>
      <c r="C125" s="4" t="s">
        <v>96</v>
      </c>
      <c r="D125" s="12">
        <v>60000</v>
      </c>
      <c r="E125" s="12">
        <v>111</v>
      </c>
      <c r="F125" s="16">
        <v>1850</v>
      </c>
    </row>
    <row r="126" spans="1:6" x14ac:dyDescent="0.2">
      <c r="A126" s="4" t="s">
        <v>47</v>
      </c>
      <c r="B126" s="4" t="s">
        <v>72</v>
      </c>
      <c r="C126" s="4" t="s">
        <v>96</v>
      </c>
      <c r="D126" s="12">
        <v>297000</v>
      </c>
      <c r="E126" s="12">
        <v>356</v>
      </c>
      <c r="F126" s="16">
        <v>1198.6531986531986</v>
      </c>
    </row>
    <row r="127" spans="1:6" x14ac:dyDescent="0.2">
      <c r="A127" s="4" t="s">
        <v>47</v>
      </c>
      <c r="B127" s="4" t="s">
        <v>73</v>
      </c>
      <c r="C127" s="4" t="s">
        <v>96</v>
      </c>
      <c r="D127" s="12">
        <v>141000</v>
      </c>
      <c r="E127" s="12">
        <v>311</v>
      </c>
      <c r="F127" s="16">
        <v>2205.6737588652481</v>
      </c>
    </row>
    <row r="128" spans="1:6" x14ac:dyDescent="0.2">
      <c r="A128" s="4" t="s">
        <v>47</v>
      </c>
      <c r="B128" s="4" t="s">
        <v>74</v>
      </c>
      <c r="C128" s="4" t="s">
        <v>96</v>
      </c>
      <c r="D128" s="12">
        <v>19000</v>
      </c>
      <c r="E128" s="12">
        <v>23.6</v>
      </c>
      <c r="F128" s="16">
        <v>1242.1052631578948</v>
      </c>
    </row>
    <row r="129" spans="1:6" x14ac:dyDescent="0.2">
      <c r="A129" s="4" t="s">
        <v>47</v>
      </c>
      <c r="B129" s="4" t="s">
        <v>75</v>
      </c>
      <c r="C129" s="4" t="s">
        <v>96</v>
      </c>
      <c r="D129" s="12">
        <v>337000</v>
      </c>
      <c r="E129" s="12">
        <v>527.6</v>
      </c>
      <c r="F129" s="16">
        <v>1565.5786350148369</v>
      </c>
    </row>
    <row r="130" spans="1:6" x14ac:dyDescent="0.2">
      <c r="A130" s="4" t="s">
        <v>47</v>
      </c>
      <c r="B130" s="4" t="s">
        <v>76</v>
      </c>
      <c r="C130" s="4" t="s">
        <v>96</v>
      </c>
      <c r="D130" s="12">
        <v>6109000</v>
      </c>
      <c r="E130" s="12">
        <v>7323</v>
      </c>
      <c r="F130" s="16">
        <v>1198.7231952856441</v>
      </c>
    </row>
    <row r="131" spans="1:6" x14ac:dyDescent="0.2">
      <c r="A131" s="4" t="s">
        <v>77</v>
      </c>
      <c r="B131" s="4" t="s">
        <v>77</v>
      </c>
      <c r="C131" s="4" t="s">
        <v>96</v>
      </c>
      <c r="D131" s="12">
        <v>37949000</v>
      </c>
      <c r="E131" s="12">
        <v>28951</v>
      </c>
      <c r="F131" s="16">
        <v>762.89230282747894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CF4BD-2923-7A45-9F92-D96F3D59C4A4}">
  <dimension ref="A1:F13"/>
  <sheetViews>
    <sheetView tabSelected="1" workbookViewId="0">
      <selection activeCell="C37" sqref="C37"/>
    </sheetView>
  </sheetViews>
  <sheetFormatPr baseColWidth="10" defaultRowHeight="16" x14ac:dyDescent="0.2"/>
  <cols>
    <col min="1" max="1" width="32" customWidth="1"/>
  </cols>
  <sheetData>
    <row r="1" spans="1:6" x14ac:dyDescent="0.2">
      <c r="A1" t="s">
        <v>108</v>
      </c>
    </row>
    <row r="2" spans="1:6" ht="17" thickBot="1" x14ac:dyDescent="0.25"/>
    <row r="3" spans="1:6" x14ac:dyDescent="0.2">
      <c r="A3" s="18"/>
      <c r="B3" s="18" t="s">
        <v>93</v>
      </c>
      <c r="C3" s="18" t="s">
        <v>96</v>
      </c>
    </row>
    <row r="4" spans="1:6" x14ac:dyDescent="0.2">
      <c r="A4" t="s">
        <v>97</v>
      </c>
      <c r="B4">
        <v>1095.1632721155449</v>
      </c>
      <c r="C4">
        <v>932.08874216007098</v>
      </c>
    </row>
    <row r="5" spans="1:6" x14ac:dyDescent="0.2">
      <c r="A5" t="s">
        <v>98</v>
      </c>
      <c r="B5">
        <v>264489.59414950782</v>
      </c>
      <c r="C5">
        <v>238989.45114405162</v>
      </c>
      <c r="E5">
        <f>B5^0.5</f>
        <v>514.28551812150783</v>
      </c>
      <c r="F5">
        <f>C5^0.5</f>
        <v>488.86547346284499</v>
      </c>
    </row>
    <row r="6" spans="1:6" x14ac:dyDescent="0.2">
      <c r="A6" t="s">
        <v>99</v>
      </c>
      <c r="B6">
        <v>65</v>
      </c>
      <c r="C6">
        <v>65</v>
      </c>
    </row>
    <row r="7" spans="1:6" x14ac:dyDescent="0.2">
      <c r="A7" t="s">
        <v>100</v>
      </c>
      <c r="B7">
        <v>0</v>
      </c>
    </row>
    <row r="8" spans="1:6" x14ac:dyDescent="0.2">
      <c r="A8" t="s">
        <v>101</v>
      </c>
      <c r="B8">
        <v>128</v>
      </c>
    </row>
    <row r="9" spans="1:6" x14ac:dyDescent="0.2">
      <c r="A9" t="s">
        <v>102</v>
      </c>
      <c r="B9" s="19">
        <v>1.8529005648434642</v>
      </c>
    </row>
    <row r="10" spans="1:6" x14ac:dyDescent="0.2">
      <c r="A10" t="s">
        <v>103</v>
      </c>
      <c r="B10">
        <v>3.3099808049658057E-2</v>
      </c>
    </row>
    <row r="11" spans="1:6" x14ac:dyDescent="0.2">
      <c r="A11" t="s">
        <v>104</v>
      </c>
      <c r="B11">
        <v>1.6568452260814905</v>
      </c>
    </row>
    <row r="12" spans="1:6" x14ac:dyDescent="0.2">
      <c r="A12" t="s">
        <v>105</v>
      </c>
      <c r="B12" s="19">
        <v>6.6199616099316114E-2</v>
      </c>
    </row>
    <row r="13" spans="1:6" ht="17" thickBot="1" x14ac:dyDescent="0.25">
      <c r="A13" s="17" t="s">
        <v>106</v>
      </c>
      <c r="B13" s="17">
        <v>1.9786708498378349</v>
      </c>
      <c r="C13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F1392-2692-074E-89FA-98DDCC401019}">
  <dimension ref="A1:N66"/>
  <sheetViews>
    <sheetView zoomScale="75" workbookViewId="0">
      <selection activeCell="P2" sqref="P2"/>
    </sheetView>
  </sheetViews>
  <sheetFormatPr baseColWidth="10" defaultRowHeight="16" x14ac:dyDescent="0.2"/>
  <cols>
    <col min="1" max="1" width="16" bestFit="1" customWidth="1"/>
    <col min="2" max="2" width="28.6640625" bestFit="1" customWidth="1"/>
    <col min="3" max="3" width="11.6640625" bestFit="1" customWidth="1"/>
    <col min="4" max="4" width="10.1640625" bestFit="1" customWidth="1"/>
    <col min="5" max="6" width="13.6640625" bestFit="1" customWidth="1"/>
    <col min="7" max="7" width="11.6640625" bestFit="1" customWidth="1"/>
    <col min="8" max="8" width="10.1640625" bestFit="1" customWidth="1"/>
    <col min="9" max="9" width="12.6640625" bestFit="1" customWidth="1"/>
    <col min="10" max="10" width="10.1640625" bestFit="1" customWidth="1"/>
    <col min="11" max="11" width="11.6640625" bestFit="1" customWidth="1"/>
    <col min="12" max="12" width="10.1640625" bestFit="1" customWidth="1"/>
    <col min="13" max="14" width="11.6640625" bestFit="1" customWidth="1"/>
    <col min="15" max="18" width="16" customWidth="1"/>
    <col min="19" max="22" width="7.5" bestFit="1" customWidth="1"/>
    <col min="23" max="59" width="8.6640625" bestFit="1" customWidth="1"/>
    <col min="60" max="75" width="10.1640625" bestFit="1" customWidth="1"/>
    <col min="76" max="79" width="11.33203125" bestFit="1" customWidth="1"/>
    <col min="80" max="80" width="11" bestFit="1" customWidth="1"/>
  </cols>
  <sheetData>
    <row r="1" spans="1:14" ht="5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90</v>
      </c>
      <c r="L1" s="3" t="s">
        <v>91</v>
      </c>
      <c r="M1" s="3" t="s">
        <v>88</v>
      </c>
      <c r="N1" s="3" t="s">
        <v>89</v>
      </c>
    </row>
    <row r="2" spans="1:14" x14ac:dyDescent="0.2">
      <c r="A2" s="4" t="s">
        <v>10</v>
      </c>
      <c r="B2" s="4" t="s">
        <v>11</v>
      </c>
      <c r="C2" s="5">
        <v>276000</v>
      </c>
      <c r="D2" s="5">
        <v>352</v>
      </c>
      <c r="E2" s="5">
        <v>46000</v>
      </c>
      <c r="F2" s="5">
        <v>70</v>
      </c>
      <c r="G2" s="5">
        <v>282000</v>
      </c>
      <c r="H2" s="5">
        <v>341</v>
      </c>
      <c r="I2" s="5">
        <v>20000</v>
      </c>
      <c r="J2" s="5">
        <v>43</v>
      </c>
      <c r="K2" s="5">
        <f>Table9[[#This Row],[Male
Leisure
Visits]]+Table9[[#This Row],[Male
Business
Visits]]</f>
        <v>322000</v>
      </c>
      <c r="L2" s="5">
        <f>Table9[[#This Row],[Male
Leisure
Spending]]+Table9[[#This Row],[Male
Business
Spending]]</f>
        <v>422</v>
      </c>
      <c r="M2" s="5">
        <f>Table9[[#This Row],[Female
Leisure
Visits]]+Table9[[#This Row],[Female
Business
Visits]]</f>
        <v>302000</v>
      </c>
      <c r="N2" s="5">
        <f>Table9[[#This Row],[Female
Leisure
Spending]]+Table9[[#This Row],[Female
Business
Spending]]</f>
        <v>384</v>
      </c>
    </row>
    <row r="3" spans="1:14" x14ac:dyDescent="0.2">
      <c r="A3" s="4" t="s">
        <v>10</v>
      </c>
      <c r="B3" s="4" t="s">
        <v>12</v>
      </c>
      <c r="C3" s="5">
        <v>1649000</v>
      </c>
      <c r="D3" s="5">
        <v>2702</v>
      </c>
      <c r="E3" s="5">
        <v>514000</v>
      </c>
      <c r="F3" s="5">
        <v>933</v>
      </c>
      <c r="G3" s="5">
        <v>1409000</v>
      </c>
      <c r="H3" s="5">
        <v>1931</v>
      </c>
      <c r="I3" s="5">
        <v>199000</v>
      </c>
      <c r="J3" s="5">
        <v>391</v>
      </c>
      <c r="K3" s="5">
        <f>Table9[[#This Row],[Male
Leisure
Visits]]+Table9[[#This Row],[Male
Business
Visits]]</f>
        <v>2163000</v>
      </c>
      <c r="L3" s="5">
        <f>Table9[[#This Row],[Male
Leisure
Spending]]+Table9[[#This Row],[Male
Business
Spending]]</f>
        <v>3635</v>
      </c>
      <c r="M3" s="5">
        <f>Table9[[#This Row],[Female
Leisure
Visits]]+Table9[[#This Row],[Female
Business
Visits]]</f>
        <v>1608000</v>
      </c>
      <c r="N3" s="5">
        <f>Table9[[#This Row],[Female
Leisure
Spending]]+Table9[[#This Row],[Female
Business
Spending]]</f>
        <v>2322</v>
      </c>
    </row>
    <row r="4" spans="1:14" x14ac:dyDescent="0.2">
      <c r="A4" s="4" t="s">
        <v>10</v>
      </c>
      <c r="B4" s="4" t="s">
        <v>13</v>
      </c>
      <c r="C4" s="5">
        <v>1924000</v>
      </c>
      <c r="D4" s="5">
        <v>3054</v>
      </c>
      <c r="E4" s="5">
        <v>559000</v>
      </c>
      <c r="F4" s="5">
        <v>1003</v>
      </c>
      <c r="G4" s="5">
        <v>1690000</v>
      </c>
      <c r="H4" s="5">
        <v>2272</v>
      </c>
      <c r="I4" s="5">
        <v>218000</v>
      </c>
      <c r="J4" s="5">
        <v>434</v>
      </c>
      <c r="K4" s="5">
        <f>Table9[[#This Row],[Male
Leisure
Visits]]+Table9[[#This Row],[Male
Business
Visits]]</f>
        <v>2483000</v>
      </c>
      <c r="L4" s="5">
        <f>Table9[[#This Row],[Male
Leisure
Spending]]+Table9[[#This Row],[Male
Business
Spending]]</f>
        <v>4057</v>
      </c>
      <c r="M4" s="5">
        <f>Table9[[#This Row],[Female
Leisure
Visits]]+Table9[[#This Row],[Female
Business
Visits]]</f>
        <v>1908000</v>
      </c>
      <c r="N4" s="5">
        <f>Table9[[#This Row],[Female
Leisure
Spending]]+Table9[[#This Row],[Female
Business
Spending]]</f>
        <v>2706</v>
      </c>
    </row>
    <row r="5" spans="1:14" x14ac:dyDescent="0.2">
      <c r="A5" s="4" t="s">
        <v>14</v>
      </c>
      <c r="B5" s="4" t="s">
        <v>15</v>
      </c>
      <c r="C5" s="5">
        <v>371000</v>
      </c>
      <c r="D5" s="5">
        <v>361</v>
      </c>
      <c r="E5" s="5">
        <v>43000</v>
      </c>
      <c r="F5" s="5">
        <v>39</v>
      </c>
      <c r="G5" s="5">
        <v>258000</v>
      </c>
      <c r="H5" s="5">
        <v>207</v>
      </c>
      <c r="I5" s="5">
        <v>21000</v>
      </c>
      <c r="J5" s="5">
        <v>19</v>
      </c>
      <c r="K5" s="5">
        <f>Table9[[#This Row],[Male
Leisure
Visits]]+Table9[[#This Row],[Male
Business
Visits]]</f>
        <v>414000</v>
      </c>
      <c r="L5" s="5">
        <f>Table9[[#This Row],[Male
Leisure
Spending]]+Table9[[#This Row],[Male
Business
Spending]]</f>
        <v>400</v>
      </c>
      <c r="M5" s="5">
        <f>Table9[[#This Row],[Female
Leisure
Visits]]+Table9[[#This Row],[Female
Business
Visits]]</f>
        <v>279000</v>
      </c>
      <c r="N5" s="5">
        <f>Table9[[#This Row],[Female
Leisure
Spending]]+Table9[[#This Row],[Female
Business
Spending]]</f>
        <v>226</v>
      </c>
    </row>
    <row r="6" spans="1:14" x14ac:dyDescent="0.2">
      <c r="A6" s="4" t="s">
        <v>14</v>
      </c>
      <c r="B6" s="4" t="s">
        <v>16</v>
      </c>
      <c r="C6" s="5">
        <v>662000</v>
      </c>
      <c r="D6" s="5">
        <v>273</v>
      </c>
      <c r="E6" s="5">
        <v>183000</v>
      </c>
      <c r="F6" s="5">
        <v>82</v>
      </c>
      <c r="G6" s="5">
        <v>380000</v>
      </c>
      <c r="H6" s="5">
        <v>135</v>
      </c>
      <c r="I6" s="5">
        <v>64000</v>
      </c>
      <c r="J6" s="5">
        <v>27</v>
      </c>
      <c r="K6" s="5">
        <f>Table9[[#This Row],[Male
Leisure
Visits]]+Table9[[#This Row],[Male
Business
Visits]]</f>
        <v>845000</v>
      </c>
      <c r="L6" s="5">
        <f>Table9[[#This Row],[Male
Leisure
Spending]]+Table9[[#This Row],[Male
Business
Spending]]</f>
        <v>355</v>
      </c>
      <c r="M6" s="5">
        <f>Table9[[#This Row],[Female
Leisure
Visits]]+Table9[[#This Row],[Female
Business
Visits]]</f>
        <v>444000</v>
      </c>
      <c r="N6" s="5">
        <f>Table9[[#This Row],[Female
Leisure
Spending]]+Table9[[#This Row],[Female
Business
Spending]]</f>
        <v>162</v>
      </c>
    </row>
    <row r="7" spans="1:14" x14ac:dyDescent="0.2">
      <c r="A7" s="4" t="s">
        <v>14</v>
      </c>
      <c r="B7" s="4" t="s">
        <v>17</v>
      </c>
      <c r="C7" s="5">
        <v>301000</v>
      </c>
      <c r="D7" s="5">
        <v>210</v>
      </c>
      <c r="E7" s="5">
        <v>7000</v>
      </c>
      <c r="F7" s="5">
        <v>3</v>
      </c>
      <c r="G7" s="5">
        <v>251000</v>
      </c>
      <c r="H7" s="5">
        <v>138</v>
      </c>
      <c r="I7" s="5">
        <v>2000</v>
      </c>
      <c r="J7" s="5">
        <v>22</v>
      </c>
      <c r="K7" s="5">
        <f>Table9[[#This Row],[Male
Leisure
Visits]]+Table9[[#This Row],[Male
Business
Visits]]</f>
        <v>308000</v>
      </c>
      <c r="L7" s="5">
        <f>Table9[[#This Row],[Male
Leisure
Spending]]+Table9[[#This Row],[Male
Business
Spending]]</f>
        <v>213</v>
      </c>
      <c r="M7" s="5">
        <f>Table9[[#This Row],[Female
Leisure
Visits]]+Table9[[#This Row],[Female
Business
Visits]]</f>
        <v>253000</v>
      </c>
      <c r="N7" s="5">
        <f>Table9[[#This Row],[Female
Leisure
Spending]]+Table9[[#This Row],[Female
Business
Spending]]</f>
        <v>160</v>
      </c>
    </row>
    <row r="8" spans="1:14" x14ac:dyDescent="0.2">
      <c r="A8" s="4" t="s">
        <v>14</v>
      </c>
      <c r="B8" s="4" t="s">
        <v>18</v>
      </c>
      <c r="C8" s="5">
        <v>274000</v>
      </c>
      <c r="D8" s="5">
        <v>165</v>
      </c>
      <c r="E8" s="5">
        <v>15000</v>
      </c>
      <c r="F8" s="5">
        <v>9</v>
      </c>
      <c r="G8" s="5">
        <v>254000</v>
      </c>
      <c r="H8" s="5">
        <v>107</v>
      </c>
      <c r="I8" s="5">
        <v>4000</v>
      </c>
      <c r="J8" s="5">
        <v>2</v>
      </c>
      <c r="K8" s="5">
        <f>Table9[[#This Row],[Male
Leisure
Visits]]+Table9[[#This Row],[Male
Business
Visits]]</f>
        <v>289000</v>
      </c>
      <c r="L8" s="5">
        <f>Table9[[#This Row],[Male
Leisure
Spending]]+Table9[[#This Row],[Male
Business
Spending]]</f>
        <v>174</v>
      </c>
      <c r="M8" s="5">
        <f>Table9[[#This Row],[Female
Leisure
Visits]]+Table9[[#This Row],[Female
Business
Visits]]</f>
        <v>258000</v>
      </c>
      <c r="N8" s="5">
        <f>Table9[[#This Row],[Female
Leisure
Spending]]+Table9[[#This Row],[Female
Business
Spending]]</f>
        <v>109</v>
      </c>
    </row>
    <row r="9" spans="1:14" x14ac:dyDescent="0.2">
      <c r="A9" s="4" t="s">
        <v>14</v>
      </c>
      <c r="B9" s="4" t="s">
        <v>19</v>
      </c>
      <c r="C9" s="5">
        <v>412000</v>
      </c>
      <c r="D9" s="5">
        <v>358</v>
      </c>
      <c r="E9" s="5">
        <v>8000</v>
      </c>
      <c r="F9" s="5">
        <v>12</v>
      </c>
      <c r="G9" s="5">
        <v>360000</v>
      </c>
      <c r="H9" s="5">
        <v>297</v>
      </c>
      <c r="I9" s="9">
        <v>170107.14285714287</v>
      </c>
      <c r="J9" s="9">
        <v>122.32142857142857</v>
      </c>
      <c r="K9" s="5">
        <f>Table9[[#This Row],[Male
Leisure
Visits]]+Table9[[#This Row],[Male
Business
Visits]]</f>
        <v>420000</v>
      </c>
      <c r="L9" s="5">
        <f>Table9[[#This Row],[Male
Leisure
Spending]]+Table9[[#This Row],[Male
Business
Spending]]</f>
        <v>370</v>
      </c>
      <c r="M9" s="5">
        <f>Table9[[#This Row],[Female
Leisure
Visits]]+Table9[[#This Row],[Female
Business
Visits]]</f>
        <v>530107.14285714284</v>
      </c>
      <c r="N9" s="5">
        <f>Table9[[#This Row],[Female
Leisure
Spending]]+Table9[[#This Row],[Female
Business
Spending]]</f>
        <v>419.32142857142856</v>
      </c>
    </row>
    <row r="10" spans="1:14" x14ac:dyDescent="0.2">
      <c r="A10" s="4" t="s">
        <v>14</v>
      </c>
      <c r="B10" s="4" t="s">
        <v>20</v>
      </c>
      <c r="C10" s="5">
        <v>210000</v>
      </c>
      <c r="D10" s="5">
        <v>96</v>
      </c>
      <c r="E10" s="5">
        <v>74000</v>
      </c>
      <c r="F10" s="5">
        <v>65</v>
      </c>
      <c r="G10" s="5">
        <v>218000</v>
      </c>
      <c r="H10" s="5">
        <v>84</v>
      </c>
      <c r="I10" s="5">
        <v>33000</v>
      </c>
      <c r="J10" s="5">
        <v>15</v>
      </c>
      <c r="K10" s="5">
        <f>Table9[[#This Row],[Male
Leisure
Visits]]+Table9[[#This Row],[Male
Business
Visits]]</f>
        <v>284000</v>
      </c>
      <c r="L10" s="5">
        <f>Table9[[#This Row],[Male
Leisure
Spending]]+Table9[[#This Row],[Male
Business
Spending]]</f>
        <v>161</v>
      </c>
      <c r="M10" s="5">
        <f>Table9[[#This Row],[Female
Leisure
Visits]]+Table9[[#This Row],[Female
Business
Visits]]</f>
        <v>251000</v>
      </c>
      <c r="N10" s="5">
        <f>Table9[[#This Row],[Female
Leisure
Spending]]+Table9[[#This Row],[Female
Business
Spending]]</f>
        <v>99</v>
      </c>
    </row>
    <row r="11" spans="1:14" x14ac:dyDescent="0.2">
      <c r="A11" s="4" t="s">
        <v>14</v>
      </c>
      <c r="B11" s="4" t="s">
        <v>21</v>
      </c>
      <c r="C11" s="5">
        <v>116000</v>
      </c>
      <c r="D11" s="5">
        <v>111</v>
      </c>
      <c r="E11" s="5">
        <v>14000</v>
      </c>
      <c r="F11" s="5">
        <v>13</v>
      </c>
      <c r="G11" s="5">
        <v>99000</v>
      </c>
      <c r="H11" s="5">
        <v>65</v>
      </c>
      <c r="I11" s="5">
        <v>13000</v>
      </c>
      <c r="J11" s="5">
        <v>9</v>
      </c>
      <c r="K11" s="5">
        <f>Table9[[#This Row],[Male
Leisure
Visits]]+Table9[[#This Row],[Male
Business
Visits]]</f>
        <v>130000</v>
      </c>
      <c r="L11" s="5">
        <f>Table9[[#This Row],[Male
Leisure
Spending]]+Table9[[#This Row],[Male
Business
Spending]]</f>
        <v>124</v>
      </c>
      <c r="M11" s="5">
        <f>Table9[[#This Row],[Female
Leisure
Visits]]+Table9[[#This Row],[Female
Business
Visits]]</f>
        <v>112000</v>
      </c>
      <c r="N11" s="5">
        <f>Table9[[#This Row],[Female
Leisure
Spending]]+Table9[[#This Row],[Female
Business
Spending]]</f>
        <v>74</v>
      </c>
    </row>
    <row r="12" spans="1:14" x14ac:dyDescent="0.2">
      <c r="A12" s="4" t="s">
        <v>14</v>
      </c>
      <c r="B12" s="4" t="s">
        <v>22</v>
      </c>
      <c r="C12" s="5">
        <v>4888000</v>
      </c>
      <c r="D12" s="5">
        <v>3618</v>
      </c>
      <c r="E12" s="5">
        <v>560000</v>
      </c>
      <c r="F12" s="5">
        <v>388</v>
      </c>
      <c r="G12" s="5">
        <v>3419000</v>
      </c>
      <c r="H12" s="5">
        <v>2090</v>
      </c>
      <c r="I12" s="5">
        <v>204000</v>
      </c>
      <c r="J12" s="5">
        <v>125</v>
      </c>
      <c r="K12" s="5">
        <f>Table9[[#This Row],[Male
Leisure
Visits]]+Table9[[#This Row],[Male
Business
Visits]]</f>
        <v>5448000</v>
      </c>
      <c r="L12" s="5">
        <f>Table9[[#This Row],[Male
Leisure
Spending]]+Table9[[#This Row],[Male
Business
Spending]]</f>
        <v>4006</v>
      </c>
      <c r="M12" s="5">
        <f>Table9[[#This Row],[Female
Leisure
Visits]]+Table9[[#This Row],[Female
Business
Visits]]</f>
        <v>3623000</v>
      </c>
      <c r="N12" s="5">
        <f>Table9[[#This Row],[Female
Leisure
Spending]]+Table9[[#This Row],[Female
Business
Spending]]</f>
        <v>2215</v>
      </c>
    </row>
    <row r="13" spans="1:14" x14ac:dyDescent="0.2">
      <c r="A13" s="4" t="s">
        <v>14</v>
      </c>
      <c r="B13" s="4" t="s">
        <v>23</v>
      </c>
      <c r="C13" s="5">
        <v>1082000</v>
      </c>
      <c r="D13" s="5">
        <v>582</v>
      </c>
      <c r="E13" s="5">
        <v>445000</v>
      </c>
      <c r="F13" s="5">
        <v>290</v>
      </c>
      <c r="G13" s="5">
        <v>747000</v>
      </c>
      <c r="H13" s="5">
        <v>307</v>
      </c>
      <c r="I13" s="5">
        <v>141000</v>
      </c>
      <c r="J13" s="5">
        <v>106</v>
      </c>
      <c r="K13" s="5">
        <f>Table9[[#This Row],[Male
Leisure
Visits]]+Table9[[#This Row],[Male
Business
Visits]]</f>
        <v>1527000</v>
      </c>
      <c r="L13" s="5">
        <f>Table9[[#This Row],[Male
Leisure
Spending]]+Table9[[#This Row],[Male
Business
Spending]]</f>
        <v>872</v>
      </c>
      <c r="M13" s="5">
        <f>Table9[[#This Row],[Female
Leisure
Visits]]+Table9[[#This Row],[Female
Business
Visits]]</f>
        <v>888000</v>
      </c>
      <c r="N13" s="5">
        <f>Table9[[#This Row],[Female
Leisure
Spending]]+Table9[[#This Row],[Female
Business
Spending]]</f>
        <v>413</v>
      </c>
    </row>
    <row r="14" spans="1:14" x14ac:dyDescent="0.2">
      <c r="A14" s="4" t="s">
        <v>14</v>
      </c>
      <c r="B14" s="4" t="s">
        <v>24</v>
      </c>
      <c r="C14" s="5">
        <v>1892000</v>
      </c>
      <c r="D14" s="5">
        <v>1940</v>
      </c>
      <c r="E14" s="5">
        <v>41000</v>
      </c>
      <c r="F14" s="5">
        <v>51</v>
      </c>
      <c r="G14" s="5">
        <v>2086000</v>
      </c>
      <c r="H14" s="5">
        <v>1813</v>
      </c>
      <c r="I14" s="5">
        <v>19000</v>
      </c>
      <c r="J14" s="5">
        <v>31</v>
      </c>
      <c r="K14" s="5">
        <f>Table9[[#This Row],[Male
Leisure
Visits]]+Table9[[#This Row],[Male
Business
Visits]]</f>
        <v>1933000</v>
      </c>
      <c r="L14" s="5">
        <f>Table9[[#This Row],[Male
Leisure
Spending]]+Table9[[#This Row],[Male
Business
Spending]]</f>
        <v>1991</v>
      </c>
      <c r="M14" s="5">
        <f>Table9[[#This Row],[Female
Leisure
Visits]]+Table9[[#This Row],[Female
Business
Visits]]</f>
        <v>2105000</v>
      </c>
      <c r="N14" s="5">
        <f>Table9[[#This Row],[Female
Leisure
Spending]]+Table9[[#This Row],[Female
Business
Spending]]</f>
        <v>1844</v>
      </c>
    </row>
    <row r="15" spans="1:14" x14ac:dyDescent="0.2">
      <c r="A15" s="4" t="s">
        <v>14</v>
      </c>
      <c r="B15" s="4" t="s">
        <v>25</v>
      </c>
      <c r="C15" s="5">
        <v>399000</v>
      </c>
      <c r="D15" s="5">
        <v>228</v>
      </c>
      <c r="E15" s="5">
        <v>41000</v>
      </c>
      <c r="F15" s="5">
        <v>22</v>
      </c>
      <c r="G15" s="5">
        <v>340000</v>
      </c>
      <c r="H15" s="5">
        <v>163</v>
      </c>
      <c r="I15" s="5">
        <v>14000</v>
      </c>
      <c r="J15" s="5">
        <v>11</v>
      </c>
      <c r="K15" s="5">
        <f>Table9[[#This Row],[Male
Leisure
Visits]]+Table9[[#This Row],[Male
Business
Visits]]</f>
        <v>440000</v>
      </c>
      <c r="L15" s="5">
        <f>Table9[[#This Row],[Male
Leisure
Spending]]+Table9[[#This Row],[Male
Business
Spending]]</f>
        <v>250</v>
      </c>
      <c r="M15" s="5">
        <f>Table9[[#This Row],[Female
Leisure
Visits]]+Table9[[#This Row],[Female
Business
Visits]]</f>
        <v>354000</v>
      </c>
      <c r="N15" s="5">
        <f>Table9[[#This Row],[Female
Leisure
Spending]]+Table9[[#This Row],[Female
Business
Spending]]</f>
        <v>174</v>
      </c>
    </row>
    <row r="16" spans="1:14" x14ac:dyDescent="0.2">
      <c r="A16" s="4" t="s">
        <v>14</v>
      </c>
      <c r="B16" s="4" t="s">
        <v>26</v>
      </c>
      <c r="C16" s="5">
        <v>1607000</v>
      </c>
      <c r="D16" s="5">
        <v>735</v>
      </c>
      <c r="E16" s="5">
        <v>366000</v>
      </c>
      <c r="F16" s="5">
        <v>218</v>
      </c>
      <c r="G16" s="5">
        <v>1284000</v>
      </c>
      <c r="H16" s="5">
        <v>397</v>
      </c>
      <c r="I16" s="5">
        <v>165000</v>
      </c>
      <c r="J16" s="5">
        <v>71</v>
      </c>
      <c r="K16" s="5">
        <f>Table9[[#This Row],[Male
Leisure
Visits]]+Table9[[#This Row],[Male
Business
Visits]]</f>
        <v>1973000</v>
      </c>
      <c r="L16" s="5">
        <f>Table9[[#This Row],[Male
Leisure
Spending]]+Table9[[#This Row],[Male
Business
Spending]]</f>
        <v>953</v>
      </c>
      <c r="M16" s="5">
        <f>Table9[[#This Row],[Female
Leisure
Visits]]+Table9[[#This Row],[Female
Business
Visits]]</f>
        <v>1449000</v>
      </c>
      <c r="N16" s="5">
        <f>Table9[[#This Row],[Female
Leisure
Spending]]+Table9[[#This Row],[Female
Business
Spending]]</f>
        <v>468</v>
      </c>
    </row>
    <row r="17" spans="1:14" x14ac:dyDescent="0.2">
      <c r="A17" s="4" t="s">
        <v>14</v>
      </c>
      <c r="B17" s="4" t="s">
        <v>27</v>
      </c>
      <c r="C17" s="5">
        <v>2287000</v>
      </c>
      <c r="D17" s="5">
        <v>1788</v>
      </c>
      <c r="E17" s="5">
        <v>256000</v>
      </c>
      <c r="F17" s="5">
        <v>231</v>
      </c>
      <c r="G17" s="5">
        <v>2183000</v>
      </c>
      <c r="H17" s="5">
        <v>1517</v>
      </c>
      <c r="I17" s="5">
        <v>99000</v>
      </c>
      <c r="J17" s="5">
        <v>97</v>
      </c>
      <c r="K17" s="5">
        <f>Table9[[#This Row],[Male
Leisure
Visits]]+Table9[[#This Row],[Male
Business
Visits]]</f>
        <v>2543000</v>
      </c>
      <c r="L17" s="5">
        <f>Table9[[#This Row],[Male
Leisure
Spending]]+Table9[[#This Row],[Male
Business
Spending]]</f>
        <v>2019</v>
      </c>
      <c r="M17" s="5">
        <f>Table9[[#This Row],[Female
Leisure
Visits]]+Table9[[#This Row],[Female
Business
Visits]]</f>
        <v>2282000</v>
      </c>
      <c r="N17" s="5">
        <f>Table9[[#This Row],[Female
Leisure
Spending]]+Table9[[#This Row],[Female
Business
Spending]]</f>
        <v>1614</v>
      </c>
    </row>
    <row r="18" spans="1:14" x14ac:dyDescent="0.2">
      <c r="A18" s="4" t="s">
        <v>14</v>
      </c>
      <c r="B18" s="4" t="s">
        <v>28</v>
      </c>
      <c r="C18" s="5">
        <v>126000</v>
      </c>
      <c r="D18" s="5">
        <v>63</v>
      </c>
      <c r="E18" s="5">
        <v>6000</v>
      </c>
      <c r="F18" s="5">
        <v>3</v>
      </c>
      <c r="G18" s="5">
        <v>154000</v>
      </c>
      <c r="H18" s="5">
        <v>88</v>
      </c>
      <c r="I18" s="9">
        <v>170107.14285714287</v>
      </c>
      <c r="J18" s="9">
        <v>122.32142857142857</v>
      </c>
      <c r="K18" s="5">
        <f>Table9[[#This Row],[Male
Leisure
Visits]]+Table9[[#This Row],[Male
Business
Visits]]</f>
        <v>132000</v>
      </c>
      <c r="L18" s="5">
        <f>Table9[[#This Row],[Male
Leisure
Spending]]+Table9[[#This Row],[Male
Business
Spending]]</f>
        <v>66</v>
      </c>
      <c r="M18" s="5">
        <f>Table9[[#This Row],[Female
Leisure
Visits]]+Table9[[#This Row],[Female
Business
Visits]]</f>
        <v>324107.14285714284</v>
      </c>
      <c r="N18" s="5">
        <f>Table9[[#This Row],[Female
Leisure
Spending]]+Table9[[#This Row],[Female
Business
Spending]]</f>
        <v>210.32142857142856</v>
      </c>
    </row>
    <row r="19" spans="1:14" x14ac:dyDescent="0.2">
      <c r="A19" s="4" t="s">
        <v>14</v>
      </c>
      <c r="B19" s="4" t="s">
        <v>29</v>
      </c>
      <c r="C19" s="5">
        <v>27000</v>
      </c>
      <c r="D19" s="5">
        <v>9</v>
      </c>
      <c r="E19" s="5">
        <v>11000</v>
      </c>
      <c r="F19" s="5">
        <v>4</v>
      </c>
      <c r="G19" s="5">
        <v>24000</v>
      </c>
      <c r="H19" s="5">
        <v>5</v>
      </c>
      <c r="I19" s="5">
        <v>13000</v>
      </c>
      <c r="J19" s="5">
        <v>4</v>
      </c>
      <c r="K19" s="5">
        <f>Table9[[#This Row],[Male
Leisure
Visits]]+Table9[[#This Row],[Male
Business
Visits]]</f>
        <v>38000</v>
      </c>
      <c r="L19" s="5">
        <f>Table9[[#This Row],[Male
Leisure
Spending]]+Table9[[#This Row],[Male
Business
Spending]]</f>
        <v>13</v>
      </c>
      <c r="M19" s="5">
        <f>Table9[[#This Row],[Female
Leisure
Visits]]+Table9[[#This Row],[Female
Business
Visits]]</f>
        <v>37000</v>
      </c>
      <c r="N19" s="5">
        <f>Table9[[#This Row],[Female
Leisure
Spending]]+Table9[[#This Row],[Female
Business
Spending]]</f>
        <v>9</v>
      </c>
    </row>
    <row r="20" spans="1:14" x14ac:dyDescent="0.2">
      <c r="A20" s="4" t="s">
        <v>14</v>
      </c>
      <c r="B20" s="4" t="s">
        <v>30</v>
      </c>
      <c r="C20" s="5">
        <v>314000</v>
      </c>
      <c r="D20" s="5">
        <v>234</v>
      </c>
      <c r="E20" s="5">
        <v>22000</v>
      </c>
      <c r="F20" s="5">
        <v>23</v>
      </c>
      <c r="G20" s="5">
        <v>330000</v>
      </c>
      <c r="H20" s="5">
        <v>208</v>
      </c>
      <c r="I20" s="5">
        <v>10000</v>
      </c>
      <c r="J20" s="5">
        <v>7</v>
      </c>
      <c r="K20" s="5">
        <f>Table9[[#This Row],[Male
Leisure
Visits]]+Table9[[#This Row],[Male
Business
Visits]]</f>
        <v>336000</v>
      </c>
      <c r="L20" s="5">
        <f>Table9[[#This Row],[Male
Leisure
Spending]]+Table9[[#This Row],[Male
Business
Spending]]</f>
        <v>257</v>
      </c>
      <c r="M20" s="5">
        <f>Table9[[#This Row],[Female
Leisure
Visits]]+Table9[[#This Row],[Female
Business
Visits]]</f>
        <v>340000</v>
      </c>
      <c r="N20" s="5">
        <f>Table9[[#This Row],[Female
Leisure
Spending]]+Table9[[#This Row],[Female
Business
Spending]]</f>
        <v>215</v>
      </c>
    </row>
    <row r="21" spans="1:14" x14ac:dyDescent="0.2">
      <c r="A21" s="4" t="s">
        <v>14</v>
      </c>
      <c r="B21" s="4" t="s">
        <v>31</v>
      </c>
      <c r="C21" s="5">
        <v>1297000</v>
      </c>
      <c r="D21" s="5">
        <v>622</v>
      </c>
      <c r="E21" s="5">
        <v>332000</v>
      </c>
      <c r="F21" s="5">
        <v>219</v>
      </c>
      <c r="G21" s="5">
        <v>914000</v>
      </c>
      <c r="H21" s="5">
        <v>415</v>
      </c>
      <c r="I21" s="5">
        <v>90000</v>
      </c>
      <c r="J21" s="5">
        <v>55</v>
      </c>
      <c r="K21" s="5">
        <f>Table9[[#This Row],[Male
Leisure
Visits]]+Table9[[#This Row],[Male
Business
Visits]]</f>
        <v>1629000</v>
      </c>
      <c r="L21" s="5">
        <f>Table9[[#This Row],[Male
Leisure
Spending]]+Table9[[#This Row],[Male
Business
Spending]]</f>
        <v>841</v>
      </c>
      <c r="M21" s="5">
        <f>Table9[[#This Row],[Female
Leisure
Visits]]+Table9[[#This Row],[Female
Business
Visits]]</f>
        <v>1004000</v>
      </c>
      <c r="N21" s="5">
        <f>Table9[[#This Row],[Female
Leisure
Spending]]+Table9[[#This Row],[Female
Business
Spending]]</f>
        <v>470</v>
      </c>
    </row>
    <row r="22" spans="1:14" x14ac:dyDescent="0.2">
      <c r="A22" s="4" t="s">
        <v>14</v>
      </c>
      <c r="B22" s="4" t="s">
        <v>32</v>
      </c>
      <c r="C22" s="5">
        <v>182000</v>
      </c>
      <c r="D22" s="5">
        <v>232</v>
      </c>
      <c r="E22" s="5">
        <v>55000</v>
      </c>
      <c r="F22" s="5">
        <v>53</v>
      </c>
      <c r="G22" s="5">
        <v>179000</v>
      </c>
      <c r="H22" s="5">
        <v>105</v>
      </c>
      <c r="I22" s="5">
        <v>22000</v>
      </c>
      <c r="J22" s="5">
        <v>14</v>
      </c>
      <c r="K22" s="5">
        <f>Table9[[#This Row],[Male
Leisure
Visits]]+Table9[[#This Row],[Male
Business
Visits]]</f>
        <v>237000</v>
      </c>
      <c r="L22" s="5">
        <f>Table9[[#This Row],[Male
Leisure
Spending]]+Table9[[#This Row],[Male
Business
Spending]]</f>
        <v>285</v>
      </c>
      <c r="M22" s="5">
        <f>Table9[[#This Row],[Female
Leisure
Visits]]+Table9[[#This Row],[Female
Business
Visits]]</f>
        <v>201000</v>
      </c>
      <c r="N22" s="5">
        <f>Table9[[#This Row],[Female
Leisure
Spending]]+Table9[[#This Row],[Female
Business
Spending]]</f>
        <v>119</v>
      </c>
    </row>
    <row r="23" spans="1:14" x14ac:dyDescent="0.2">
      <c r="A23" s="4" t="s">
        <v>14</v>
      </c>
      <c r="B23" s="4" t="s">
        <v>33</v>
      </c>
      <c r="C23" s="5">
        <v>1344000</v>
      </c>
      <c r="D23" s="5">
        <v>575</v>
      </c>
      <c r="E23" s="5">
        <v>101000</v>
      </c>
      <c r="F23" s="5">
        <v>77</v>
      </c>
      <c r="G23" s="5">
        <v>1261000</v>
      </c>
      <c r="H23" s="5">
        <v>478</v>
      </c>
      <c r="I23" s="5">
        <v>30000</v>
      </c>
      <c r="J23" s="5">
        <v>25</v>
      </c>
      <c r="K23" s="5">
        <f>Table9[[#This Row],[Male
Leisure
Visits]]+Table9[[#This Row],[Male
Business
Visits]]</f>
        <v>1445000</v>
      </c>
      <c r="L23" s="5">
        <f>Table9[[#This Row],[Male
Leisure
Spending]]+Table9[[#This Row],[Male
Business
Spending]]</f>
        <v>652</v>
      </c>
      <c r="M23" s="5">
        <f>Table9[[#This Row],[Female
Leisure
Visits]]+Table9[[#This Row],[Female
Business
Visits]]</f>
        <v>1291000</v>
      </c>
      <c r="N23" s="5">
        <f>Table9[[#This Row],[Female
Leisure
Spending]]+Table9[[#This Row],[Female
Business
Spending]]</f>
        <v>503</v>
      </c>
    </row>
    <row r="24" spans="1:14" x14ac:dyDescent="0.2">
      <c r="A24" s="4" t="s">
        <v>14</v>
      </c>
      <c r="B24" s="4" t="s">
        <v>34</v>
      </c>
      <c r="C24" s="5">
        <v>1975000</v>
      </c>
      <c r="D24" s="5">
        <v>1391</v>
      </c>
      <c r="E24" s="5">
        <v>60000</v>
      </c>
      <c r="F24" s="5">
        <v>98</v>
      </c>
      <c r="G24" s="5">
        <v>1836000</v>
      </c>
      <c r="H24" s="5">
        <v>1220</v>
      </c>
      <c r="I24" s="5">
        <v>36000</v>
      </c>
      <c r="J24" s="5">
        <v>23</v>
      </c>
      <c r="K24" s="5">
        <f>Table9[[#This Row],[Male
Leisure
Visits]]+Table9[[#This Row],[Male
Business
Visits]]</f>
        <v>2035000</v>
      </c>
      <c r="L24" s="5">
        <f>Table9[[#This Row],[Male
Leisure
Spending]]+Table9[[#This Row],[Male
Business
Spending]]</f>
        <v>1489</v>
      </c>
      <c r="M24" s="5">
        <f>Table9[[#This Row],[Female
Leisure
Visits]]+Table9[[#This Row],[Female
Business
Visits]]</f>
        <v>1872000</v>
      </c>
      <c r="N24" s="5">
        <f>Table9[[#This Row],[Female
Leisure
Spending]]+Table9[[#This Row],[Female
Business
Spending]]</f>
        <v>1243</v>
      </c>
    </row>
    <row r="25" spans="1:14" x14ac:dyDescent="0.2">
      <c r="A25" s="4" t="s">
        <v>14</v>
      </c>
      <c r="B25" s="4" t="s">
        <v>35</v>
      </c>
      <c r="C25" s="5">
        <v>858000</v>
      </c>
      <c r="D25" s="5">
        <v>686</v>
      </c>
      <c r="E25" s="5">
        <v>24000</v>
      </c>
      <c r="F25" s="5">
        <v>34</v>
      </c>
      <c r="G25" s="5">
        <v>534000</v>
      </c>
      <c r="H25" s="5">
        <v>333</v>
      </c>
      <c r="I25" s="5">
        <v>12000</v>
      </c>
      <c r="J25" s="5">
        <v>11</v>
      </c>
      <c r="K25" s="5">
        <f>Table9[[#This Row],[Male
Leisure
Visits]]+Table9[[#This Row],[Male
Business
Visits]]</f>
        <v>882000</v>
      </c>
      <c r="L25" s="5">
        <f>Table9[[#This Row],[Male
Leisure
Spending]]+Table9[[#This Row],[Male
Business
Spending]]</f>
        <v>720</v>
      </c>
      <c r="M25" s="5">
        <f>Table9[[#This Row],[Female
Leisure
Visits]]+Table9[[#This Row],[Female
Business
Visits]]</f>
        <v>546000</v>
      </c>
      <c r="N25" s="5">
        <f>Table9[[#This Row],[Female
Leisure
Spending]]+Table9[[#This Row],[Female
Business
Spending]]</f>
        <v>344</v>
      </c>
    </row>
    <row r="26" spans="1:14" x14ac:dyDescent="0.2">
      <c r="A26" s="4" t="s">
        <v>14</v>
      </c>
      <c r="B26" s="4" t="s">
        <v>36</v>
      </c>
      <c r="C26" s="5">
        <v>4000</v>
      </c>
      <c r="D26" s="5">
        <v>2</v>
      </c>
      <c r="E26" s="5">
        <v>3000</v>
      </c>
      <c r="F26" s="5">
        <v>11</v>
      </c>
      <c r="G26" s="5">
        <v>25000</v>
      </c>
      <c r="H26" s="5">
        <v>22</v>
      </c>
      <c r="I26" s="9">
        <v>170107.14285714287</v>
      </c>
      <c r="J26" s="9">
        <v>122.32142857142857</v>
      </c>
      <c r="K26" s="5">
        <f>Table9[[#This Row],[Male
Leisure
Visits]]+Table9[[#This Row],[Male
Business
Visits]]</f>
        <v>7000</v>
      </c>
      <c r="L26" s="5">
        <f>Table9[[#This Row],[Male
Leisure
Spending]]+Table9[[#This Row],[Male
Business
Spending]]</f>
        <v>13</v>
      </c>
      <c r="M26" s="5">
        <f>Table9[[#This Row],[Female
Leisure
Visits]]+Table9[[#This Row],[Female
Business
Visits]]</f>
        <v>195107.14285714287</v>
      </c>
      <c r="N26" s="5">
        <f>Table9[[#This Row],[Female
Leisure
Spending]]+Table9[[#This Row],[Female
Business
Spending]]</f>
        <v>144.32142857142856</v>
      </c>
    </row>
    <row r="27" spans="1:14" x14ac:dyDescent="0.2">
      <c r="A27" s="4" t="s">
        <v>14</v>
      </c>
      <c r="B27" s="4" t="s">
        <v>37</v>
      </c>
      <c r="C27" s="5">
        <v>110000</v>
      </c>
      <c r="D27" s="5">
        <v>60</v>
      </c>
      <c r="E27">
        <v>405838.70967741898</v>
      </c>
      <c r="F27">
        <v>306.48387096774195</v>
      </c>
      <c r="G27" s="5">
        <v>117000</v>
      </c>
      <c r="H27" s="5">
        <v>44</v>
      </c>
      <c r="I27" s="9">
        <v>170107.14285714287</v>
      </c>
      <c r="J27" s="9">
        <v>122.32142857142857</v>
      </c>
      <c r="K27" s="5">
        <f>Table9[[#This Row],[Male
Leisure
Visits]]+Table9[[#This Row],[Male
Business
Visits]]</f>
        <v>515838.70967741898</v>
      </c>
      <c r="L27" s="5">
        <f>Table9[[#This Row],[Male
Leisure
Spending]]+Table9[[#This Row],[Male
Business
Spending]]</f>
        <v>366.48387096774195</v>
      </c>
      <c r="M27" s="5">
        <f>Table9[[#This Row],[Female
Leisure
Visits]]+Table9[[#This Row],[Female
Business
Visits]]</f>
        <v>287107.14285714284</v>
      </c>
      <c r="N27" s="5">
        <f>Table9[[#This Row],[Female
Leisure
Spending]]+Table9[[#This Row],[Female
Business
Spending]]</f>
        <v>166.32142857142856</v>
      </c>
    </row>
    <row r="28" spans="1:14" x14ac:dyDescent="0.2">
      <c r="A28" s="4" t="s">
        <v>14</v>
      </c>
      <c r="B28" s="4" t="s">
        <v>38</v>
      </c>
      <c r="C28" s="5">
        <v>8534000</v>
      </c>
      <c r="D28" s="5">
        <v>6419</v>
      </c>
      <c r="E28" s="5">
        <v>316000</v>
      </c>
      <c r="F28" s="5">
        <v>283</v>
      </c>
      <c r="G28" s="5">
        <v>8622000</v>
      </c>
      <c r="H28" s="5">
        <v>5661</v>
      </c>
      <c r="I28" s="5">
        <v>117000</v>
      </c>
      <c r="J28" s="5">
        <v>106</v>
      </c>
      <c r="K28" s="5">
        <f>Table9[[#This Row],[Male
Leisure
Visits]]+Table9[[#This Row],[Male
Business
Visits]]</f>
        <v>8850000</v>
      </c>
      <c r="L28" s="5">
        <f>Table9[[#This Row],[Male
Leisure
Spending]]+Table9[[#This Row],[Male
Business
Spending]]</f>
        <v>6702</v>
      </c>
      <c r="M28" s="5">
        <f>Table9[[#This Row],[Female
Leisure
Visits]]+Table9[[#This Row],[Female
Business
Visits]]</f>
        <v>8739000</v>
      </c>
      <c r="N28" s="5">
        <f>Table9[[#This Row],[Female
Leisure
Spending]]+Table9[[#This Row],[Female
Business
Spending]]</f>
        <v>5767</v>
      </c>
    </row>
    <row r="29" spans="1:14" x14ac:dyDescent="0.2">
      <c r="A29" s="4" t="s">
        <v>14</v>
      </c>
      <c r="B29" s="4" t="s">
        <v>39</v>
      </c>
      <c r="C29" s="5">
        <v>169000</v>
      </c>
      <c r="D29" s="5">
        <v>97</v>
      </c>
      <c r="E29" s="5">
        <v>54000</v>
      </c>
      <c r="F29" s="5">
        <v>44</v>
      </c>
      <c r="G29" s="5">
        <v>122000</v>
      </c>
      <c r="H29" s="5">
        <v>49</v>
      </c>
      <c r="I29" s="5">
        <v>30000</v>
      </c>
      <c r="J29" s="5">
        <v>15</v>
      </c>
      <c r="K29" s="5">
        <f>Table9[[#This Row],[Male
Leisure
Visits]]+Table9[[#This Row],[Male
Business
Visits]]</f>
        <v>223000</v>
      </c>
      <c r="L29" s="5">
        <f>Table9[[#This Row],[Male
Leisure
Spending]]+Table9[[#This Row],[Male
Business
Spending]]</f>
        <v>141</v>
      </c>
      <c r="M29" s="5">
        <f>Table9[[#This Row],[Female
Leisure
Visits]]+Table9[[#This Row],[Female
Business
Visits]]</f>
        <v>152000</v>
      </c>
      <c r="N29" s="5">
        <f>Table9[[#This Row],[Female
Leisure
Spending]]+Table9[[#This Row],[Female
Business
Spending]]</f>
        <v>64</v>
      </c>
    </row>
    <row r="30" spans="1:14" x14ac:dyDescent="0.2">
      <c r="A30" s="4" t="s">
        <v>14</v>
      </c>
      <c r="B30" s="4" t="s">
        <v>40</v>
      </c>
      <c r="C30" s="5">
        <v>465000</v>
      </c>
      <c r="D30" s="5">
        <v>547</v>
      </c>
      <c r="E30" s="5">
        <v>141000</v>
      </c>
      <c r="F30" s="5">
        <v>132</v>
      </c>
      <c r="G30" s="5">
        <v>376000</v>
      </c>
      <c r="H30" s="5">
        <v>289</v>
      </c>
      <c r="I30" s="5">
        <v>56000</v>
      </c>
      <c r="J30" s="5">
        <v>43</v>
      </c>
      <c r="K30" s="5">
        <f>Table9[[#This Row],[Male
Leisure
Visits]]+Table9[[#This Row],[Male
Business
Visits]]</f>
        <v>606000</v>
      </c>
      <c r="L30" s="5">
        <f>Table9[[#This Row],[Male
Leisure
Spending]]+Table9[[#This Row],[Male
Business
Spending]]</f>
        <v>679</v>
      </c>
      <c r="M30" s="5">
        <f>Table9[[#This Row],[Female
Leisure
Visits]]+Table9[[#This Row],[Female
Business
Visits]]</f>
        <v>432000</v>
      </c>
      <c r="N30" s="5">
        <f>Table9[[#This Row],[Female
Leisure
Spending]]+Table9[[#This Row],[Female
Business
Spending]]</f>
        <v>332</v>
      </c>
    </row>
    <row r="31" spans="1:14" x14ac:dyDescent="0.2">
      <c r="A31" s="4" t="s">
        <v>14</v>
      </c>
      <c r="B31" s="4" t="s">
        <v>41</v>
      </c>
      <c r="C31" s="5">
        <v>1654000</v>
      </c>
      <c r="D31" s="5">
        <v>1465</v>
      </c>
      <c r="E31" s="5">
        <v>53000</v>
      </c>
      <c r="F31" s="5">
        <v>61</v>
      </c>
      <c r="G31" s="5">
        <v>1405000</v>
      </c>
      <c r="H31" s="5">
        <v>1076</v>
      </c>
      <c r="I31" s="5">
        <v>37000</v>
      </c>
      <c r="J31" s="5">
        <v>74</v>
      </c>
      <c r="K31" s="5">
        <f>Table9[[#This Row],[Male
Leisure
Visits]]+Table9[[#This Row],[Male
Business
Visits]]</f>
        <v>1707000</v>
      </c>
      <c r="L31" s="5">
        <f>Table9[[#This Row],[Male
Leisure
Spending]]+Table9[[#This Row],[Male
Business
Spending]]</f>
        <v>1526</v>
      </c>
      <c r="M31" s="5">
        <f>Table9[[#This Row],[Female
Leisure
Visits]]+Table9[[#This Row],[Female
Business
Visits]]</f>
        <v>1442000</v>
      </c>
      <c r="N31" s="5">
        <f>Table9[[#This Row],[Female
Leisure
Spending]]+Table9[[#This Row],[Female
Business
Spending]]</f>
        <v>1150</v>
      </c>
    </row>
    <row r="32" spans="1:14" x14ac:dyDescent="0.2">
      <c r="A32" s="4" t="s">
        <v>14</v>
      </c>
      <c r="B32" s="4" t="s">
        <v>42</v>
      </c>
      <c r="C32" s="5">
        <v>1039000</v>
      </c>
      <c r="D32" s="5">
        <v>805</v>
      </c>
      <c r="E32" s="5">
        <v>60000</v>
      </c>
      <c r="F32" s="5">
        <v>67</v>
      </c>
      <c r="G32" s="5">
        <v>897000</v>
      </c>
      <c r="H32" s="5">
        <v>688</v>
      </c>
      <c r="I32" s="5">
        <v>21000</v>
      </c>
      <c r="J32" s="5">
        <v>15</v>
      </c>
      <c r="K32" s="5">
        <f>Table9[[#This Row],[Male
Leisure
Visits]]+Table9[[#This Row],[Male
Business
Visits]]</f>
        <v>1099000</v>
      </c>
      <c r="L32" s="5">
        <f>Table9[[#This Row],[Male
Leisure
Spending]]+Table9[[#This Row],[Male
Business
Spending]]</f>
        <v>872</v>
      </c>
      <c r="M32" s="5">
        <f>Table9[[#This Row],[Female
Leisure
Visits]]+Table9[[#This Row],[Female
Business
Visits]]</f>
        <v>918000</v>
      </c>
      <c r="N32" s="5">
        <f>Table9[[#This Row],[Female
Leisure
Spending]]+Table9[[#This Row],[Female
Business
Spending]]</f>
        <v>703</v>
      </c>
    </row>
    <row r="33" spans="1:14" x14ac:dyDescent="0.2">
      <c r="A33" s="4" t="s">
        <v>14</v>
      </c>
      <c r="B33" s="4" t="s">
        <v>43</v>
      </c>
      <c r="C33" s="5">
        <v>32601000</v>
      </c>
      <c r="D33" s="5">
        <v>23673</v>
      </c>
      <c r="E33" s="5">
        <v>3293000</v>
      </c>
      <c r="F33" s="5">
        <v>2533</v>
      </c>
      <c r="G33" s="5">
        <v>28676000</v>
      </c>
      <c r="H33" s="5">
        <v>17997</v>
      </c>
      <c r="I33" s="5">
        <v>1254000</v>
      </c>
      <c r="J33" s="5">
        <v>926</v>
      </c>
      <c r="K33" s="5">
        <f>Table9[[#This Row],[Male
Leisure
Visits]]+Table9[[#This Row],[Male
Business
Visits]]</f>
        <v>35894000</v>
      </c>
      <c r="L33" s="5">
        <f>Table9[[#This Row],[Male
Leisure
Spending]]+Table9[[#This Row],[Male
Business
Spending]]</f>
        <v>26206</v>
      </c>
      <c r="M33" s="5">
        <f>Table9[[#This Row],[Female
Leisure
Visits]]+Table9[[#This Row],[Female
Business
Visits]]</f>
        <v>29930000</v>
      </c>
      <c r="N33" s="5">
        <f>Table9[[#This Row],[Female
Leisure
Spending]]+Table9[[#This Row],[Female
Business
Spending]]</f>
        <v>18923</v>
      </c>
    </row>
    <row r="34" spans="1:14" x14ac:dyDescent="0.2">
      <c r="A34" s="4" t="s">
        <v>14</v>
      </c>
      <c r="B34" s="4" t="s">
        <v>44</v>
      </c>
      <c r="C34" s="5">
        <v>29672000</v>
      </c>
      <c r="D34" s="5">
        <v>20892</v>
      </c>
      <c r="E34" s="5">
        <v>2998000</v>
      </c>
      <c r="F34" s="5">
        <v>2218</v>
      </c>
      <c r="G34" s="5">
        <v>26196000</v>
      </c>
      <c r="H34" s="5">
        <v>16141</v>
      </c>
      <c r="I34" s="5">
        <v>1128000</v>
      </c>
      <c r="J34" s="5">
        <v>786</v>
      </c>
      <c r="K34" s="5">
        <f>Table9[[#This Row],[Male
Leisure
Visits]]+Table9[[#This Row],[Male
Business
Visits]]</f>
        <v>32670000</v>
      </c>
      <c r="L34" s="5">
        <f>Table9[[#This Row],[Male
Leisure
Spending]]+Table9[[#This Row],[Male
Business
Spending]]</f>
        <v>23110</v>
      </c>
      <c r="M34" s="5">
        <f>Table9[[#This Row],[Female
Leisure
Visits]]+Table9[[#This Row],[Female
Business
Visits]]</f>
        <v>27324000</v>
      </c>
      <c r="N34" s="5">
        <f>Table9[[#This Row],[Female
Leisure
Spending]]+Table9[[#This Row],[Female
Business
Spending]]</f>
        <v>16927</v>
      </c>
    </row>
    <row r="35" spans="1:14" x14ac:dyDescent="0.2">
      <c r="A35" s="4" t="s">
        <v>14</v>
      </c>
      <c r="B35" s="4" t="s">
        <v>45</v>
      </c>
      <c r="C35" s="5">
        <v>25118000</v>
      </c>
      <c r="D35" s="5">
        <v>18043</v>
      </c>
      <c r="E35" s="5">
        <v>2756000</v>
      </c>
      <c r="F35" s="5">
        <v>2025</v>
      </c>
      <c r="G35" s="5">
        <v>22193000</v>
      </c>
      <c r="H35" s="5">
        <v>13963</v>
      </c>
      <c r="I35" s="5">
        <v>1045000</v>
      </c>
      <c r="J35" s="5">
        <v>703</v>
      </c>
      <c r="K35" s="5">
        <f>Table9[[#This Row],[Male
Leisure
Visits]]+Table9[[#This Row],[Male
Business
Visits]]</f>
        <v>27874000</v>
      </c>
      <c r="L35" s="5">
        <f>Table9[[#This Row],[Male
Leisure
Spending]]+Table9[[#This Row],[Male
Business
Spending]]</f>
        <v>20068</v>
      </c>
      <c r="M35" s="5">
        <f>Table9[[#This Row],[Female
Leisure
Visits]]+Table9[[#This Row],[Female
Business
Visits]]</f>
        <v>23238000</v>
      </c>
      <c r="N35" s="5">
        <f>Table9[[#This Row],[Female
Leisure
Spending]]+Table9[[#This Row],[Female
Business
Spending]]</f>
        <v>14666</v>
      </c>
    </row>
    <row r="36" spans="1:14" x14ac:dyDescent="0.2">
      <c r="A36" s="4" t="s">
        <v>14</v>
      </c>
      <c r="B36" s="4" t="s">
        <v>46</v>
      </c>
      <c r="C36" s="5">
        <v>4554000</v>
      </c>
      <c r="D36" s="5">
        <v>2850</v>
      </c>
      <c r="E36" s="5">
        <v>243000</v>
      </c>
      <c r="F36" s="5">
        <v>193</v>
      </c>
      <c r="G36" s="5">
        <v>4002000</v>
      </c>
      <c r="H36" s="5">
        <v>2177</v>
      </c>
      <c r="I36" s="5">
        <v>83000</v>
      </c>
      <c r="J36" s="5">
        <v>83</v>
      </c>
      <c r="K36" s="5">
        <f>Table9[[#This Row],[Male
Leisure
Visits]]+Table9[[#This Row],[Male
Business
Visits]]</f>
        <v>4797000</v>
      </c>
      <c r="L36" s="5">
        <f>Table9[[#This Row],[Male
Leisure
Spending]]+Table9[[#This Row],[Male
Business
Spending]]</f>
        <v>3043</v>
      </c>
      <c r="M36" s="5">
        <f>Table9[[#This Row],[Female
Leisure
Visits]]+Table9[[#This Row],[Female
Business
Visits]]</f>
        <v>4085000</v>
      </c>
      <c r="N36" s="5">
        <f>Table9[[#This Row],[Female
Leisure
Spending]]+Table9[[#This Row],[Female
Business
Spending]]</f>
        <v>2260</v>
      </c>
    </row>
    <row r="37" spans="1:14" x14ac:dyDescent="0.2">
      <c r="A37" s="4" t="s">
        <v>47</v>
      </c>
      <c r="B37" s="4" t="s">
        <v>48</v>
      </c>
      <c r="C37" s="5">
        <v>144000</v>
      </c>
      <c r="D37" s="5">
        <v>117</v>
      </c>
      <c r="E37" s="5">
        <v>12000</v>
      </c>
      <c r="F37" s="5">
        <v>10</v>
      </c>
      <c r="G37" s="5">
        <v>80000</v>
      </c>
      <c r="H37" s="5">
        <v>67</v>
      </c>
      <c r="I37" s="5">
        <v>1000</v>
      </c>
      <c r="J37" s="5">
        <v>1</v>
      </c>
      <c r="K37" s="5">
        <f>Table9[[#This Row],[Male
Leisure
Visits]]+Table9[[#This Row],[Male
Business
Visits]]</f>
        <v>156000</v>
      </c>
      <c r="L37" s="5">
        <f>Table9[[#This Row],[Male
Leisure
Spending]]+Table9[[#This Row],[Male
Business
Spending]]</f>
        <v>127</v>
      </c>
      <c r="M37" s="5">
        <f>Table9[[#This Row],[Female
Leisure
Visits]]+Table9[[#This Row],[Female
Business
Visits]]</f>
        <v>81000</v>
      </c>
      <c r="N37" s="5">
        <f>Table9[[#This Row],[Female
Leisure
Spending]]+Table9[[#This Row],[Female
Business
Spending]]</f>
        <v>68</v>
      </c>
    </row>
    <row r="38" spans="1:14" x14ac:dyDescent="0.2">
      <c r="A38" s="4" t="s">
        <v>47</v>
      </c>
      <c r="B38" s="4" t="s">
        <v>49</v>
      </c>
      <c r="C38" s="5">
        <v>442000</v>
      </c>
      <c r="D38" s="5">
        <v>311</v>
      </c>
      <c r="E38" s="5">
        <v>4000</v>
      </c>
      <c r="F38" s="5">
        <v>1</v>
      </c>
      <c r="G38" s="5">
        <v>470000</v>
      </c>
      <c r="H38" s="5">
        <v>274</v>
      </c>
      <c r="I38" s="5">
        <v>14000</v>
      </c>
      <c r="J38" s="5">
        <v>4</v>
      </c>
      <c r="K38" s="5">
        <f>Table9[[#This Row],[Male
Leisure
Visits]]+Table9[[#This Row],[Male
Business
Visits]]</f>
        <v>446000</v>
      </c>
      <c r="L38" s="5">
        <f>Table9[[#This Row],[Male
Leisure
Spending]]+Table9[[#This Row],[Male
Business
Spending]]</f>
        <v>312</v>
      </c>
      <c r="M38" s="5">
        <f>Table9[[#This Row],[Female
Leisure
Visits]]+Table9[[#This Row],[Female
Business
Visits]]</f>
        <v>484000</v>
      </c>
      <c r="N38" s="5">
        <f>Table9[[#This Row],[Female
Leisure
Spending]]+Table9[[#This Row],[Female
Business
Spending]]</f>
        <v>278</v>
      </c>
    </row>
    <row r="39" spans="1:14" x14ac:dyDescent="0.2">
      <c r="A39" s="4" t="s">
        <v>47</v>
      </c>
      <c r="B39" s="4" t="s">
        <v>50</v>
      </c>
      <c r="C39" s="5">
        <v>117000</v>
      </c>
      <c r="D39" s="5">
        <v>65</v>
      </c>
      <c r="E39" s="5">
        <v>4000</v>
      </c>
      <c r="F39" s="5">
        <v>8</v>
      </c>
      <c r="G39" s="5">
        <v>106000</v>
      </c>
      <c r="H39" s="5">
        <v>45</v>
      </c>
      <c r="I39" s="5">
        <v>1000</v>
      </c>
      <c r="J39" s="5">
        <v>2</v>
      </c>
      <c r="K39" s="5">
        <f>Table9[[#This Row],[Male
Leisure
Visits]]+Table9[[#This Row],[Male
Business
Visits]]</f>
        <v>121000</v>
      </c>
      <c r="L39" s="5">
        <f>Table9[[#This Row],[Male
Leisure
Spending]]+Table9[[#This Row],[Male
Business
Spending]]</f>
        <v>73</v>
      </c>
      <c r="M39" s="5">
        <f>Table9[[#This Row],[Female
Leisure
Visits]]+Table9[[#This Row],[Female
Business
Visits]]</f>
        <v>107000</v>
      </c>
      <c r="N39" s="5">
        <f>Table9[[#This Row],[Female
Leisure
Spending]]+Table9[[#This Row],[Female
Business
Spending]]</f>
        <v>47</v>
      </c>
    </row>
    <row r="40" spans="1:14" x14ac:dyDescent="0.2">
      <c r="A40" s="4" t="s">
        <v>47</v>
      </c>
      <c r="B40" s="4" t="s">
        <v>51</v>
      </c>
      <c r="C40" s="5">
        <v>67000</v>
      </c>
      <c r="D40" s="5">
        <v>46</v>
      </c>
      <c r="E40" s="5">
        <v>1000</v>
      </c>
      <c r="F40" s="5">
        <v>0</v>
      </c>
      <c r="G40" s="5">
        <v>24000</v>
      </c>
      <c r="H40" s="5">
        <v>10</v>
      </c>
      <c r="I40" s="5">
        <v>3000</v>
      </c>
      <c r="J40" s="9">
        <v>23.6</v>
      </c>
      <c r="K40" s="5">
        <f>Table9[[#This Row],[Male
Leisure
Visits]]+Table9[[#This Row],[Male
Business
Visits]]</f>
        <v>68000</v>
      </c>
      <c r="L40" s="5">
        <f>Table9[[#This Row],[Male
Leisure
Spending]]+Table9[[#This Row],[Male
Business
Spending]]</f>
        <v>46</v>
      </c>
      <c r="M40" s="5">
        <f>Table9[[#This Row],[Female
Leisure
Visits]]+Table9[[#This Row],[Female
Business
Visits]]</f>
        <v>27000</v>
      </c>
      <c r="N40" s="5">
        <f>Table9[[#This Row],[Female
Leisure
Spending]]+Table9[[#This Row],[Female
Business
Spending]]</f>
        <v>33.6</v>
      </c>
    </row>
    <row r="41" spans="1:14" x14ac:dyDescent="0.2">
      <c r="A41" s="4" t="s">
        <v>47</v>
      </c>
      <c r="B41" s="4" t="s">
        <v>52</v>
      </c>
      <c r="C41" s="5">
        <v>171000</v>
      </c>
      <c r="D41" s="5">
        <v>238</v>
      </c>
      <c r="E41" s="5">
        <v>44000</v>
      </c>
      <c r="F41" s="5">
        <v>65</v>
      </c>
      <c r="G41" s="5">
        <v>142000</v>
      </c>
      <c r="H41" s="5">
        <v>209</v>
      </c>
      <c r="I41" s="5">
        <v>11000</v>
      </c>
      <c r="J41" s="5">
        <v>13</v>
      </c>
      <c r="K41" s="5">
        <f>Table9[[#This Row],[Male
Leisure
Visits]]+Table9[[#This Row],[Male
Business
Visits]]</f>
        <v>215000</v>
      </c>
      <c r="L41" s="5">
        <f>Table9[[#This Row],[Male
Leisure
Spending]]+Table9[[#This Row],[Male
Business
Spending]]</f>
        <v>303</v>
      </c>
      <c r="M41" s="5">
        <f>Table9[[#This Row],[Female
Leisure
Visits]]+Table9[[#This Row],[Female
Business
Visits]]</f>
        <v>153000</v>
      </c>
      <c r="N41" s="5">
        <f>Table9[[#This Row],[Female
Leisure
Spending]]+Table9[[#This Row],[Female
Business
Spending]]</f>
        <v>222</v>
      </c>
    </row>
    <row r="42" spans="1:14" x14ac:dyDescent="0.2">
      <c r="A42" s="4" t="s">
        <v>47</v>
      </c>
      <c r="B42" s="4" t="s">
        <v>53</v>
      </c>
      <c r="C42" s="5">
        <v>198000</v>
      </c>
      <c r="D42" s="5">
        <v>195</v>
      </c>
      <c r="E42" s="5">
        <v>13000</v>
      </c>
      <c r="F42" s="5">
        <v>17</v>
      </c>
      <c r="G42" s="5">
        <v>100000</v>
      </c>
      <c r="H42" s="5">
        <v>71</v>
      </c>
      <c r="I42" s="5">
        <v>6000</v>
      </c>
      <c r="J42" s="5">
        <v>5</v>
      </c>
      <c r="K42" s="5">
        <f>Table9[[#This Row],[Male
Leisure
Visits]]+Table9[[#This Row],[Male
Business
Visits]]</f>
        <v>211000</v>
      </c>
      <c r="L42" s="5">
        <f>Table9[[#This Row],[Male
Leisure
Spending]]+Table9[[#This Row],[Male
Business
Spending]]</f>
        <v>212</v>
      </c>
      <c r="M42" s="5">
        <f>Table9[[#This Row],[Female
Leisure
Visits]]+Table9[[#This Row],[Female
Business
Visits]]</f>
        <v>106000</v>
      </c>
      <c r="N42" s="5">
        <f>Table9[[#This Row],[Female
Leisure
Spending]]+Table9[[#This Row],[Female
Business
Spending]]</f>
        <v>76</v>
      </c>
    </row>
    <row r="43" spans="1:14" x14ac:dyDescent="0.2">
      <c r="A43" s="4" t="s">
        <v>47</v>
      </c>
      <c r="B43" s="4" t="s">
        <v>54</v>
      </c>
      <c r="C43" s="5">
        <v>579000</v>
      </c>
      <c r="D43" s="5">
        <v>790</v>
      </c>
      <c r="E43" s="5">
        <v>56000</v>
      </c>
      <c r="F43" s="5">
        <v>82</v>
      </c>
      <c r="G43" s="5">
        <v>494000</v>
      </c>
      <c r="H43" s="5">
        <v>529</v>
      </c>
      <c r="I43" s="5">
        <v>31000</v>
      </c>
      <c r="J43" s="5">
        <v>34</v>
      </c>
      <c r="K43" s="5">
        <f>Table9[[#This Row],[Male
Leisure
Visits]]+Table9[[#This Row],[Male
Business
Visits]]</f>
        <v>635000</v>
      </c>
      <c r="L43" s="5">
        <f>Table9[[#This Row],[Male
Leisure
Spending]]+Table9[[#This Row],[Male
Business
Spending]]</f>
        <v>872</v>
      </c>
      <c r="M43" s="5">
        <f>Table9[[#This Row],[Female
Leisure
Visits]]+Table9[[#This Row],[Female
Business
Visits]]</f>
        <v>525000</v>
      </c>
      <c r="N43" s="5">
        <f>Table9[[#This Row],[Female
Leisure
Spending]]+Table9[[#This Row],[Female
Business
Spending]]</f>
        <v>563</v>
      </c>
    </row>
    <row r="44" spans="1:14" x14ac:dyDescent="0.2">
      <c r="A44" s="4" t="s">
        <v>47</v>
      </c>
      <c r="B44" s="4" t="s">
        <v>55</v>
      </c>
      <c r="C44" s="5">
        <v>70000</v>
      </c>
      <c r="D44" s="5">
        <v>76</v>
      </c>
      <c r="E44" s="5">
        <v>19000</v>
      </c>
      <c r="F44" s="5">
        <v>21</v>
      </c>
      <c r="G44" s="5">
        <v>68000</v>
      </c>
      <c r="H44" s="5">
        <v>48</v>
      </c>
      <c r="I44" s="5">
        <v>3000</v>
      </c>
      <c r="J44" s="5">
        <v>8</v>
      </c>
      <c r="K44" s="5">
        <f>Table9[[#This Row],[Male
Leisure
Visits]]+Table9[[#This Row],[Male
Business
Visits]]</f>
        <v>89000</v>
      </c>
      <c r="L44" s="5">
        <f>Table9[[#This Row],[Male
Leisure
Spending]]+Table9[[#This Row],[Male
Business
Spending]]</f>
        <v>97</v>
      </c>
      <c r="M44" s="5">
        <f>Table9[[#This Row],[Female
Leisure
Visits]]+Table9[[#This Row],[Female
Business
Visits]]</f>
        <v>71000</v>
      </c>
      <c r="N44" s="5">
        <f>Table9[[#This Row],[Female
Leisure
Spending]]+Table9[[#This Row],[Female
Business
Spending]]</f>
        <v>56</v>
      </c>
    </row>
    <row r="45" spans="1:14" x14ac:dyDescent="0.2">
      <c r="A45" s="4" t="s">
        <v>47</v>
      </c>
      <c r="B45" s="4" t="s">
        <v>56</v>
      </c>
      <c r="C45" s="5">
        <v>584000</v>
      </c>
      <c r="D45" s="5">
        <v>846</v>
      </c>
      <c r="E45" s="5">
        <v>113000</v>
      </c>
      <c r="F45" s="5">
        <v>206</v>
      </c>
      <c r="G45" s="5">
        <v>541000</v>
      </c>
      <c r="H45" s="5">
        <v>654</v>
      </c>
      <c r="I45" s="5">
        <v>37000</v>
      </c>
      <c r="J45" s="5">
        <v>54</v>
      </c>
      <c r="K45" s="5">
        <f>Table9[[#This Row],[Male
Leisure
Visits]]+Table9[[#This Row],[Male
Business
Visits]]</f>
        <v>697000</v>
      </c>
      <c r="L45" s="5">
        <f>Table9[[#This Row],[Male
Leisure
Spending]]+Table9[[#This Row],[Male
Business
Spending]]</f>
        <v>1052</v>
      </c>
      <c r="M45" s="5">
        <f>Table9[[#This Row],[Female
Leisure
Visits]]+Table9[[#This Row],[Female
Business
Visits]]</f>
        <v>578000</v>
      </c>
      <c r="N45" s="5">
        <f>Table9[[#This Row],[Female
Leisure
Spending]]+Table9[[#This Row],[Female
Business
Spending]]</f>
        <v>708</v>
      </c>
    </row>
    <row r="46" spans="1:14" x14ac:dyDescent="0.2">
      <c r="A46" s="4" t="s">
        <v>47</v>
      </c>
      <c r="B46" s="4" t="s">
        <v>57</v>
      </c>
      <c r="C46" s="5">
        <v>476000</v>
      </c>
      <c r="D46" s="5">
        <v>521</v>
      </c>
      <c r="E46" s="5">
        <v>77000</v>
      </c>
      <c r="F46" s="5">
        <v>135</v>
      </c>
      <c r="G46" s="5">
        <v>255000</v>
      </c>
      <c r="H46" s="5">
        <v>243</v>
      </c>
      <c r="I46" s="5">
        <v>22000</v>
      </c>
      <c r="J46" s="5">
        <v>19</v>
      </c>
      <c r="K46" s="5">
        <f>Table9[[#This Row],[Male
Leisure
Visits]]+Table9[[#This Row],[Male
Business
Visits]]</f>
        <v>553000</v>
      </c>
      <c r="L46" s="5">
        <f>Table9[[#This Row],[Male
Leisure
Spending]]+Table9[[#This Row],[Male
Business
Spending]]</f>
        <v>656</v>
      </c>
      <c r="M46" s="5">
        <f>Table9[[#This Row],[Female
Leisure
Visits]]+Table9[[#This Row],[Female
Business
Visits]]</f>
        <v>277000</v>
      </c>
      <c r="N46" s="5">
        <f>Table9[[#This Row],[Female
Leisure
Spending]]+Table9[[#This Row],[Female
Business
Spending]]</f>
        <v>262</v>
      </c>
    </row>
    <row r="47" spans="1:14" x14ac:dyDescent="0.2">
      <c r="A47" s="4" t="s">
        <v>47</v>
      </c>
      <c r="B47" s="4" t="s">
        <v>58</v>
      </c>
      <c r="C47" s="5">
        <v>150000</v>
      </c>
      <c r="D47" s="5">
        <v>156</v>
      </c>
      <c r="E47" s="5">
        <v>18000</v>
      </c>
      <c r="F47" s="5">
        <v>83</v>
      </c>
      <c r="G47" s="5">
        <v>146000</v>
      </c>
      <c r="H47" s="5">
        <v>128</v>
      </c>
      <c r="I47" s="5">
        <v>10000</v>
      </c>
      <c r="J47" s="5">
        <v>8</v>
      </c>
      <c r="K47" s="5">
        <f>Table9[[#This Row],[Male
Leisure
Visits]]+Table9[[#This Row],[Male
Business
Visits]]</f>
        <v>168000</v>
      </c>
      <c r="L47" s="5">
        <f>Table9[[#This Row],[Male
Leisure
Spending]]+Table9[[#This Row],[Male
Business
Spending]]</f>
        <v>239</v>
      </c>
      <c r="M47" s="5">
        <f>Table9[[#This Row],[Female
Leisure
Visits]]+Table9[[#This Row],[Female
Business
Visits]]</f>
        <v>156000</v>
      </c>
      <c r="N47" s="5">
        <f>Table9[[#This Row],[Female
Leisure
Spending]]+Table9[[#This Row],[Female
Business
Spending]]</f>
        <v>136</v>
      </c>
    </row>
    <row r="48" spans="1:14" x14ac:dyDescent="0.2">
      <c r="A48" s="4" t="s">
        <v>47</v>
      </c>
      <c r="B48" s="4" t="s">
        <v>59</v>
      </c>
      <c r="C48" s="5">
        <v>165000</v>
      </c>
      <c r="D48" s="5">
        <v>150</v>
      </c>
      <c r="E48" s="5">
        <v>38000</v>
      </c>
      <c r="F48" s="5">
        <v>51</v>
      </c>
      <c r="G48" s="5">
        <v>196000</v>
      </c>
      <c r="H48" s="5">
        <v>158</v>
      </c>
      <c r="I48" s="5">
        <v>10000</v>
      </c>
      <c r="J48" s="5">
        <v>15</v>
      </c>
      <c r="K48" s="5">
        <f>Table9[[#This Row],[Male
Leisure
Visits]]+Table9[[#This Row],[Male
Business
Visits]]</f>
        <v>203000</v>
      </c>
      <c r="L48" s="5">
        <f>Table9[[#This Row],[Male
Leisure
Spending]]+Table9[[#This Row],[Male
Business
Spending]]</f>
        <v>201</v>
      </c>
      <c r="M48" s="5">
        <f>Table9[[#This Row],[Female
Leisure
Visits]]+Table9[[#This Row],[Female
Business
Visits]]</f>
        <v>206000</v>
      </c>
      <c r="N48" s="5">
        <f>Table9[[#This Row],[Female
Leisure
Spending]]+Table9[[#This Row],[Female
Business
Spending]]</f>
        <v>173</v>
      </c>
    </row>
    <row r="49" spans="1:14" x14ac:dyDescent="0.2">
      <c r="A49" s="4" t="s">
        <v>47</v>
      </c>
      <c r="B49" s="4" t="s">
        <v>60</v>
      </c>
      <c r="C49" s="5">
        <v>1145000</v>
      </c>
      <c r="D49" s="5">
        <v>1116</v>
      </c>
      <c r="E49" s="5">
        <v>66000</v>
      </c>
      <c r="F49" s="5">
        <v>139</v>
      </c>
      <c r="G49" s="5">
        <v>674000</v>
      </c>
      <c r="H49" s="5">
        <v>551</v>
      </c>
      <c r="I49" s="5">
        <v>12000</v>
      </c>
      <c r="J49" s="5">
        <v>39</v>
      </c>
      <c r="K49" s="5">
        <f>Table9[[#This Row],[Male
Leisure
Visits]]+Table9[[#This Row],[Male
Business
Visits]]</f>
        <v>1211000</v>
      </c>
      <c r="L49" s="5">
        <f>Table9[[#This Row],[Male
Leisure
Spending]]+Table9[[#This Row],[Male
Business
Spending]]</f>
        <v>1255</v>
      </c>
      <c r="M49" s="5">
        <f>Table9[[#This Row],[Female
Leisure
Visits]]+Table9[[#This Row],[Female
Business
Visits]]</f>
        <v>686000</v>
      </c>
      <c r="N49" s="5">
        <f>Table9[[#This Row],[Female
Leisure
Spending]]+Table9[[#This Row],[Female
Business
Spending]]</f>
        <v>590</v>
      </c>
    </row>
    <row r="50" spans="1:14" x14ac:dyDescent="0.2">
      <c r="A50" s="4" t="s">
        <v>47</v>
      </c>
      <c r="B50" s="4" t="s">
        <v>61</v>
      </c>
      <c r="C50" s="5">
        <v>121000</v>
      </c>
      <c r="D50" s="5">
        <v>212</v>
      </c>
      <c r="E50" s="5">
        <v>19000</v>
      </c>
      <c r="F50" s="5">
        <v>22</v>
      </c>
      <c r="G50" s="5">
        <v>88000</v>
      </c>
      <c r="H50" s="5">
        <v>187</v>
      </c>
      <c r="I50" s="5">
        <v>3000</v>
      </c>
      <c r="J50" s="5">
        <v>3</v>
      </c>
      <c r="K50" s="5">
        <f>Table9[[#This Row],[Male
Leisure
Visits]]+Table9[[#This Row],[Male
Business
Visits]]</f>
        <v>140000</v>
      </c>
      <c r="L50" s="5">
        <f>Table9[[#This Row],[Male
Leisure
Spending]]+Table9[[#This Row],[Male
Business
Spending]]</f>
        <v>234</v>
      </c>
      <c r="M50" s="5">
        <f>Table9[[#This Row],[Female
Leisure
Visits]]+Table9[[#This Row],[Female
Business
Visits]]</f>
        <v>91000</v>
      </c>
      <c r="N50" s="5">
        <f>Table9[[#This Row],[Female
Leisure
Spending]]+Table9[[#This Row],[Female
Business
Spending]]</f>
        <v>190</v>
      </c>
    </row>
    <row r="51" spans="1:14" x14ac:dyDescent="0.2">
      <c r="A51" s="4" t="s">
        <v>47</v>
      </c>
      <c r="B51" s="4" t="s">
        <v>62</v>
      </c>
      <c r="C51" s="5">
        <v>432000</v>
      </c>
      <c r="D51" s="5">
        <v>453</v>
      </c>
      <c r="E51" s="5">
        <v>6000</v>
      </c>
      <c r="F51" s="5">
        <v>7</v>
      </c>
      <c r="G51" s="5">
        <v>182000</v>
      </c>
      <c r="H51" s="5">
        <v>141</v>
      </c>
      <c r="I51" s="5">
        <v>1000</v>
      </c>
      <c r="J51" s="5">
        <v>1</v>
      </c>
      <c r="K51" s="5">
        <f>Table9[[#This Row],[Male
Leisure
Visits]]+Table9[[#This Row],[Male
Business
Visits]]</f>
        <v>438000</v>
      </c>
      <c r="L51" s="5">
        <f>Table9[[#This Row],[Male
Leisure
Spending]]+Table9[[#This Row],[Male
Business
Spending]]</f>
        <v>460</v>
      </c>
      <c r="M51" s="5">
        <f>Table9[[#This Row],[Female
Leisure
Visits]]+Table9[[#This Row],[Female
Business
Visits]]</f>
        <v>183000</v>
      </c>
      <c r="N51" s="5">
        <f>Table9[[#This Row],[Female
Leisure
Spending]]+Table9[[#This Row],[Female
Business
Spending]]</f>
        <v>142</v>
      </c>
    </row>
    <row r="52" spans="1:14" x14ac:dyDescent="0.2">
      <c r="A52" s="4" t="s">
        <v>47</v>
      </c>
      <c r="B52" s="4" t="s">
        <v>63</v>
      </c>
      <c r="C52" s="5">
        <v>107000</v>
      </c>
      <c r="D52" s="5">
        <v>114</v>
      </c>
      <c r="E52" s="5">
        <v>2000</v>
      </c>
      <c r="F52" s="5">
        <v>3</v>
      </c>
      <c r="G52" s="5">
        <v>62000</v>
      </c>
      <c r="H52" s="5">
        <v>59</v>
      </c>
      <c r="I52" s="5">
        <v>7000</v>
      </c>
      <c r="J52" s="5">
        <v>6</v>
      </c>
      <c r="K52" s="5">
        <f>Table9[[#This Row],[Male
Leisure
Visits]]+Table9[[#This Row],[Male
Business
Visits]]</f>
        <v>109000</v>
      </c>
      <c r="L52" s="5">
        <f>Table9[[#This Row],[Male
Leisure
Spending]]+Table9[[#This Row],[Male
Business
Spending]]</f>
        <v>117</v>
      </c>
      <c r="M52" s="5">
        <f>Table9[[#This Row],[Female
Leisure
Visits]]+Table9[[#This Row],[Female
Business
Visits]]</f>
        <v>69000</v>
      </c>
      <c r="N52" s="5">
        <f>Table9[[#This Row],[Female
Leisure
Spending]]+Table9[[#This Row],[Female
Business
Spending]]</f>
        <v>65</v>
      </c>
    </row>
    <row r="53" spans="1:14" x14ac:dyDescent="0.2">
      <c r="A53" s="4" t="s">
        <v>47</v>
      </c>
      <c r="B53" s="4" t="s">
        <v>64</v>
      </c>
      <c r="C53" s="5">
        <v>304000</v>
      </c>
      <c r="D53" s="5">
        <v>481</v>
      </c>
      <c r="E53" s="5">
        <v>7000</v>
      </c>
      <c r="F53" s="5">
        <v>20</v>
      </c>
      <c r="G53" s="5">
        <v>187000</v>
      </c>
      <c r="H53" s="5">
        <v>344</v>
      </c>
      <c r="I53" s="5">
        <v>3000</v>
      </c>
      <c r="J53" s="5">
        <v>4</v>
      </c>
      <c r="K53" s="5">
        <f>Table9[[#This Row],[Male
Leisure
Visits]]+Table9[[#This Row],[Male
Business
Visits]]</f>
        <v>311000</v>
      </c>
      <c r="L53" s="5">
        <f>Table9[[#This Row],[Male
Leisure
Spending]]+Table9[[#This Row],[Male
Business
Spending]]</f>
        <v>501</v>
      </c>
      <c r="M53" s="5">
        <f>Table9[[#This Row],[Female
Leisure
Visits]]+Table9[[#This Row],[Female
Business
Visits]]</f>
        <v>190000</v>
      </c>
      <c r="N53" s="5">
        <f>Table9[[#This Row],[Female
Leisure
Spending]]+Table9[[#This Row],[Female
Business
Spending]]</f>
        <v>348</v>
      </c>
    </row>
    <row r="54" spans="1:14" x14ac:dyDescent="0.2">
      <c r="A54" s="4" t="s">
        <v>47</v>
      </c>
      <c r="B54" s="4" t="s">
        <v>65</v>
      </c>
      <c r="C54" s="5">
        <v>667000</v>
      </c>
      <c r="D54" s="5">
        <v>1076</v>
      </c>
      <c r="E54" s="5">
        <v>76000</v>
      </c>
      <c r="F54" s="5">
        <v>154</v>
      </c>
      <c r="G54" s="5">
        <v>559000</v>
      </c>
      <c r="H54" s="5">
        <v>819</v>
      </c>
      <c r="I54" s="5">
        <v>28000</v>
      </c>
      <c r="J54" s="5">
        <v>29</v>
      </c>
      <c r="K54" s="5">
        <f>Table9[[#This Row],[Male
Leisure
Visits]]+Table9[[#This Row],[Male
Business
Visits]]</f>
        <v>743000</v>
      </c>
      <c r="L54" s="5">
        <f>Table9[[#This Row],[Male
Leisure
Spending]]+Table9[[#This Row],[Male
Business
Spending]]</f>
        <v>1230</v>
      </c>
      <c r="M54" s="5">
        <f>Table9[[#This Row],[Female
Leisure
Visits]]+Table9[[#This Row],[Female
Business
Visits]]</f>
        <v>587000</v>
      </c>
      <c r="N54" s="5">
        <f>Table9[[#This Row],[Female
Leisure
Spending]]+Table9[[#This Row],[Female
Business
Spending]]</f>
        <v>848</v>
      </c>
    </row>
    <row r="55" spans="1:14" x14ac:dyDescent="0.2">
      <c r="A55" s="4" t="s">
        <v>47</v>
      </c>
      <c r="B55" s="4" t="s">
        <v>66</v>
      </c>
      <c r="C55" s="5">
        <v>187000</v>
      </c>
      <c r="D55" s="5">
        <v>443</v>
      </c>
      <c r="E55" s="5">
        <v>19000</v>
      </c>
      <c r="F55" s="5">
        <v>63</v>
      </c>
      <c r="G55" s="5">
        <v>195000</v>
      </c>
      <c r="H55" s="5">
        <v>435</v>
      </c>
      <c r="I55" s="5">
        <v>2000</v>
      </c>
      <c r="J55" s="5">
        <v>4</v>
      </c>
      <c r="K55" s="5">
        <f>Table9[[#This Row],[Male
Leisure
Visits]]+Table9[[#This Row],[Male
Business
Visits]]</f>
        <v>206000</v>
      </c>
      <c r="L55" s="5">
        <f>Table9[[#This Row],[Male
Leisure
Spending]]+Table9[[#This Row],[Male
Business
Spending]]</f>
        <v>506</v>
      </c>
      <c r="M55" s="5">
        <f>Table9[[#This Row],[Female
Leisure
Visits]]+Table9[[#This Row],[Female
Business
Visits]]</f>
        <v>197000</v>
      </c>
      <c r="N55" s="5">
        <f>Table9[[#This Row],[Female
Leisure
Spending]]+Table9[[#This Row],[Female
Business
Spending]]</f>
        <v>439</v>
      </c>
    </row>
    <row r="56" spans="1:14" x14ac:dyDescent="0.2">
      <c r="A56" s="4" t="s">
        <v>47</v>
      </c>
      <c r="B56" s="4" t="s">
        <v>67</v>
      </c>
      <c r="C56" s="5">
        <v>55000</v>
      </c>
      <c r="D56" s="5">
        <v>112</v>
      </c>
      <c r="E56" s="5">
        <v>5000</v>
      </c>
      <c r="F56" s="5">
        <v>23</v>
      </c>
      <c r="G56" s="5">
        <v>57000</v>
      </c>
      <c r="H56" s="5">
        <v>106</v>
      </c>
      <c r="I56" s="9">
        <v>18000</v>
      </c>
      <c r="J56" s="9">
        <v>23.6</v>
      </c>
      <c r="K56" s="5">
        <f>Table9[[#This Row],[Male
Leisure
Visits]]+Table9[[#This Row],[Male
Business
Visits]]</f>
        <v>60000</v>
      </c>
      <c r="L56" s="5">
        <f>Table9[[#This Row],[Male
Leisure
Spending]]+Table9[[#This Row],[Male
Business
Spending]]</f>
        <v>135</v>
      </c>
      <c r="M56" s="5">
        <f>Table9[[#This Row],[Female
Leisure
Visits]]+Table9[[#This Row],[Female
Business
Visits]]</f>
        <v>75000</v>
      </c>
      <c r="N56" s="5">
        <f>Table9[[#This Row],[Female
Leisure
Spending]]+Table9[[#This Row],[Female
Business
Spending]]</f>
        <v>129.6</v>
      </c>
    </row>
    <row r="57" spans="1:14" x14ac:dyDescent="0.2">
      <c r="A57" s="4" t="s">
        <v>47</v>
      </c>
      <c r="B57" s="4" t="s">
        <v>68</v>
      </c>
      <c r="C57" s="5">
        <v>112000</v>
      </c>
      <c r="D57" s="5">
        <v>170</v>
      </c>
      <c r="E57" s="5">
        <v>3000</v>
      </c>
      <c r="F57" s="5">
        <v>8</v>
      </c>
      <c r="G57" s="5">
        <v>100000</v>
      </c>
      <c r="H57" s="5">
        <v>194</v>
      </c>
      <c r="I57" s="5">
        <v>5000</v>
      </c>
      <c r="J57" s="5">
        <v>3</v>
      </c>
      <c r="K57" s="5">
        <f>Table9[[#This Row],[Male
Leisure
Visits]]+Table9[[#This Row],[Male
Business
Visits]]</f>
        <v>115000</v>
      </c>
      <c r="L57" s="5">
        <f>Table9[[#This Row],[Male
Leisure
Spending]]+Table9[[#This Row],[Male
Business
Spending]]</f>
        <v>178</v>
      </c>
      <c r="M57" s="5">
        <f>Table9[[#This Row],[Female
Leisure
Visits]]+Table9[[#This Row],[Female
Business
Visits]]</f>
        <v>105000</v>
      </c>
      <c r="N57" s="5">
        <f>Table9[[#This Row],[Female
Leisure
Spending]]+Table9[[#This Row],[Female
Business
Spending]]</f>
        <v>197</v>
      </c>
    </row>
    <row r="58" spans="1:14" x14ac:dyDescent="0.2">
      <c r="A58" s="4" t="s">
        <v>47</v>
      </c>
      <c r="B58" s="4" t="s">
        <v>69</v>
      </c>
      <c r="C58" s="5">
        <v>82000</v>
      </c>
      <c r="D58" s="5">
        <v>126</v>
      </c>
      <c r="E58" s="5">
        <v>1000</v>
      </c>
      <c r="F58" s="5">
        <v>3</v>
      </c>
      <c r="G58" s="5">
        <v>113000</v>
      </c>
      <c r="H58" s="5">
        <v>110</v>
      </c>
      <c r="I58" s="5">
        <v>4000</v>
      </c>
      <c r="J58" s="5">
        <v>6</v>
      </c>
      <c r="K58" s="5">
        <f>Table9[[#This Row],[Male
Leisure
Visits]]+Table9[[#This Row],[Male
Business
Visits]]</f>
        <v>83000</v>
      </c>
      <c r="L58" s="5">
        <f>Table9[[#This Row],[Male
Leisure
Spending]]+Table9[[#This Row],[Male
Business
Spending]]</f>
        <v>129</v>
      </c>
      <c r="M58" s="5">
        <f>Table9[[#This Row],[Female
Leisure
Visits]]+Table9[[#This Row],[Female
Business
Visits]]</f>
        <v>117000</v>
      </c>
      <c r="N58" s="5">
        <f>Table9[[#This Row],[Female
Leisure
Spending]]+Table9[[#This Row],[Female
Business
Spending]]</f>
        <v>116</v>
      </c>
    </row>
    <row r="59" spans="1:14" x14ac:dyDescent="0.2">
      <c r="A59" s="4" t="s">
        <v>47</v>
      </c>
      <c r="B59" s="4" t="s">
        <v>70</v>
      </c>
      <c r="C59" s="5">
        <v>322000</v>
      </c>
      <c r="D59" s="5">
        <v>518</v>
      </c>
      <c r="E59" s="5">
        <v>20000</v>
      </c>
      <c r="F59" s="5">
        <v>25</v>
      </c>
      <c r="G59" s="5">
        <v>233000</v>
      </c>
      <c r="H59" s="5">
        <v>385</v>
      </c>
      <c r="I59" s="5">
        <v>7000</v>
      </c>
      <c r="J59" s="5">
        <v>15</v>
      </c>
      <c r="K59" s="5">
        <f>Table9[[#This Row],[Male
Leisure
Visits]]+Table9[[#This Row],[Male
Business
Visits]]</f>
        <v>342000</v>
      </c>
      <c r="L59" s="5">
        <f>Table9[[#This Row],[Male
Leisure
Spending]]+Table9[[#This Row],[Male
Business
Spending]]</f>
        <v>543</v>
      </c>
      <c r="M59" s="5">
        <f>Table9[[#This Row],[Female
Leisure
Visits]]+Table9[[#This Row],[Female
Business
Visits]]</f>
        <v>240000</v>
      </c>
      <c r="N59" s="5">
        <f>Table9[[#This Row],[Female
Leisure
Spending]]+Table9[[#This Row],[Female
Business
Spending]]</f>
        <v>400</v>
      </c>
    </row>
    <row r="60" spans="1:14" x14ac:dyDescent="0.2">
      <c r="A60" s="4" t="s">
        <v>47</v>
      </c>
      <c r="B60" s="4" t="s">
        <v>71</v>
      </c>
      <c r="C60" s="5">
        <v>88000</v>
      </c>
      <c r="D60" s="5">
        <v>185</v>
      </c>
      <c r="E60" s="5">
        <v>11000</v>
      </c>
      <c r="F60" s="5">
        <v>14</v>
      </c>
      <c r="G60" s="5">
        <v>57000</v>
      </c>
      <c r="H60" s="5">
        <v>107</v>
      </c>
      <c r="I60" s="5">
        <v>3000</v>
      </c>
      <c r="J60" s="5">
        <v>4</v>
      </c>
      <c r="K60" s="5">
        <f>Table9[[#This Row],[Male
Leisure
Visits]]+Table9[[#This Row],[Male
Business
Visits]]</f>
        <v>99000</v>
      </c>
      <c r="L60" s="5">
        <f>Table9[[#This Row],[Male
Leisure
Spending]]+Table9[[#This Row],[Male
Business
Spending]]</f>
        <v>199</v>
      </c>
      <c r="M60" s="5">
        <f>Table9[[#This Row],[Female
Leisure
Visits]]+Table9[[#This Row],[Female
Business
Visits]]</f>
        <v>60000</v>
      </c>
      <c r="N60" s="5">
        <f>Table9[[#This Row],[Female
Leisure
Spending]]+Table9[[#This Row],[Female
Business
Spending]]</f>
        <v>111</v>
      </c>
    </row>
    <row r="61" spans="1:14" x14ac:dyDescent="0.2">
      <c r="A61" s="4" t="s">
        <v>47</v>
      </c>
      <c r="B61" s="4" t="s">
        <v>72</v>
      </c>
      <c r="C61" s="5">
        <v>224000</v>
      </c>
      <c r="D61" s="5">
        <v>350</v>
      </c>
      <c r="E61" s="5">
        <v>13000</v>
      </c>
      <c r="F61" s="5">
        <v>69</v>
      </c>
      <c r="G61" s="5">
        <v>292000</v>
      </c>
      <c r="H61" s="5">
        <v>348</v>
      </c>
      <c r="I61" s="5">
        <v>5000</v>
      </c>
      <c r="J61" s="5">
        <v>8</v>
      </c>
      <c r="K61" s="5">
        <f>Table9[[#This Row],[Male
Leisure
Visits]]+Table9[[#This Row],[Male
Business
Visits]]</f>
        <v>237000</v>
      </c>
      <c r="L61" s="5">
        <f>Table9[[#This Row],[Male
Leisure
Spending]]+Table9[[#This Row],[Male
Business
Spending]]</f>
        <v>419</v>
      </c>
      <c r="M61" s="5">
        <f>Table9[[#This Row],[Female
Leisure
Visits]]+Table9[[#This Row],[Female
Business
Visits]]</f>
        <v>297000</v>
      </c>
      <c r="N61" s="5">
        <f>Table9[[#This Row],[Female
Leisure
Spending]]+Table9[[#This Row],[Female
Business
Spending]]</f>
        <v>356</v>
      </c>
    </row>
    <row r="62" spans="1:14" x14ac:dyDescent="0.2">
      <c r="A62" s="4" t="s">
        <v>47</v>
      </c>
      <c r="B62" s="4" t="s">
        <v>73</v>
      </c>
      <c r="C62" s="5">
        <v>166000</v>
      </c>
      <c r="D62" s="5">
        <v>346</v>
      </c>
      <c r="E62" s="5">
        <v>14000</v>
      </c>
      <c r="F62" s="5">
        <v>33</v>
      </c>
      <c r="G62" s="5">
        <v>135000</v>
      </c>
      <c r="H62" s="5">
        <v>302</v>
      </c>
      <c r="I62" s="5">
        <v>6000</v>
      </c>
      <c r="J62" s="5">
        <v>9</v>
      </c>
      <c r="K62" s="5">
        <f>Table9[[#This Row],[Male
Leisure
Visits]]+Table9[[#This Row],[Male
Business
Visits]]</f>
        <v>180000</v>
      </c>
      <c r="L62" s="5">
        <f>Table9[[#This Row],[Male
Leisure
Spending]]+Table9[[#This Row],[Male
Business
Spending]]</f>
        <v>379</v>
      </c>
      <c r="M62" s="5">
        <f>Table9[[#This Row],[Female
Leisure
Visits]]+Table9[[#This Row],[Female
Business
Visits]]</f>
        <v>141000</v>
      </c>
      <c r="N62" s="5">
        <f>Table9[[#This Row],[Female
Leisure
Spending]]+Table9[[#This Row],[Female
Business
Spending]]</f>
        <v>311</v>
      </c>
    </row>
    <row r="63" spans="1:14" x14ac:dyDescent="0.2">
      <c r="A63" s="4" t="s">
        <v>47</v>
      </c>
      <c r="B63" s="4" t="s">
        <v>74</v>
      </c>
      <c r="C63" s="5">
        <v>7000</v>
      </c>
      <c r="D63" s="5">
        <v>29</v>
      </c>
      <c r="E63">
        <v>48962.962962962964</v>
      </c>
      <c r="F63">
        <v>93.444444444444443</v>
      </c>
      <c r="G63" s="5">
        <v>1000</v>
      </c>
      <c r="H63" s="5">
        <v>0</v>
      </c>
      <c r="I63" s="9">
        <v>18000</v>
      </c>
      <c r="J63" s="9">
        <v>23.6</v>
      </c>
      <c r="K63" s="5">
        <f>Table9[[#This Row],[Male
Leisure
Visits]]+Table9[[#This Row],[Male
Business
Visits]]</f>
        <v>55962.962962962964</v>
      </c>
      <c r="L63" s="5">
        <f>Table9[[#This Row],[Male
Leisure
Spending]]+Table9[[#This Row],[Male
Business
Spending]]</f>
        <v>122.44444444444444</v>
      </c>
      <c r="M63" s="5">
        <f>Table9[[#This Row],[Female
Leisure
Visits]]+Table9[[#This Row],[Female
Business
Visits]]</f>
        <v>19000</v>
      </c>
      <c r="N63" s="5">
        <f>Table9[[#This Row],[Female
Leisure
Spending]]+Table9[[#This Row],[Female
Business
Spending]]</f>
        <v>23.6</v>
      </c>
    </row>
    <row r="64" spans="1:14" x14ac:dyDescent="0.2">
      <c r="A64" s="4" t="s">
        <v>47</v>
      </c>
      <c r="B64" s="4" t="s">
        <v>75</v>
      </c>
      <c r="C64" s="5">
        <v>346000</v>
      </c>
      <c r="D64" s="5">
        <v>627</v>
      </c>
      <c r="E64">
        <v>48962.962962962964</v>
      </c>
      <c r="F64">
        <v>93.444444444444443</v>
      </c>
      <c r="G64" s="5">
        <v>319000</v>
      </c>
      <c r="H64" s="5">
        <v>504</v>
      </c>
      <c r="I64" s="9">
        <v>18000</v>
      </c>
      <c r="J64" s="9">
        <v>23.6</v>
      </c>
      <c r="K64" s="5">
        <f>Table9[[#This Row],[Male
Leisure
Visits]]+Table9[[#This Row],[Male
Business
Visits]]</f>
        <v>394962.96296296298</v>
      </c>
      <c r="L64" s="5">
        <f>Table9[[#This Row],[Male
Leisure
Spending]]+Table9[[#This Row],[Male
Business
Spending]]</f>
        <v>720.44444444444446</v>
      </c>
      <c r="M64" s="5">
        <f>Table9[[#This Row],[Female
Leisure
Visits]]+Table9[[#This Row],[Female
Business
Visits]]</f>
        <v>337000</v>
      </c>
      <c r="N64" s="5">
        <f>Table9[[#This Row],[Female
Leisure
Spending]]+Table9[[#This Row],[Female
Business
Spending]]</f>
        <v>527.6</v>
      </c>
    </row>
    <row r="65" spans="1:14" x14ac:dyDescent="0.2">
      <c r="A65" s="4" t="s">
        <v>47</v>
      </c>
      <c r="B65" s="4" t="s">
        <v>76</v>
      </c>
      <c r="C65" s="5">
        <v>7531000</v>
      </c>
      <c r="D65" s="5">
        <v>9867</v>
      </c>
      <c r="E65" s="5">
        <v>661000</v>
      </c>
      <c r="F65" s="5">
        <v>1261</v>
      </c>
      <c r="G65" s="5">
        <v>5876000</v>
      </c>
      <c r="H65" s="5">
        <v>7027</v>
      </c>
      <c r="I65" s="5">
        <v>233000</v>
      </c>
      <c r="J65" s="5">
        <v>296</v>
      </c>
      <c r="K65" s="5">
        <f>Table9[[#This Row],[Male
Leisure
Visits]]+Table9[[#This Row],[Male
Business
Visits]]</f>
        <v>8192000</v>
      </c>
      <c r="L65" s="5">
        <f>Table9[[#This Row],[Male
Leisure
Spending]]+Table9[[#This Row],[Male
Business
Spending]]</f>
        <v>11128</v>
      </c>
      <c r="M65" s="5">
        <f>Table9[[#This Row],[Female
Leisure
Visits]]+Table9[[#This Row],[Female
Business
Visits]]</f>
        <v>6109000</v>
      </c>
      <c r="N65" s="5">
        <f>Table9[[#This Row],[Female
Leisure
Spending]]+Table9[[#This Row],[Female
Business
Spending]]</f>
        <v>7323</v>
      </c>
    </row>
    <row r="66" spans="1:14" x14ac:dyDescent="0.2">
      <c r="A66" s="4" t="s">
        <v>77</v>
      </c>
      <c r="B66" s="4" t="s">
        <v>77</v>
      </c>
      <c r="C66" s="5">
        <v>42056000</v>
      </c>
      <c r="D66" s="5">
        <v>36594</v>
      </c>
      <c r="E66" s="5">
        <v>4514000</v>
      </c>
      <c r="F66" s="5">
        <v>4797</v>
      </c>
      <c r="G66" s="5">
        <v>36243000</v>
      </c>
      <c r="H66" s="5">
        <v>27296</v>
      </c>
      <c r="I66" s="5">
        <v>1706000</v>
      </c>
      <c r="J66" s="5">
        <v>1655</v>
      </c>
      <c r="K66" s="5">
        <f>Table9[[#This Row],[Male
Leisure
Visits]]+Table9[[#This Row],[Male
Business
Visits]]</f>
        <v>46570000</v>
      </c>
      <c r="L66" s="5">
        <f>Table9[[#This Row],[Male
Leisure
Spending]]+Table9[[#This Row],[Male
Business
Spending]]</f>
        <v>41391</v>
      </c>
      <c r="M66" s="5">
        <f>Table9[[#This Row],[Female
Leisure
Visits]]+Table9[[#This Row],[Female
Business
Visits]]</f>
        <v>37949000</v>
      </c>
      <c r="N66" s="5">
        <f>Table9[[#This Row],[Female
Leisure
Spending]]+Table9[[#This Row],[Female
Business
Spending]]</f>
        <v>28951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F7A1C-B3F7-0243-BF7F-E300B9A90044}">
  <dimension ref="A1:E24"/>
  <sheetViews>
    <sheetView workbookViewId="0">
      <selection activeCell="C42" sqref="C42"/>
    </sheetView>
  </sheetViews>
  <sheetFormatPr baseColWidth="10" defaultRowHeight="16" x14ac:dyDescent="0.2"/>
  <cols>
    <col min="1" max="1" width="14.1640625" bestFit="1" customWidth="1"/>
    <col min="2" max="2" width="29.33203125" bestFit="1" customWidth="1"/>
    <col min="3" max="3" width="32.6640625" bestFit="1" customWidth="1"/>
    <col min="4" max="4" width="30.83203125" bestFit="1" customWidth="1"/>
    <col min="5" max="5" width="34.1640625" bestFit="1" customWidth="1"/>
    <col min="6" max="6" width="3.1640625" bestFit="1" customWidth="1"/>
    <col min="7" max="46" width="4.1640625" bestFit="1" customWidth="1"/>
    <col min="47" max="58" width="5.6640625" bestFit="1" customWidth="1"/>
    <col min="59" max="63" width="6.6640625" bestFit="1" customWidth="1"/>
    <col min="64" max="64" width="10.5" bestFit="1" customWidth="1"/>
  </cols>
  <sheetData>
    <row r="1" spans="1:5" ht="17" x14ac:dyDescent="0.2">
      <c r="A1" s="8" t="s">
        <v>78</v>
      </c>
      <c r="B1" s="6" t="s">
        <v>80</v>
      </c>
      <c r="C1" t="s">
        <v>81</v>
      </c>
      <c r="D1" t="s">
        <v>82</v>
      </c>
      <c r="E1" t="s">
        <v>83</v>
      </c>
    </row>
    <row r="2" spans="1:5" x14ac:dyDescent="0.2">
      <c r="A2" s="7" t="s">
        <v>14</v>
      </c>
      <c r="B2" s="9">
        <v>3892000</v>
      </c>
      <c r="C2" s="9">
        <v>2785.3125</v>
      </c>
      <c r="D2" s="9">
        <v>405838.70967741933</v>
      </c>
      <c r="E2" s="9">
        <v>306.48387096774195</v>
      </c>
    </row>
    <row r="3" spans="1:5" x14ac:dyDescent="0.2">
      <c r="A3" s="7" t="s">
        <v>10</v>
      </c>
      <c r="B3" s="9">
        <v>1283000</v>
      </c>
      <c r="C3" s="9">
        <v>2036</v>
      </c>
      <c r="D3" s="9">
        <v>373000</v>
      </c>
      <c r="E3" s="9">
        <v>668.66666666666663</v>
      </c>
    </row>
    <row r="4" spans="1:5" x14ac:dyDescent="0.2">
      <c r="A4" s="7" t="s">
        <v>47</v>
      </c>
      <c r="B4" s="9">
        <v>519275.86206896551</v>
      </c>
      <c r="C4" s="9">
        <v>680.55172413793105</v>
      </c>
      <c r="D4" s="9">
        <v>48962.962962962964</v>
      </c>
      <c r="E4" s="9">
        <v>93.444444444444443</v>
      </c>
    </row>
    <row r="5" spans="1:5" x14ac:dyDescent="0.2">
      <c r="A5" s="7" t="s">
        <v>77</v>
      </c>
      <c r="B5" s="9">
        <v>42056000</v>
      </c>
      <c r="C5" s="9">
        <v>36594</v>
      </c>
      <c r="D5" s="9">
        <v>4514000</v>
      </c>
      <c r="E5" s="9">
        <v>4797</v>
      </c>
    </row>
    <row r="6" spans="1:5" x14ac:dyDescent="0.2">
      <c r="A6" s="7" t="s">
        <v>79</v>
      </c>
      <c r="B6" s="9">
        <v>2853969.230769231</v>
      </c>
      <c r="C6" s="9">
        <v>2331.8153846153846</v>
      </c>
      <c r="D6" s="9">
        <v>315096.77419354836</v>
      </c>
      <c r="E6" s="9">
        <v>303.66129032258067</v>
      </c>
    </row>
    <row r="7" spans="1:5" x14ac:dyDescent="0.2">
      <c r="B7" s="9"/>
      <c r="C7" s="9"/>
      <c r="D7" s="9"/>
      <c r="E7" s="9"/>
    </row>
    <row r="8" spans="1:5" x14ac:dyDescent="0.2">
      <c r="B8" s="9"/>
      <c r="C8" s="9"/>
      <c r="D8" s="9"/>
      <c r="E8" s="9"/>
    </row>
    <row r="9" spans="1:5" x14ac:dyDescent="0.2">
      <c r="B9" s="9"/>
      <c r="C9" s="9"/>
      <c r="D9" s="9"/>
      <c r="E9" s="9"/>
    </row>
    <row r="10" spans="1:5" x14ac:dyDescent="0.2">
      <c r="A10" s="6" t="s">
        <v>78</v>
      </c>
      <c r="B10" s="9" t="s">
        <v>84</v>
      </c>
      <c r="C10" s="9" t="s">
        <v>85</v>
      </c>
      <c r="D10" s="9" t="s">
        <v>86</v>
      </c>
      <c r="E10" s="9" t="s">
        <v>87</v>
      </c>
    </row>
    <row r="11" spans="1:5" x14ac:dyDescent="0.2">
      <c r="A11" s="7" t="s">
        <v>14</v>
      </c>
      <c r="B11" s="9">
        <v>3429437.5</v>
      </c>
      <c r="C11" s="9">
        <v>2133.71875</v>
      </c>
      <c r="D11" s="9">
        <v>170107.14285714287</v>
      </c>
      <c r="E11" s="9">
        <v>122.32142857142857</v>
      </c>
    </row>
    <row r="12" spans="1:5" x14ac:dyDescent="0.2">
      <c r="A12" s="7" t="s">
        <v>10</v>
      </c>
      <c r="B12" s="9">
        <v>1127000</v>
      </c>
      <c r="C12" s="9">
        <v>1514.6666666666667</v>
      </c>
      <c r="D12" s="9">
        <v>145666.66666666666</v>
      </c>
      <c r="E12" s="9">
        <v>289.33333333333331</v>
      </c>
    </row>
    <row r="13" spans="1:5" x14ac:dyDescent="0.2">
      <c r="A13" s="7" t="s">
        <v>47</v>
      </c>
      <c r="B13" s="9">
        <v>405241.37931034481</v>
      </c>
      <c r="C13" s="9">
        <v>484.65517241379308</v>
      </c>
      <c r="D13" s="9">
        <v>18000</v>
      </c>
      <c r="E13" s="9">
        <v>23.6</v>
      </c>
    </row>
    <row r="14" spans="1:5" x14ac:dyDescent="0.2">
      <c r="A14" s="7" t="s">
        <v>77</v>
      </c>
      <c r="B14" s="9">
        <v>36243000</v>
      </c>
      <c r="C14" s="9">
        <v>27296</v>
      </c>
      <c r="D14" s="9">
        <v>1706000</v>
      </c>
      <c r="E14" s="9">
        <v>1655</v>
      </c>
    </row>
    <row r="15" spans="1:5" x14ac:dyDescent="0.2">
      <c r="A15" s="7" t="s">
        <v>79</v>
      </c>
      <c r="B15" s="9">
        <v>2478738.4615384615</v>
      </c>
      <c r="C15" s="9">
        <v>1756.5230769230768</v>
      </c>
      <c r="D15" s="9">
        <v>127137.93103448275</v>
      </c>
      <c r="E15" s="9">
        <v>114.70175438596492</v>
      </c>
    </row>
    <row r="16" spans="1:5" x14ac:dyDescent="0.2">
      <c r="B16" s="9"/>
      <c r="C16" s="9"/>
      <c r="D16" s="9"/>
      <c r="E16" s="9"/>
    </row>
    <row r="18" spans="1:3" x14ac:dyDescent="0.2">
      <c r="A18" s="7" t="s">
        <v>107</v>
      </c>
    </row>
    <row r="19" spans="1:3" x14ac:dyDescent="0.2">
      <c r="A19" s="15" t="s">
        <v>78</v>
      </c>
      <c r="B19" s="13" t="s">
        <v>93</v>
      </c>
      <c r="C19" s="13" t="s">
        <v>96</v>
      </c>
    </row>
    <row r="20" spans="1:3" x14ac:dyDescent="0.2">
      <c r="A20" s="7" t="s">
        <v>14</v>
      </c>
      <c r="B20" s="14">
        <v>98937.483870967742</v>
      </c>
      <c r="C20" s="14">
        <v>72193.28571428571</v>
      </c>
    </row>
    <row r="21" spans="1:3" x14ac:dyDescent="0.2">
      <c r="A21" s="7" t="s">
        <v>10</v>
      </c>
      <c r="B21" s="14">
        <v>8114</v>
      </c>
      <c r="C21" s="14">
        <v>5412</v>
      </c>
    </row>
    <row r="22" spans="1:3" x14ac:dyDescent="0.2">
      <c r="A22" s="7" t="s">
        <v>47</v>
      </c>
      <c r="B22" s="14">
        <v>22445.888888888891</v>
      </c>
      <c r="C22" s="14">
        <v>14739.400000000001</v>
      </c>
    </row>
    <row r="23" spans="1:3" x14ac:dyDescent="0.2">
      <c r="A23" s="7" t="s">
        <v>77</v>
      </c>
      <c r="B23" s="14">
        <v>41391</v>
      </c>
      <c r="C23" s="14">
        <v>28951</v>
      </c>
    </row>
    <row r="24" spans="1:3" x14ac:dyDescent="0.2">
      <c r="A24" s="7" t="s">
        <v>79</v>
      </c>
      <c r="B24" s="14">
        <v>170888.37275985663</v>
      </c>
      <c r="C24" s="14">
        <v>121295.6857142857</v>
      </c>
    </row>
  </sheetData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Hypothesis</vt:lpstr>
      <vt:lpstr>raw data</vt:lpstr>
      <vt:lpstr>cleaning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Jinnanut Sathienyanont</dc:creator>
  <cp:lastModifiedBy>Jinnanut Sathienyanont</cp:lastModifiedBy>
  <dcterms:created xsi:type="dcterms:W3CDTF">2024-11-27T12:43:41Z</dcterms:created>
  <dcterms:modified xsi:type="dcterms:W3CDTF">2024-12-03T21:38:10Z</dcterms:modified>
</cp:coreProperties>
</file>