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rdjano Mark\OneDrive - UvA\Jaar 2\Tweedejaarsproject\2eJaarsKIProject2024\miscellaneous\"/>
    </mc:Choice>
  </mc:AlternateContent>
  <xr:revisionPtr revIDLastSave="0" documentId="13_ncr:1_{EDB70922-C608-46B9-A5AC-D6D9D8B134BF}" xr6:coauthVersionLast="47" xr6:coauthVersionMax="47" xr10:uidLastSave="{00000000-0000-0000-0000-000000000000}"/>
  <bookViews>
    <workbookView xWindow="-98" yWindow="-98" windowWidth="16996" windowHeight="9976" firstSheet="5" activeTab="5" xr2:uid="{AE6EC9E2-7906-4C27-9127-A32E49D2D9F9}"/>
  </bookViews>
  <sheets>
    <sheet name="log" sheetId="1" r:id="rId1"/>
    <sheet name="NIOZ_Physics_and_Biology" sheetId="6" r:id="rId2"/>
    <sheet name="proposal" sheetId="2" r:id="rId3"/>
    <sheet name="Diagram" sheetId="7" r:id="rId4"/>
    <sheet name="Map" sheetId="8" r:id="rId5"/>
    <sheet name="Tables ABIO" sheetId="3" r:id="rId6"/>
    <sheet name="Tables PHYTO" sheetId="5" r:id="rId7"/>
  </sheets>
  <definedNames>
    <definedName name="LOUIS_LOC_DAT_SPEC_WR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5" l="1"/>
  <c r="E5" i="5"/>
  <c r="E6" i="5"/>
  <c r="D7" i="5"/>
  <c r="E7" i="5" s="1"/>
  <c r="E8" i="5"/>
  <c r="E9" i="5"/>
  <c r="B10" i="5"/>
  <c r="E10" i="5"/>
  <c r="E11" i="5"/>
  <c r="E12" i="5"/>
  <c r="E13" i="5"/>
  <c r="E14" i="5"/>
  <c r="E15" i="5"/>
  <c r="E16" i="5"/>
  <c r="E17" i="5"/>
  <c r="E18" i="5"/>
  <c r="E19" i="5"/>
  <c r="E20" i="5"/>
  <c r="E21" i="5"/>
  <c r="B22" i="5"/>
  <c r="E22" i="5"/>
  <c r="E23" i="5"/>
  <c r="E24" i="5"/>
  <c r="E25" i="5"/>
  <c r="E26" i="5"/>
  <c r="E27" i="5"/>
  <c r="E28" i="5"/>
  <c r="E29" i="5"/>
  <c r="E30" i="5"/>
  <c r="E31" i="5"/>
  <c r="E32" i="5"/>
  <c r="E33" i="5"/>
  <c r="E34" i="5"/>
  <c r="E35" i="5"/>
  <c r="E36" i="5"/>
  <c r="E37" i="5"/>
  <c r="E38" i="5"/>
  <c r="B39"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Louis Peperzak</author>
  </authors>
  <commentList>
    <comment ref="M3" authorId="0" shapeId="0" xr:uid="{EAFFD4B8-47AF-4DF9-9980-9BD630FFA4AF}">
      <text>
        <r>
          <rPr>
            <b/>
            <sz val="9"/>
            <color indexed="81"/>
            <rFont val="Tahoma"/>
            <family val="2"/>
          </rPr>
          <t>Louis Peperzak:</t>
        </r>
        <r>
          <rPr>
            <sz val="9"/>
            <color indexed="81"/>
            <rFont val="Tahoma"/>
            <family val="2"/>
          </rPr>
          <t xml:space="preserve">
Zie BIOMOM MONSTERPUNTEN.pdf</t>
        </r>
      </text>
    </comment>
    <comment ref="O3" authorId="0" shapeId="0" xr:uid="{B6470A9D-FCFB-490A-976D-B3EFA9E33631}">
      <text>
        <r>
          <rPr>
            <b/>
            <sz val="9"/>
            <color indexed="81"/>
            <rFont val="Tahoma"/>
            <family val="2"/>
          </rPr>
          <t>Louis Peperzak:</t>
        </r>
        <r>
          <rPr>
            <sz val="9"/>
            <color indexed="81"/>
            <rFont val="Tahoma"/>
            <family val="2"/>
          </rPr>
          <t xml:space="preserve">
from sheet ALL3_clndr
</t>
        </r>
      </text>
    </comment>
  </commentList>
</comments>
</file>

<file path=xl/sharedStrings.xml><?xml version="1.0" encoding="utf-8"?>
<sst xmlns="http://schemas.openxmlformats.org/spreadsheetml/2006/main" count="592" uniqueCount="433">
  <si>
    <t>2024 NIOZ UvA Plankton-ABIO coupling project</t>
  </si>
  <si>
    <t>This file contains general information on the NIOZ-UvA project (AI Masterchallenge Second Year Project):</t>
  </si>
  <si>
    <t>Login | Master Challenge</t>
  </si>
  <si>
    <t>All ABIO and PHYTO original data were obtained from "Rijkswaterstaat", The Netherlands; https://start.aquadesk.nl/aquaview/ and from Mr. C. van Wezel (Ministry of Infrastructure and Water Management, Centrale Informatievoorziening)</t>
  </si>
  <si>
    <t>The Irradiance data are are from the Royal Netherlands Meteorological Institute:</t>
  </si>
  <si>
    <t>https://daggegevens.knmi.nl/klimatologie/daggegevens</t>
  </si>
  <si>
    <t>Not included are METEO and CLIMATE Variables:</t>
  </si>
  <si>
    <t>T De Kooy</t>
  </si>
  <si>
    <t>https://www.knmi.nl/nederland-nu/klimatologie/maandgegevens</t>
  </si>
  <si>
    <t>NAO_PC</t>
  </si>
  <si>
    <t>https://climatedataguide.ucar.edu/climate-data/hurrell-north-atlantic-oscillation-nao-index-station-based</t>
  </si>
  <si>
    <t>NAO_I-G</t>
  </si>
  <si>
    <t>https://crudata.uea.ac.uk/cru/data/nao/</t>
  </si>
  <si>
    <t>Cold-(Hellmann)-index</t>
  </si>
  <si>
    <t>https://www.knmi.nl/nederland-nu/klimatologie/lijsten/hellmann</t>
  </si>
  <si>
    <t>Heat-index</t>
  </si>
  <si>
    <t>https://www.knmi.nl/nederland-nu/klimatologie/lijsten/warmtegetallen</t>
  </si>
  <si>
    <t>27-5-2024</t>
  </si>
  <si>
    <t>LP</t>
  </si>
  <si>
    <t>Location of Plankton and ABIO files: Onedrive/LP/My Files/Projects Present/Physics and Biology/</t>
  </si>
  <si>
    <t>File name (original LP):</t>
  </si>
  <si>
    <t>File Name new:</t>
  </si>
  <si>
    <t>ABIO = Physical data, years 1990-2020, 27 Locations (LOCS); surface, thermocline and bottom samples</t>
  </si>
  <si>
    <t>20230810 27LOC1990-2020.xlsx</t>
  </si>
  <si>
    <t>ABIO.xlsx</t>
  </si>
  <si>
    <t>Sheet: ABIO_SURF</t>
  </si>
  <si>
    <t>Plankton = Phytoplankton (FP), years 1990-2020, 27 Locations (LOCS); surface samples only.</t>
  </si>
  <si>
    <t>FP_90_20_27LOCS.xlsx</t>
  </si>
  <si>
    <t>PHYTO.xlsx</t>
  </si>
  <si>
    <t>Sheet: PHYTO_SURF</t>
  </si>
  <si>
    <t>Irradiance, years 1990-2020, station De Kooy.</t>
  </si>
  <si>
    <t>20211119 KNMI De Kooy Daily Irradiation.xlsx</t>
  </si>
  <si>
    <t>Irradiance.xlsx</t>
  </si>
  <si>
    <t>Sheet: PAR</t>
  </si>
  <si>
    <t>2024 UvA AI_Plankton_ABIO coupling project</t>
  </si>
  <si>
    <t>To monitor and predict the effect of climate change on the North Sea food web long-term data need to be collected and analyzed. The Dutch government has performed plankton and abiotic measurements in 1990-2019 (three decades) and stored the data in several databases. The plankton consists of 50 species in total, measured at 30 locations. Simultaneously, abiotic data such as water temperature, salinity and nitrogen from these locations were measured but stored in a separate database. The challenge is to build a new database combining plankton and abiotic variables in order to directly extract information for statistical analyses.</t>
  </si>
  <si>
    <t>An example of such a statistical analysis is the correlation between climate change and variations in the abundance of Harmful Algal Bloom (HAB) species. In the early 1990s the first identifications of presumed invasive fish-killing HAB-raphidophytes in Dutch marine waters were made. A model study in 2003 showed that in contrast to indigenous species, raphidophytes could double their growth rates in a 2100 climate scenario (+4°C). At the NIOZ jetty reference station (Texel, The Netherlands), used as benchmark, the annual average water temperature increased significantly by 0.052 ± 0.031°C per year from 1970 to 2019 (+1.6°C) with a 3°C difference between the coldest and warmest year (8.9°C in 1996 and 12.7°C in 2014), which indicates improved temperatures for HAB-raphidophyte growth. In a first step, plankton data will be used to examine long-term trends in raphidophytes and selected indigenous phytoplankton species, and their correlations with water temperature. The null-hypothesis tested is that there are no significant correlations. Other abiotic variables such as nitrogen and light- climate may follow and the study can eventually be extended to other HAB species.</t>
  </si>
  <si>
    <t>Company info:</t>
  </si>
  <si>
    <t>NIOZ, the Royal Netherlands Institute for Sea Research, is the national oceanographic institute and the Netherlands’ center of expertise for ocean, sea and coast. We advance fundamental understanding of marine systems, the way they change, the role they play in climate and biodiversity, and how they may provide sustainable solutions to society in the future.</t>
  </si>
  <si>
    <t>Present data:</t>
  </si>
  <si>
    <t>Extra data:</t>
  </si>
  <si>
    <t>Future data:</t>
  </si>
  <si>
    <t>CPR</t>
  </si>
  <si>
    <t>Turbulence</t>
  </si>
  <si>
    <t>HABS Wadden Sea</t>
  </si>
  <si>
    <t>Zoobenthos, Zooplankton, Fish, Birds, Mammals</t>
  </si>
  <si>
    <t>The SYSTEM</t>
  </si>
  <si>
    <t>Internal calculations: Im, DIN, ratios</t>
  </si>
  <si>
    <t>Combination of PHYTO with ABIO</t>
  </si>
  <si>
    <t>Analyses</t>
  </si>
  <si>
    <t>ABIO: T, SAL, pH….</t>
  </si>
  <si>
    <t>per Location</t>
  </si>
  <si>
    <t>per Day, Month, Quarter, Year</t>
  </si>
  <si>
    <t>PHYTO: Species, Groups (HABs)…</t>
  </si>
  <si>
    <t>Combine PHYTO (Species or Group) with all ABIO data of corresponding Day/Month/Quarter/Year</t>
  </si>
  <si>
    <t>(keep date information for later averaging)</t>
  </si>
  <si>
    <t>Analyses:</t>
  </si>
  <si>
    <t>Standard checks for outliers (Box plots) (https://jasp-stats.org/); outliers may influence later statistical analyses.</t>
  </si>
  <si>
    <t>Trends in ABIO VARs over Time (By Season, Year)? Split ALL data in Areas or in LOCations. Shallow and brackish waters may be more vulnerable to long-term change.</t>
  </si>
  <si>
    <t>Trends in Species over Time (By Season, Year)? Winter-species (low T) may be affected differently than summer-species (high T).</t>
  </si>
  <si>
    <t>Correlation of Species (1…n) with basic variables (T): are there cold- en warm-water species? Negative/Positive effect of higher T on cold-/warm water species?</t>
  </si>
  <si>
    <t>Correlation of Species (1…n) with basic variables (SAL): are there low and high-salinity species? Coastal areas (low SAL) are expected to warm faster then open sea.</t>
  </si>
  <si>
    <t>Correlation of Species (1…n) with other basic variables (?): Nitrogen?</t>
  </si>
  <si>
    <t>Correlation of multiple Species (1…n) with multiple basic variables (Multivariate statistics; Primer7)</t>
  </si>
  <si>
    <t>?</t>
  </si>
  <si>
    <t>IHM Viewer (openearth.nl)</t>
  </si>
  <si>
    <t>Table 1a. ABIO: Locations, classification and depth.</t>
  </si>
  <si>
    <t>Table 1b. PHYTO: locations.</t>
  </si>
  <si>
    <t>Table 2. Turbulence.</t>
  </si>
  <si>
    <t>Table 3. ABIO Variables (PAR in RWS file) and calculations.</t>
  </si>
  <si>
    <t>DONAR CODE</t>
  </si>
  <si>
    <t>DONAR-DESCRIPTION</t>
  </si>
  <si>
    <t>2021MWTL27LOC1990-2020</t>
  </si>
  <si>
    <t>LOC</t>
  </si>
  <si>
    <t>LATITUDE ( WGS84 )</t>
  </si>
  <si>
    <t>LONGITUDE ( WGS84 )</t>
  </si>
  <si>
    <t>WATERBODY</t>
  </si>
  <si>
    <t>TYPE</t>
  </si>
  <si>
    <t>site Turbulence</t>
  </si>
  <si>
    <t>h (m)</t>
  </si>
  <si>
    <t>BIOMON code</t>
  </si>
  <si>
    <t>CODE</t>
  </si>
  <si>
    <t>Depth=h (m)</t>
  </si>
  <si>
    <t>Ut_m/s</t>
  </si>
  <si>
    <t>eT</t>
  </si>
  <si>
    <t>eT(L)</t>
  </si>
  <si>
    <t>W_m/s</t>
  </si>
  <si>
    <t>eW(L)</t>
  </si>
  <si>
    <t>eTW(L)</t>
  </si>
  <si>
    <t>VARS</t>
  </si>
  <si>
    <t>Explanantion and units</t>
  </si>
  <si>
    <t>GROOTGND</t>
  </si>
  <si>
    <t>Groote Gat noord</t>
  </si>
  <si>
    <t>EDG</t>
  </si>
  <si>
    <t>NB 53 18 15</t>
  </si>
  <si>
    <t>OL 07 09 24</t>
  </si>
  <si>
    <t>EEMSDOLLARD</t>
  </si>
  <si>
    <t>ESTUARINE</t>
  </si>
  <si>
    <t>ED_G</t>
  </si>
  <si>
    <t>ED30</t>
  </si>
  <si>
    <t>LODSGT</t>
  </si>
  <si>
    <t>LOCATION</t>
  </si>
  <si>
    <t>Location in Table 1</t>
  </si>
  <si>
    <t>HUIBGOT</t>
  </si>
  <si>
    <t>Huibertgat oost</t>
  </si>
  <si>
    <t>EDH</t>
  </si>
  <si>
    <t xml:space="preserve">NB 53 33 33 </t>
  </si>
  <si>
    <t>OL 06 39 40</t>
  </si>
  <si>
    <t>ED_H</t>
  </si>
  <si>
    <t>ED250</t>
  </si>
  <si>
    <t>Abbreviated location in diagrams</t>
  </si>
  <si>
    <t>DREISR</t>
  </si>
  <si>
    <t>Dreischor</t>
  </si>
  <si>
    <t>GMD</t>
  </si>
  <si>
    <t>NB 51 42 53</t>
  </si>
  <si>
    <t>OL 03 59 58</t>
  </si>
  <si>
    <t>GREVELINGENMEER</t>
  </si>
  <si>
    <t>LAKE</t>
  </si>
  <si>
    <t>GM_D</t>
  </si>
  <si>
    <t>GM40</t>
  </si>
  <si>
    <t>WALCRN2</t>
  </si>
  <si>
    <t>DATUM</t>
  </si>
  <si>
    <t>GOERE6</t>
  </si>
  <si>
    <t>Goeree 6 km uit de kust</t>
  </si>
  <si>
    <t>GOE6</t>
  </si>
  <si>
    <t>NB 51 52 08</t>
  </si>
  <si>
    <t>OL 03 52 20</t>
  </si>
  <si>
    <t>NOORDZEE</t>
  </si>
  <si>
    <t>COAST</t>
  </si>
  <si>
    <t>GR6</t>
  </si>
  <si>
    <t>YEAR</t>
  </si>
  <si>
    <t>Calendar Year</t>
  </si>
  <si>
    <t>NOORDWK10</t>
  </si>
  <si>
    <t>Noordwijk 10 km uit de kust</t>
  </si>
  <si>
    <t>NW10</t>
  </si>
  <si>
    <t>NB 52 18 05</t>
  </si>
  <si>
    <t>OL 04 18 04</t>
  </si>
  <si>
    <t>=</t>
  </si>
  <si>
    <t>ROTTMPT3</t>
  </si>
  <si>
    <t>Q_clndr</t>
  </si>
  <si>
    <t>Quarter calculated as calendar: JFM-AMJ-JAS-OND (winter-spring-summer-winter)</t>
  </si>
  <si>
    <t>NOORDWK2</t>
  </si>
  <si>
    <t>Noordwijk 2 km uit de kust</t>
  </si>
  <si>
    <t>NW2</t>
  </si>
  <si>
    <t>NB 52 15 38</t>
  </si>
  <si>
    <t>OL 04 24 17</t>
  </si>
  <si>
    <t>NW02</t>
  </si>
  <si>
    <t>DANTZGT</t>
  </si>
  <si>
    <t>Q_eco</t>
  </si>
  <si>
    <t>Quarter calculated as plankton season: DJF-MAM-JJA-SON</t>
  </si>
  <si>
    <t>NOORDWK20</t>
  </si>
  <si>
    <t>Noordwijk 20 km uit de kust</t>
  </si>
  <si>
    <t>NW20</t>
  </si>
  <si>
    <t>NB 52 20 27</t>
  </si>
  <si>
    <t>OL 04 10 25</t>
  </si>
  <si>
    <t>SCHAARVODDL</t>
  </si>
  <si>
    <t>pH</t>
  </si>
  <si>
    <t>no unit (-log[H+])</t>
  </si>
  <si>
    <t>NOORDWK70</t>
  </si>
  <si>
    <t>Noordwijk 70 km uit de kust</t>
  </si>
  <si>
    <t>NW70</t>
  </si>
  <si>
    <t>NB 52 35 07</t>
  </si>
  <si>
    <t>OL 03 31 48</t>
  </si>
  <si>
    <t>OPENSEA</t>
  </si>
  <si>
    <t>E</t>
  </si>
  <si>
    <t>Extiction coefficient (1/m), measured</t>
  </si>
  <si>
    <t>Lodijkse Gat</t>
  </si>
  <si>
    <t>OSL</t>
  </si>
  <si>
    <t>NB 51 30 55</t>
  </si>
  <si>
    <t>OL 04 07 37</t>
  </si>
  <si>
    <t>OOSTERSCHELDE</t>
  </si>
  <si>
    <t>OS_L</t>
  </si>
  <si>
    <t>OS40</t>
  </si>
  <si>
    <t>TERSLG4</t>
  </si>
  <si>
    <t>Kd</t>
  </si>
  <si>
    <t>Extinction coefficient (1/m), calculated from Sal,  TSS and Chla (model 2012a) or from Secchi (model 2012b)</t>
  </si>
  <si>
    <t>Rottumerplaat 3 km uit de kust</t>
  </si>
  <si>
    <t>RP3</t>
  </si>
  <si>
    <t>NB 53 33 55</t>
  </si>
  <si>
    <t>OL 06 33 46</t>
  </si>
  <si>
    <t>RP03</t>
  </si>
  <si>
    <t>RT3</t>
  </si>
  <si>
    <t>MARSDND</t>
  </si>
  <si>
    <t>NH4</t>
  </si>
  <si>
    <t xml:space="preserve"> x14/1000 = umol/L</t>
  </si>
  <si>
    <t>ROTTMPT50</t>
  </si>
  <si>
    <t>Rottumerplaat 50 km uit de kust</t>
  </si>
  <si>
    <t>RP50</t>
  </si>
  <si>
    <t>NB 53 57 11</t>
  </si>
  <si>
    <t>OL 06 18 31</t>
  </si>
  <si>
    <t>RT50</t>
  </si>
  <si>
    <t>HANSWGL</t>
  </si>
  <si>
    <t>NO3</t>
  </si>
  <si>
    <t>ROTTMPT70</t>
  </si>
  <si>
    <t>Rottumerplaat 70 km uit de kust</t>
  </si>
  <si>
    <t>RP70</t>
  </si>
  <si>
    <t>NB 54 07 02</t>
  </si>
  <si>
    <t>OL 06 12 46</t>
  </si>
  <si>
    <t>RT70</t>
  </si>
  <si>
    <t>TERSLG235</t>
  </si>
  <si>
    <t>NO2</t>
  </si>
  <si>
    <t>TERSLG10</t>
  </si>
  <si>
    <t>Terschelling 10 km uit de kust</t>
  </si>
  <si>
    <t>TS10</t>
  </si>
  <si>
    <t>NB 53 27 37</t>
  </si>
  <si>
    <t>OL 05 05 58</t>
  </si>
  <si>
    <t>T010</t>
  </si>
  <si>
    <t>DIN</t>
  </si>
  <si>
    <t>Dissolved Inorganic Nitrogen (µmol/L) = NH4+NO3+NO2</t>
  </si>
  <si>
    <t>TERSLG100</t>
  </si>
  <si>
    <t>Terschelling 100 km uit de kust</t>
  </si>
  <si>
    <t>TS100</t>
  </si>
  <si>
    <t>NB 54 08 55</t>
  </si>
  <si>
    <t>OL 04 20 26</t>
  </si>
  <si>
    <t>T100</t>
  </si>
  <si>
    <t>VLISSGBISSVH</t>
  </si>
  <si>
    <t>SRP</t>
  </si>
  <si>
    <t>Soluble Reactive Phosphate (µmol/L): x31/1000 = umol/L</t>
  </si>
  <si>
    <t>TERSLG135</t>
  </si>
  <si>
    <t>Terschelling 135 km uit de kust</t>
  </si>
  <si>
    <t>TS135</t>
  </si>
  <si>
    <t>NB 54 24 53</t>
  </si>
  <si>
    <t>OL 04 02 23</t>
  </si>
  <si>
    <t>T135</t>
  </si>
  <si>
    <t>NP</t>
  </si>
  <si>
    <t>DIN:SRP ratio (mol:mol)</t>
  </si>
  <si>
    <t>TERSLG175</t>
  </si>
  <si>
    <t>Terschelling 175 km uit de kust</t>
  </si>
  <si>
    <t>TS175</t>
  </si>
  <si>
    <t>NB 54 43 06</t>
  </si>
  <si>
    <t>OL 03 41 25</t>
  </si>
  <si>
    <t>T175</t>
  </si>
  <si>
    <t>Si</t>
  </si>
  <si>
    <t>Silicate (mg/L): x28/1000 = umol/L; nutrient needed by diatoms</t>
  </si>
  <si>
    <t>Terschelling 235 km uit de kust</t>
  </si>
  <si>
    <t>TS235</t>
  </si>
  <si>
    <t>NB 55 10 17</t>
  </si>
  <si>
    <t>OL 03 09 22</t>
  </si>
  <si>
    <t>T235</t>
  </si>
  <si>
    <t>NSi</t>
  </si>
  <si>
    <t>DIN:Si ratio (mol:mol)</t>
  </si>
  <si>
    <t>Terschelling 4 km uit de kust</t>
  </si>
  <si>
    <t>TS4</t>
  </si>
  <si>
    <t>NB 53 24 52</t>
  </si>
  <si>
    <t>OL 05 08 57</t>
  </si>
  <si>
    <t>T004</t>
  </si>
  <si>
    <t>WALCRN20</t>
  </si>
  <si>
    <t>T</t>
  </si>
  <si>
    <t>Temperature (°C)</t>
  </si>
  <si>
    <t>SOELKKPDOT</t>
  </si>
  <si>
    <t>Soelekerkerpolder oost</t>
  </si>
  <si>
    <t>VMS</t>
  </si>
  <si>
    <t>NB 51 32 32</t>
  </si>
  <si>
    <t>OL 03 43 51</t>
  </si>
  <si>
    <t>VEERSEMEER</t>
  </si>
  <si>
    <t>VM</t>
  </si>
  <si>
    <t>VM50</t>
  </si>
  <si>
    <t>Sal</t>
  </si>
  <si>
    <t>Salinity (g/kg)</t>
  </si>
  <si>
    <t>Walcheren 2 km uit de kust</t>
  </si>
  <si>
    <t>WA2</t>
  </si>
  <si>
    <t>NB 51 32 53</t>
  </si>
  <si>
    <t>OL 03 24 34</t>
  </si>
  <si>
    <t>WA02</t>
  </si>
  <si>
    <t>WC2</t>
  </si>
  <si>
    <t>TSS</t>
  </si>
  <si>
    <t>Total Suspended Solids (mg/L)</t>
  </si>
  <si>
    <t>Walcheren 20 km uit de kust</t>
  </si>
  <si>
    <t>WA20</t>
  </si>
  <si>
    <t>NB 51 39 28</t>
  </si>
  <si>
    <t>OL 03 13 09</t>
  </si>
  <si>
    <t>WC20</t>
  </si>
  <si>
    <t>Chla</t>
  </si>
  <si>
    <t>Chlorophyll-a (µg/L)</t>
  </si>
  <si>
    <t>WALCRN70</t>
  </si>
  <si>
    <t>Walcheren 70 km uit de kust</t>
  </si>
  <si>
    <t>WA70</t>
  </si>
  <si>
    <t>NB 51 57 22</t>
  </si>
  <si>
    <t>OL 02 40 40</t>
  </si>
  <si>
    <t>WC70</t>
  </si>
  <si>
    <t>Secchi</t>
  </si>
  <si>
    <t>Secchi disk depth (dm)</t>
  </si>
  <si>
    <t>Hansweert geul</t>
  </si>
  <si>
    <t>WSH</t>
  </si>
  <si>
    <t>NB 51 26 10</t>
  </si>
  <si>
    <t>OL 04 00 51</t>
  </si>
  <si>
    <t>WESTERSCHELDE</t>
  </si>
  <si>
    <t>WS_H</t>
  </si>
  <si>
    <t>WS100</t>
  </si>
  <si>
    <t>DI</t>
  </si>
  <si>
    <t>Daily surface PAR Irradiance (J/m2.d); in Irradiance.xlsx</t>
  </si>
  <si>
    <t>Schaar van Ouden Doel</t>
  </si>
  <si>
    <t>WSO</t>
  </si>
  <si>
    <t>NB 51 21 01</t>
  </si>
  <si>
    <t>OL 04 15 02</t>
  </si>
  <si>
    <t>WS_O</t>
  </si>
  <si>
    <t>WSSVD</t>
  </si>
  <si>
    <t>Depth</t>
  </si>
  <si>
    <t>Water column depth (m)</t>
  </si>
  <si>
    <t>Vlissingen boei SSVH</t>
  </si>
  <si>
    <t>WSV</t>
  </si>
  <si>
    <t>NB 51 24 43</t>
  </si>
  <si>
    <t>OL 03 33 56</t>
  </si>
  <si>
    <t>WS_V</t>
  </si>
  <si>
    <t>WS160</t>
  </si>
  <si>
    <t>Im (Jm2d)</t>
  </si>
  <si>
    <t>Daily Water Column Irradiance (J/m².d) (Peperzak 1993); calculation in Irradiance.xlsx</t>
  </si>
  <si>
    <t>Dantziggat</t>
  </si>
  <si>
    <t>WZD</t>
  </si>
  <si>
    <t>NB 53 24 04</t>
  </si>
  <si>
    <t>OL 05 43 37</t>
  </si>
  <si>
    <t>WADDENZEE</t>
  </si>
  <si>
    <t>WZ_D</t>
  </si>
  <si>
    <t>WZ420</t>
  </si>
  <si>
    <t>Im (kJm2d)</t>
  </si>
  <si>
    <t>Daily Water Column Irradiance (kJ/m².d) (Peperzak 1993); kJ, not J</t>
  </si>
  <si>
    <t>Marsdiep noord</t>
  </si>
  <si>
    <t>WZM</t>
  </si>
  <si>
    <t>NB 52 58 57</t>
  </si>
  <si>
    <t>OL 04 45 00</t>
  </si>
  <si>
    <t>WZ_M</t>
  </si>
  <si>
    <t>WZ30</t>
  </si>
  <si>
    <t>Maximum tidal velocity (m/s)</t>
  </si>
  <si>
    <t>missing</t>
  </si>
  <si>
    <t>WZ590</t>
  </si>
  <si>
    <t>Maximum tidal turbulence (m²/s³) (MacKenzie &amp; Leggett 1993)</t>
  </si>
  <si>
    <t>OS140</t>
  </si>
  <si>
    <t>log Maximum tidal turbulence (log m²/s³) (MacKenzie &amp; Leggett 1993)</t>
  </si>
  <si>
    <t>OS110</t>
  </si>
  <si>
    <t>Wind speed (m/s)</t>
  </si>
  <si>
    <t>OS10</t>
  </si>
  <si>
    <t>Wind turbulence (m²/s³) (MacKenzie &amp; Leggett 1991)</t>
  </si>
  <si>
    <t>log Tidal and Wind turbulence (log m²/s³)</t>
  </si>
  <si>
    <t>Table 1. Species list</t>
  </si>
  <si>
    <t>From original file, sheet Pivot SPECS ALL LOCS (justification for species choice):</t>
  </si>
  <si>
    <t>Species</t>
  </si>
  <si>
    <t>Total Obs</t>
  </si>
  <si>
    <t>Obs90-99</t>
  </si>
  <si>
    <t>Obs00-20</t>
  </si>
  <si>
    <t>factor</t>
  </si>
  <si>
    <t>Observations: 90-20; n= 222 (observed in both periods)</t>
  </si>
  <si>
    <t>Actinocyclus normanii</t>
  </si>
  <si>
    <t>Deleted all genera for which also genus+species was observed</t>
  </si>
  <si>
    <t>Actinocyclus octonarius</t>
  </si>
  <si>
    <t>Observations: 90-20; n= 100 (Top100 of observations)</t>
  </si>
  <si>
    <t>Actinoptychus senarius</t>
  </si>
  <si>
    <t>Yellow: 7 species in Peperzak&amp;Witte 2019 (out of 10)</t>
  </si>
  <si>
    <t>Alexandrium tamarense</t>
  </si>
  <si>
    <t>Deleted: species with &gt;10 difference between the 2 periods (error in taxonomy/identification? -&gt; n = 80)</t>
  </si>
  <si>
    <t>Amphidinium sphenoides</t>
  </si>
  <si>
    <t>Except: F. japonica and Chatonella (antiqua:2000-2020): is Chattonella spp (&lt;2000): both are invasive species</t>
  </si>
  <si>
    <t>Amphora</t>
  </si>
  <si>
    <t>List with species (n=82) to be tested in P7: selected in sheet FP_90-20</t>
  </si>
  <si>
    <t>Asterionell(a)(opsis) glacialis</t>
  </si>
  <si>
    <t>Added: Alexandrium tamarense (n=83)</t>
  </si>
  <si>
    <t>Bacillaria paxillifer</t>
  </si>
  <si>
    <t>Removed: Pseudo-nitzschia spp: too much ambiguity between the 2 periods</t>
  </si>
  <si>
    <t>Bacteriastrum hyalinum</t>
  </si>
  <si>
    <t>Added: Heterosigma akashiwo (n=1 in 1990-1999); Dinophysis acuta, D. norvegica (presumed toxic)</t>
  </si>
  <si>
    <t>Cerataulina pelagica</t>
  </si>
  <si>
    <t>Chaetoceros curvisetus</t>
  </si>
  <si>
    <t>Chaetoceros danicus</t>
  </si>
  <si>
    <t>Chaetoceros debilis</t>
  </si>
  <si>
    <t>Chaetoceros decipiens</t>
  </si>
  <si>
    <t>Chaetoceros densus</t>
  </si>
  <si>
    <t>Chaetoceros didymus</t>
  </si>
  <si>
    <t>Chaetoceros eibenii</t>
  </si>
  <si>
    <t>Chaetoceros subtilis</t>
  </si>
  <si>
    <t>Chatonella spp.</t>
  </si>
  <si>
    <t>Cochlodinium</t>
  </si>
  <si>
    <t>Corymbellus aureus</t>
  </si>
  <si>
    <t>Coscinodiscus granii</t>
  </si>
  <si>
    <t>Coscinodiscus radiatus</t>
  </si>
  <si>
    <t>Coscinodiscus wailesii</t>
  </si>
  <si>
    <t>Detonula pumila</t>
  </si>
  <si>
    <t>Dictyocha speculum</t>
  </si>
  <si>
    <t>Dinophysis acuminata</t>
  </si>
  <si>
    <t>Dinophysis rotundata</t>
  </si>
  <si>
    <t>Diploneis</t>
  </si>
  <si>
    <t>Diplopsalis lenticula</t>
  </si>
  <si>
    <t>Ditylum brightwellii</t>
  </si>
  <si>
    <t>Ebria tripartita</t>
  </si>
  <si>
    <t>Eucampia zodiacus</t>
  </si>
  <si>
    <t>Eunotogramma dubium</t>
  </si>
  <si>
    <t>Fibrocapsa japonica</t>
  </si>
  <si>
    <t>Guinardia (Rhizosolenia) delicatula</t>
  </si>
  <si>
    <t>Guinardia flaccida</t>
  </si>
  <si>
    <t>Gyrodinium spirale</t>
  </si>
  <si>
    <t>Gyrosigma fasciola</t>
  </si>
  <si>
    <t>Helicotheca tamesis</t>
  </si>
  <si>
    <t>Katodinium glaucum</t>
  </si>
  <si>
    <t>Lauderia annulata</t>
  </si>
  <si>
    <t>Lithodesmium undulatum</t>
  </si>
  <si>
    <t>Melosira nummuloides</t>
  </si>
  <si>
    <t>Mesoporos perforatus</t>
  </si>
  <si>
    <t>Navicula distans</t>
  </si>
  <si>
    <t>Nitzschia sigma</t>
  </si>
  <si>
    <t>Noctiluca scintillans</t>
  </si>
  <si>
    <t>Oblea rotunda</t>
  </si>
  <si>
    <t>Odontella aurita</t>
  </si>
  <si>
    <t>Odontella mobiliensis</t>
  </si>
  <si>
    <t>Odontella regia</t>
  </si>
  <si>
    <t>Odontella rhombus</t>
  </si>
  <si>
    <t>Odontella sinensis</t>
  </si>
  <si>
    <t>Phaeocystis</t>
  </si>
  <si>
    <t>Pleurosigma angulatum</t>
  </si>
  <si>
    <t>Podosira stelliger</t>
  </si>
  <si>
    <t>Prorocentrum balticum</t>
  </si>
  <si>
    <t>Prorocentrum micans</t>
  </si>
  <si>
    <t>Prorocentrum triestinum</t>
  </si>
  <si>
    <t>Protoperidinium achromaticum</t>
  </si>
  <si>
    <t>Protoperidinium bipes</t>
  </si>
  <si>
    <t>Protoperidinium brevipes</t>
  </si>
  <si>
    <t>Protoperidinium claudicans</t>
  </si>
  <si>
    <t>Protoperidinium conicum</t>
  </si>
  <si>
    <t>Protoperidinium depressum</t>
  </si>
  <si>
    <t>Protoperidinium steinii</t>
  </si>
  <si>
    <t>Protoperidinium subinerme</t>
  </si>
  <si>
    <t>Pseudo-nitzschia removed: ambiguity</t>
  </si>
  <si>
    <t>Pseudopedinella</t>
  </si>
  <si>
    <t>Pterosperma</t>
  </si>
  <si>
    <t>Pyramimonas longicauda</t>
  </si>
  <si>
    <t>Rhaphoneis amphiceros</t>
  </si>
  <si>
    <t>Rhizosolenia setigera</t>
  </si>
  <si>
    <t>Rhizosolenia styliformis</t>
  </si>
  <si>
    <t>Roperia tesselata</t>
  </si>
  <si>
    <t>Stephanopyxis turris</t>
  </si>
  <si>
    <t>Thalassionema nitzschioides</t>
  </si>
  <si>
    <t>Thalassiosira eccentrica</t>
  </si>
  <si>
    <t>Thalassiosira levanderi</t>
  </si>
  <si>
    <t>Thalassiosira nordenskioeldii</t>
  </si>
  <si>
    <t>Thalassiosira rotula</t>
  </si>
  <si>
    <t>Torodinium robustum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</si>
</sst>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E+00"/>
  </numFmts>
  <fonts count="17" x14ac:knownFonts="1">
    <font>
      <sz val="11"/>
      <color theme="1"/>
      <name val="Aptos Narrow"/>
      <family val="2"/>
      <scheme val="minor"/>
    </font>
    <font>
      <sz val="11"/>
      <color theme="1"/>
      <name val="Aptos Narrow"/>
      <family val="2"/>
      <scheme val="minor"/>
    </font>
    <font>
      <sz val="10"/>
      <name val="Arial"/>
      <family val="2"/>
    </font>
    <font>
      <sz val="9"/>
      <color indexed="81"/>
      <name val="Tahoma"/>
      <family val="2"/>
    </font>
    <font>
      <sz val="10"/>
      <color theme="1"/>
      <name val="Aptos Narrow"/>
      <family val="2"/>
      <scheme val="minor"/>
    </font>
    <font>
      <b/>
      <sz val="9"/>
      <color indexed="81"/>
      <name val="Tahoma"/>
      <family val="2"/>
    </font>
    <font>
      <sz val="11"/>
      <color theme="1"/>
      <name val="Arial"/>
      <family val="2"/>
    </font>
    <font>
      <sz val="10"/>
      <color theme="1"/>
      <name val="Arial"/>
      <family val="2"/>
    </font>
    <font>
      <i/>
      <sz val="10"/>
      <color theme="1"/>
      <name val="Arial"/>
      <family val="2"/>
    </font>
    <font>
      <sz val="10"/>
      <color indexed="10"/>
      <name val="Arial"/>
      <family val="2"/>
    </font>
    <font>
      <sz val="9"/>
      <name val="Arial"/>
      <family val="2"/>
    </font>
    <font>
      <u/>
      <sz val="11"/>
      <color theme="10"/>
      <name val="Aptos Narrow"/>
      <family val="2"/>
      <scheme val="minor"/>
    </font>
    <font>
      <b/>
      <u/>
      <sz val="11"/>
      <color theme="10"/>
      <name val="Aptos Narrow"/>
      <scheme val="minor"/>
    </font>
    <font>
      <sz val="11"/>
      <color rgb="FF000000"/>
      <name val="Arial"/>
      <family val="2"/>
    </font>
    <font>
      <b/>
      <sz val="11"/>
      <color theme="1"/>
      <name val="Arial"/>
      <family val="2"/>
    </font>
    <font>
      <b/>
      <sz val="11"/>
      <color theme="1"/>
      <name val="Aptos Narrow"/>
      <scheme val="minor"/>
    </font>
    <font>
      <b/>
      <sz val="14"/>
      <color theme="1"/>
      <name val="Aptos Narrow"/>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5"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5">
    <xf numFmtId="0" fontId="0" fillId="0" borderId="0"/>
    <xf numFmtId="0" fontId="2" fillId="0" borderId="0"/>
    <xf numFmtId="0" fontId="1" fillId="0" borderId="0"/>
    <xf numFmtId="0" fontId="4" fillId="0" borderId="0"/>
    <xf numFmtId="0" fontId="11" fillId="0" borderId="0" applyNumberFormat="0" applyFill="0" applyBorder="0" applyAlignment="0" applyProtection="0"/>
  </cellStyleXfs>
  <cellXfs count="68">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6" fillId="0" borderId="0" xfId="0" applyFont="1"/>
    <xf numFmtId="0" fontId="6" fillId="0" borderId="1" xfId="0" applyFont="1" applyBorder="1"/>
    <xf numFmtId="0" fontId="7" fillId="0" borderId="1" xfId="0" applyFont="1" applyBorder="1"/>
    <xf numFmtId="1" fontId="7" fillId="0" borderId="1" xfId="0" applyNumberFormat="1" applyFont="1" applyBorder="1"/>
    <xf numFmtId="0" fontId="7" fillId="4" borderId="1" xfId="0" applyFont="1" applyFill="1" applyBorder="1" applyAlignment="1">
      <alignment horizontal="left"/>
    </xf>
    <xf numFmtId="0" fontId="7" fillId="4" borderId="1" xfId="0" applyFont="1" applyFill="1" applyBorder="1"/>
    <xf numFmtId="0" fontId="7" fillId="5" borderId="1" xfId="0" applyFont="1" applyFill="1" applyBorder="1"/>
    <xf numFmtId="0" fontId="8" fillId="0" borderId="1" xfId="0" applyFont="1" applyBorder="1"/>
    <xf numFmtId="0" fontId="2" fillId="0" borderId="0" xfId="1"/>
    <xf numFmtId="0" fontId="2" fillId="2" borderId="1" xfId="1" applyFill="1" applyBorder="1"/>
    <xf numFmtId="0" fontId="2" fillId="2" borderId="1" xfId="2" applyFont="1" applyFill="1" applyBorder="1"/>
    <xf numFmtId="0" fontId="2" fillId="0" borderId="1" xfId="1" applyBorder="1"/>
    <xf numFmtId="0" fontId="2" fillId="0" borderId="1" xfId="2" applyFont="1" applyBorder="1"/>
    <xf numFmtId="164" fontId="2" fillId="0" borderId="1" xfId="2" applyNumberFormat="1" applyFont="1" applyBorder="1"/>
    <xf numFmtId="0" fontId="9" fillId="0" borderId="1" xfId="2" applyFont="1" applyBorder="1"/>
    <xf numFmtId="0" fontId="2" fillId="0" borderId="1" xfId="1" applyBorder="1" applyAlignment="1">
      <alignment vertical="center"/>
    </xf>
    <xf numFmtId="0" fontId="2" fillId="0" borderId="1" xfId="2" applyFont="1" applyBorder="1" applyAlignment="1">
      <alignment vertical="center"/>
    </xf>
    <xf numFmtId="164" fontId="2" fillId="0" borderId="1" xfId="2" applyNumberFormat="1" applyFont="1" applyBorder="1" applyAlignment="1">
      <alignment vertical="center"/>
    </xf>
    <xf numFmtId="0" fontId="10" fillId="0" borderId="0" xfId="1" applyFont="1"/>
    <xf numFmtId="0" fontId="7" fillId="2" borderId="1" xfId="3" applyFont="1" applyFill="1" applyBorder="1"/>
    <xf numFmtId="2" fontId="2" fillId="2" borderId="1" xfId="1" applyNumberFormat="1" applyFill="1" applyBorder="1"/>
    <xf numFmtId="0" fontId="7" fillId="0" borderId="1" xfId="3" applyFont="1" applyBorder="1"/>
    <xf numFmtId="164" fontId="2" fillId="0" borderId="1" xfId="1" applyNumberFormat="1" applyBorder="1" applyAlignment="1">
      <alignment horizontal="left" indent="1"/>
    </xf>
    <xf numFmtId="2" fontId="2" fillId="0" borderId="1" xfId="1" applyNumberFormat="1" applyBorder="1"/>
    <xf numFmtId="165" fontId="2" fillId="0" borderId="1" xfId="1" applyNumberFormat="1" applyBorder="1"/>
    <xf numFmtId="164" fontId="2" fillId="0" borderId="1" xfId="1" applyNumberFormat="1" applyBorder="1"/>
    <xf numFmtId="2" fontId="7" fillId="0" borderId="1" xfId="3" applyNumberFormat="1" applyFont="1" applyBorder="1"/>
    <xf numFmtId="2" fontId="7" fillId="0" borderId="1" xfId="3" applyNumberFormat="1" applyFont="1" applyBorder="1" applyAlignment="1">
      <alignment vertical="center"/>
    </xf>
    <xf numFmtId="0" fontId="2" fillId="0" borderId="1" xfId="1" applyBorder="1" applyAlignment="1">
      <alignment vertical="center" wrapText="1"/>
    </xf>
    <xf numFmtId="0" fontId="7" fillId="0" borderId="1" xfId="3" applyFont="1" applyBorder="1" applyAlignment="1">
      <alignment vertical="center"/>
    </xf>
    <xf numFmtId="164" fontId="2" fillId="0" borderId="1" xfId="1" applyNumberFormat="1" applyBorder="1" applyAlignment="1">
      <alignment horizontal="left" vertical="center" indent="1"/>
    </xf>
    <xf numFmtId="2" fontId="2" fillId="0" borderId="1" xfId="1" applyNumberFormat="1" applyBorder="1" applyAlignment="1">
      <alignment vertical="center"/>
    </xf>
    <xf numFmtId="165" fontId="2" fillId="0" borderId="1" xfId="1" applyNumberFormat="1" applyBorder="1" applyAlignment="1">
      <alignment vertical="center"/>
    </xf>
    <xf numFmtId="164" fontId="2" fillId="0" borderId="1" xfId="1" applyNumberFormat="1" applyBorder="1" applyAlignment="1">
      <alignment vertical="center"/>
    </xf>
    <xf numFmtId="2" fontId="7" fillId="3" borderId="1" xfId="3" applyNumberFormat="1" applyFont="1" applyFill="1" applyBorder="1"/>
    <xf numFmtId="0" fontId="11" fillId="0" borderId="0" xfId="4"/>
    <xf numFmtId="0" fontId="6" fillId="0" borderId="9" xfId="0" applyFont="1" applyBorder="1"/>
    <xf numFmtId="0" fontId="6" fillId="0" borderId="8" xfId="0" applyFont="1" applyBorder="1"/>
    <xf numFmtId="0" fontId="12" fillId="0" borderId="8" xfId="4" applyFont="1" applyBorder="1"/>
    <xf numFmtId="0" fontId="6" fillId="0" borderId="7" xfId="0" applyFont="1" applyBorder="1"/>
    <xf numFmtId="0" fontId="6" fillId="0" borderId="6" xfId="0" applyFont="1" applyBorder="1"/>
    <xf numFmtId="0" fontId="6" fillId="0" borderId="5" xfId="0" applyFont="1" applyBorder="1"/>
    <xf numFmtId="0" fontId="13" fillId="0" borderId="0" xfId="0" applyFont="1"/>
    <xf numFmtId="0" fontId="6" fillId="0" borderId="4" xfId="0" applyFont="1" applyBorder="1"/>
    <xf numFmtId="0" fontId="6" fillId="0" borderId="3" xfId="0" applyFont="1" applyBorder="1"/>
    <xf numFmtId="0" fontId="6" fillId="0" borderId="2" xfId="0" applyFont="1" applyBorder="1"/>
    <xf numFmtId="0" fontId="14" fillId="0" borderId="0" xfId="0" applyFont="1"/>
    <xf numFmtId="0" fontId="15" fillId="0" borderId="9" xfId="0" applyFont="1" applyBorder="1"/>
    <xf numFmtId="0" fontId="15" fillId="0" borderId="0" xfId="0" applyFont="1"/>
    <xf numFmtId="0" fontId="0" fillId="0" borderId="0" xfId="0" quotePrefix="1"/>
    <xf numFmtId="0" fontId="15" fillId="0" borderId="8" xfId="0" applyFont="1" applyBorder="1"/>
    <xf numFmtId="0" fontId="0" fillId="0" borderId="0" xfId="0" applyAlignment="1">
      <alignment wrapText="1"/>
    </xf>
    <xf numFmtId="0" fontId="0" fillId="0" borderId="0" xfId="0" applyAlignment="1">
      <alignment vertical="top" wrapText="1"/>
    </xf>
    <xf numFmtId="0" fontId="15" fillId="0" borderId="0" xfId="0" applyFont="1" applyAlignment="1">
      <alignment vertical="center"/>
    </xf>
    <xf numFmtId="0" fontId="7" fillId="0" borderId="1" xfId="0" quotePrefix="1" applyFont="1" applyBorder="1"/>
    <xf numFmtId="0" fontId="2" fillId="4" borderId="1" xfId="2" applyFont="1" applyFill="1" applyBorder="1"/>
    <xf numFmtId="0" fontId="7" fillId="4" borderId="1" xfId="3" applyFont="1" applyFill="1" applyBorder="1"/>
    <xf numFmtId="0" fontId="6" fillId="4" borderId="1" xfId="0" applyFont="1" applyFill="1" applyBorder="1"/>
    <xf numFmtId="0" fontId="16" fillId="0" borderId="0" xfId="0" applyFont="1" applyAlignment="1">
      <alignment horizontal="center"/>
    </xf>
  </cellXfs>
  <cellStyles count="5">
    <cellStyle name="Hyperlink" xfId="4" builtinId="8"/>
    <cellStyle name="Normal" xfId="0" builtinId="0"/>
    <cellStyle name="Normal 2" xfId="1" xr:uid="{908D42CE-C39E-4F83-AE47-9E27B12980DC}"/>
    <cellStyle name="Normal 3" xfId="2" xr:uid="{D658E9B2-99F5-4449-AB9F-A7F50194F493}"/>
    <cellStyle name="Normal 4" xfId="3" xr:uid="{E90B4B0D-E36F-43B0-8DE0-5FC4DFC03F5A}"/>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508000</xdr:colOff>
      <xdr:row>44</xdr:row>
      <xdr:rowOff>38100</xdr:rowOff>
    </xdr:to>
    <xdr:pic>
      <xdr:nvPicPr>
        <xdr:cNvPr id="2" name="ClipboardAsImage">
          <a:extLst>
            <a:ext uri="{FF2B5EF4-FFF2-40B4-BE49-F238E27FC236}">
              <a16:creationId xmlns:a16="http://schemas.microsoft.com/office/drawing/2014/main" id="{937D9C97-736A-381A-86C5-3F1755724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224000" cy="800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20010</xdr:colOff>
      <xdr:row>41</xdr:row>
      <xdr:rowOff>39141</xdr:rowOff>
    </xdr:to>
    <xdr:pic>
      <xdr:nvPicPr>
        <xdr:cNvPr id="2" name="Picture 1">
          <a:extLst>
            <a:ext uri="{FF2B5EF4-FFF2-40B4-BE49-F238E27FC236}">
              <a16:creationId xmlns:a16="http://schemas.microsoft.com/office/drawing/2014/main" id="{C12D54D5-F836-F127-DB98-5F2B6820C804}"/>
            </a:ext>
          </a:extLst>
        </xdr:cNvPr>
        <xdr:cNvPicPr>
          <a:picLocks noChangeAspect="1"/>
        </xdr:cNvPicPr>
      </xdr:nvPicPr>
      <xdr:blipFill>
        <a:blip xmlns:r="http://schemas.openxmlformats.org/officeDocument/2006/relationships" r:embed="rId1"/>
        <a:stretch>
          <a:fillRect/>
        </a:stretch>
      </xdr:blipFill>
      <xdr:spPr>
        <a:xfrm>
          <a:off x="0" y="0"/>
          <a:ext cx="6878010" cy="74591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knmi.nl/nederland-nu/klimatologie/maandgegevens" TargetMode="External"/><Relationship Id="rId2" Type="http://schemas.openxmlformats.org/officeDocument/2006/relationships/hyperlink" Target="https://www.knmi.nl/nederland-nu/klimatologie/lijsten/hellmann" TargetMode="External"/><Relationship Id="rId1" Type="http://schemas.openxmlformats.org/officeDocument/2006/relationships/hyperlink" Target="https://masterchallenge.me/logi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viewer.openearth.nl/ihm-viewer?layers=121740589,121740589,85222873"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0491-91E4-4893-B941-9000EEB905A5}">
  <dimension ref="A1:L25"/>
  <sheetViews>
    <sheetView topLeftCell="B1" workbookViewId="0"/>
  </sheetViews>
  <sheetFormatPr defaultColWidth="9" defaultRowHeight="14" x14ac:dyDescent="0.3"/>
  <cols>
    <col min="1" max="1" width="47.453125" style="9" customWidth="1"/>
    <col min="2" max="2" width="19.26953125" style="9" customWidth="1"/>
    <col min="3" max="3" width="101.26953125" style="9" customWidth="1"/>
    <col min="4" max="4" width="39.453125" style="9" customWidth="1"/>
    <col min="5" max="5" width="32.7265625" style="9" customWidth="1"/>
    <col min="6" max="16384" width="9" style="9"/>
  </cols>
  <sheetData>
    <row r="1" spans="1:12" x14ac:dyDescent="0.3">
      <c r="A1" s="55" t="s">
        <v>0</v>
      </c>
    </row>
    <row r="3" spans="1:12" ht="14.5" x14ac:dyDescent="0.35">
      <c r="A3" s="45" t="s">
        <v>1</v>
      </c>
      <c r="B3" s="46"/>
      <c r="C3" s="46"/>
      <c r="D3" s="47" t="s">
        <v>2</v>
      </c>
      <c r="E3" s="46"/>
      <c r="F3" s="46"/>
      <c r="G3" s="46"/>
      <c r="H3" s="46"/>
      <c r="I3" s="46"/>
      <c r="J3" s="46"/>
      <c r="K3" s="46"/>
      <c r="L3" s="48"/>
    </row>
    <row r="4" spans="1:12" x14ac:dyDescent="0.3">
      <c r="A4" s="49"/>
      <c r="L4" s="50"/>
    </row>
    <row r="5" spans="1:12" x14ac:dyDescent="0.3">
      <c r="A5" s="49" t="s">
        <v>3</v>
      </c>
      <c r="L5" s="50"/>
    </row>
    <row r="6" spans="1:12" x14ac:dyDescent="0.3">
      <c r="A6" s="49" t="s">
        <v>4</v>
      </c>
      <c r="D6" s="51" t="s">
        <v>5</v>
      </c>
      <c r="L6" s="50"/>
    </row>
    <row r="7" spans="1:12" x14ac:dyDescent="0.3">
      <c r="A7" s="49"/>
      <c r="D7" s="51"/>
      <c r="L7" s="50"/>
    </row>
    <row r="8" spans="1:12" ht="14.5" x14ac:dyDescent="0.35">
      <c r="A8" s="9" t="s">
        <v>6</v>
      </c>
      <c r="B8" t="s">
        <v>7</v>
      </c>
      <c r="C8" s="44" t="s">
        <v>8</v>
      </c>
      <c r="E8"/>
      <c r="F8"/>
      <c r="G8"/>
      <c r="H8"/>
      <c r="L8" s="50"/>
    </row>
    <row r="9" spans="1:12" ht="14.5" x14ac:dyDescent="0.35">
      <c r="B9" t="s">
        <v>9</v>
      </c>
      <c r="C9" t="s">
        <v>10</v>
      </c>
      <c r="E9"/>
      <c r="F9"/>
      <c r="G9"/>
      <c r="H9"/>
      <c r="L9" s="50"/>
    </row>
    <row r="10" spans="1:12" ht="14.5" x14ac:dyDescent="0.35">
      <c r="B10" t="s">
        <v>11</v>
      </c>
      <c r="C10" t="s">
        <v>12</v>
      </c>
      <c r="E10"/>
      <c r="F10"/>
      <c r="G10"/>
      <c r="H10"/>
      <c r="L10" s="50"/>
    </row>
    <row r="11" spans="1:12" ht="14.5" x14ac:dyDescent="0.35">
      <c r="B11" t="s">
        <v>13</v>
      </c>
      <c r="C11" s="44" t="s">
        <v>14</v>
      </c>
      <c r="E11"/>
      <c r="F11"/>
      <c r="G11"/>
      <c r="H11"/>
      <c r="L11" s="50"/>
    </row>
    <row r="12" spans="1:12" ht="14.5" x14ac:dyDescent="0.35">
      <c r="B12" t="s">
        <v>15</v>
      </c>
      <c r="C12" t="s">
        <v>16</v>
      </c>
      <c r="E12"/>
      <c r="F12"/>
      <c r="G12"/>
      <c r="H12"/>
      <c r="L12" s="50"/>
    </row>
    <row r="13" spans="1:12" x14ac:dyDescent="0.3">
      <c r="A13" s="49"/>
      <c r="D13" s="51"/>
      <c r="L13" s="50"/>
    </row>
    <row r="14" spans="1:12" x14ac:dyDescent="0.3">
      <c r="A14" s="52"/>
      <c r="B14" s="53"/>
      <c r="C14" s="53"/>
      <c r="D14" s="53"/>
      <c r="E14" s="53"/>
      <c r="F14" s="53"/>
      <c r="G14" s="53"/>
      <c r="H14" s="53"/>
      <c r="I14" s="53"/>
      <c r="J14" s="53"/>
      <c r="K14" s="53"/>
      <c r="L14" s="54"/>
    </row>
    <row r="16" spans="1:12" x14ac:dyDescent="0.3">
      <c r="A16" s="9" t="s">
        <v>17</v>
      </c>
      <c r="B16" s="9" t="s">
        <v>18</v>
      </c>
      <c r="C16" s="9" t="s">
        <v>19</v>
      </c>
      <c r="D16" s="55" t="s">
        <v>20</v>
      </c>
      <c r="E16" s="55" t="s">
        <v>21</v>
      </c>
    </row>
    <row r="17" spans="3:5" x14ac:dyDescent="0.3">
      <c r="E17" s="55"/>
    </row>
    <row r="18" spans="3:5" x14ac:dyDescent="0.3">
      <c r="C18" s="9" t="s">
        <v>22</v>
      </c>
      <c r="D18" s="9" t="s">
        <v>23</v>
      </c>
      <c r="E18" s="55" t="s">
        <v>24</v>
      </c>
    </row>
    <row r="19" spans="3:5" x14ac:dyDescent="0.3">
      <c r="E19" s="55" t="s">
        <v>25</v>
      </c>
    </row>
    <row r="20" spans="3:5" x14ac:dyDescent="0.3">
      <c r="E20" s="55"/>
    </row>
    <row r="21" spans="3:5" x14ac:dyDescent="0.3">
      <c r="C21" s="9" t="s">
        <v>26</v>
      </c>
      <c r="D21" s="9" t="s">
        <v>27</v>
      </c>
      <c r="E21" s="55" t="s">
        <v>28</v>
      </c>
    </row>
    <row r="22" spans="3:5" x14ac:dyDescent="0.3">
      <c r="E22" s="55" t="s">
        <v>29</v>
      </c>
    </row>
    <row r="24" spans="3:5" x14ac:dyDescent="0.3">
      <c r="C24" s="9" t="s">
        <v>30</v>
      </c>
      <c r="D24" s="9" t="s">
        <v>31</v>
      </c>
      <c r="E24" s="55" t="s">
        <v>32</v>
      </c>
    </row>
    <row r="25" spans="3:5" x14ac:dyDescent="0.3">
      <c r="E25" s="55" t="s">
        <v>33</v>
      </c>
    </row>
  </sheetData>
  <hyperlinks>
    <hyperlink ref="D3" r:id="rId1" display="https://masterchallenge.me/login" xr:uid="{33B9F685-9F42-45AA-B792-FD36AD64CBEE}"/>
    <hyperlink ref="C11" r:id="rId2" xr:uid="{55C1EDBB-69F0-4409-B696-2BCCEC4DC54D}"/>
    <hyperlink ref="C8" r:id="rId3" xr:uid="{6B5AEDDD-793F-4DB4-84D6-079950F526A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DAA5B-9049-4109-837D-9A9652684BAA}">
  <dimension ref="A1"/>
  <sheetViews>
    <sheetView topLeftCell="A22" workbookViewId="0">
      <selection activeCell="V32" sqref="V32"/>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6BE98-096F-4CD2-A010-6580B0E32C93}">
  <dimension ref="A1:A6"/>
  <sheetViews>
    <sheetView topLeftCell="A2" workbookViewId="0">
      <selection activeCell="A3" sqref="A3"/>
    </sheetView>
  </sheetViews>
  <sheetFormatPr defaultRowHeight="14.5" x14ac:dyDescent="0.35"/>
  <cols>
    <col min="1" max="1" width="78.81640625" customWidth="1"/>
  </cols>
  <sheetData>
    <row r="1" spans="1:1" ht="30" customHeight="1" x14ac:dyDescent="0.35">
      <c r="A1" s="62" t="s">
        <v>34</v>
      </c>
    </row>
    <row r="2" spans="1:1" s="60" customFormat="1" ht="124.5" customHeight="1" x14ac:dyDescent="0.35">
      <c r="A2" s="61" t="s">
        <v>35</v>
      </c>
    </row>
    <row r="3" spans="1:1" ht="188.5" x14ac:dyDescent="0.35">
      <c r="A3" s="60" t="s">
        <v>36</v>
      </c>
    </row>
    <row r="5" spans="1:1" x14ac:dyDescent="0.35">
      <c r="A5" t="s">
        <v>37</v>
      </c>
    </row>
    <row r="6" spans="1:1" ht="58" x14ac:dyDescent="0.35">
      <c r="A6" s="60" t="s">
        <v>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4CA3A-ADCB-407D-97B7-5584920F1078}">
  <dimension ref="B5:Q38"/>
  <sheetViews>
    <sheetView topLeftCell="A37" workbookViewId="0">
      <selection activeCell="C30" sqref="C30"/>
    </sheetView>
  </sheetViews>
  <sheetFormatPr defaultRowHeight="14.5" x14ac:dyDescent="0.35"/>
  <cols>
    <col min="17" max="17" width="12.81640625" customWidth="1"/>
  </cols>
  <sheetData>
    <row r="5" spans="3:11" x14ac:dyDescent="0.35">
      <c r="C5" s="56" t="s">
        <v>39</v>
      </c>
      <c r="D5" s="7"/>
      <c r="E5" s="59" t="s">
        <v>40</v>
      </c>
      <c r="F5" s="7"/>
      <c r="G5" s="7" t="s">
        <v>41</v>
      </c>
      <c r="H5" s="7"/>
      <c r="I5" s="7"/>
      <c r="J5" s="7"/>
      <c r="K5" s="6"/>
    </row>
    <row r="6" spans="3:11" x14ac:dyDescent="0.35">
      <c r="C6" s="5"/>
      <c r="K6" s="4"/>
    </row>
    <row r="7" spans="3:11" x14ac:dyDescent="0.35">
      <c r="C7" s="5" t="s">
        <v>24</v>
      </c>
      <c r="E7" t="s">
        <v>32</v>
      </c>
      <c r="G7" t="s">
        <v>42</v>
      </c>
      <c r="K7" s="4"/>
    </row>
    <row r="8" spans="3:11" x14ac:dyDescent="0.35">
      <c r="C8" s="5" t="s">
        <v>28</v>
      </c>
      <c r="E8" t="s">
        <v>43</v>
      </c>
      <c r="G8" t="s">
        <v>44</v>
      </c>
      <c r="K8" s="4"/>
    </row>
    <row r="9" spans="3:11" x14ac:dyDescent="0.35">
      <c r="C9" s="5"/>
      <c r="G9" t="s">
        <v>45</v>
      </c>
      <c r="K9" s="4"/>
    </row>
    <row r="10" spans="3:11" x14ac:dyDescent="0.35">
      <c r="C10" s="3"/>
      <c r="D10" s="2"/>
      <c r="E10" s="2"/>
      <c r="F10" s="2"/>
      <c r="G10" s="2"/>
      <c r="H10" s="2"/>
      <c r="I10" s="2"/>
      <c r="J10" s="2"/>
      <c r="K10" s="1"/>
    </row>
    <row r="12" spans="3:11" x14ac:dyDescent="0.35">
      <c r="D12" s="8"/>
      <c r="E12" s="7"/>
      <c r="F12" s="7"/>
      <c r="G12" s="7"/>
      <c r="H12" s="7"/>
      <c r="I12" s="7"/>
      <c r="J12" s="6"/>
    </row>
    <row r="13" spans="3:11" ht="18.5" x14ac:dyDescent="0.45">
      <c r="D13" s="5"/>
      <c r="F13" s="67" t="s">
        <v>46</v>
      </c>
      <c r="G13" s="67"/>
      <c r="H13" s="58"/>
      <c r="J13" s="4"/>
    </row>
    <row r="14" spans="3:11" x14ac:dyDescent="0.35">
      <c r="D14" s="5"/>
      <c r="F14" t="s">
        <v>47</v>
      </c>
      <c r="J14" s="4"/>
    </row>
    <row r="15" spans="3:11" x14ac:dyDescent="0.35">
      <c r="D15" s="5"/>
      <c r="F15" t="s">
        <v>48</v>
      </c>
      <c r="J15" s="4"/>
    </row>
    <row r="16" spans="3:11" x14ac:dyDescent="0.35">
      <c r="D16" s="5"/>
      <c r="F16" t="s">
        <v>49</v>
      </c>
      <c r="J16" s="4"/>
    </row>
    <row r="17" spans="2:17" x14ac:dyDescent="0.35">
      <c r="D17" s="3"/>
      <c r="E17" s="2"/>
      <c r="F17" s="2"/>
      <c r="G17" s="2"/>
      <c r="H17" s="2"/>
      <c r="I17" s="2"/>
      <c r="J17" s="1"/>
    </row>
    <row r="19" spans="2:17" x14ac:dyDescent="0.35">
      <c r="B19" s="8"/>
      <c r="C19" s="7"/>
      <c r="D19" s="7"/>
      <c r="E19" s="7"/>
      <c r="F19" s="7"/>
      <c r="G19" s="7"/>
      <c r="H19" s="7"/>
      <c r="I19" s="7"/>
      <c r="J19" s="7"/>
      <c r="K19" s="7"/>
      <c r="L19" s="7"/>
      <c r="M19" s="6"/>
    </row>
    <row r="20" spans="2:17" x14ac:dyDescent="0.35">
      <c r="B20" s="5"/>
      <c r="C20" s="57" t="s">
        <v>50</v>
      </c>
      <c r="H20" t="s">
        <v>51</v>
      </c>
      <c r="M20" s="4"/>
    </row>
    <row r="21" spans="2:17" x14ac:dyDescent="0.35">
      <c r="B21" s="5"/>
      <c r="H21" t="s">
        <v>52</v>
      </c>
      <c r="M21" s="4"/>
    </row>
    <row r="22" spans="2:17" x14ac:dyDescent="0.35">
      <c r="B22" s="5"/>
      <c r="M22" s="4"/>
    </row>
    <row r="23" spans="2:17" x14ac:dyDescent="0.35">
      <c r="B23" s="5"/>
      <c r="C23" s="57" t="s">
        <v>53</v>
      </c>
      <c r="H23" t="s">
        <v>51</v>
      </c>
      <c r="M23" s="4"/>
    </row>
    <row r="24" spans="2:17" x14ac:dyDescent="0.35">
      <c r="B24" s="5"/>
      <c r="H24" t="s">
        <v>52</v>
      </c>
      <c r="M24" s="4"/>
    </row>
    <row r="25" spans="2:17" x14ac:dyDescent="0.35">
      <c r="B25" s="5"/>
      <c r="M25" s="4"/>
    </row>
    <row r="26" spans="2:17" x14ac:dyDescent="0.35">
      <c r="B26" s="5"/>
      <c r="C26" s="57" t="s">
        <v>54</v>
      </c>
      <c r="M26" s="4"/>
    </row>
    <row r="27" spans="2:17" x14ac:dyDescent="0.35">
      <c r="B27" s="3"/>
      <c r="C27" s="2" t="s">
        <v>55</v>
      </c>
      <c r="D27" s="2"/>
      <c r="E27" s="2"/>
      <c r="F27" s="2"/>
      <c r="G27" s="2"/>
      <c r="H27" s="2"/>
      <c r="I27" s="2"/>
      <c r="J27" s="2"/>
      <c r="K27" s="2"/>
      <c r="L27" s="2"/>
      <c r="M27" s="1"/>
    </row>
    <row r="29" spans="2:17" x14ac:dyDescent="0.35">
      <c r="B29" s="56" t="s">
        <v>56</v>
      </c>
      <c r="C29" s="7"/>
      <c r="D29" s="7"/>
      <c r="E29" s="7"/>
      <c r="F29" s="7"/>
      <c r="G29" s="7"/>
      <c r="H29" s="7"/>
      <c r="I29" s="7"/>
      <c r="J29" s="7"/>
      <c r="K29" s="7"/>
      <c r="L29" s="7"/>
      <c r="M29" s="7"/>
      <c r="N29" s="7"/>
      <c r="O29" s="7"/>
      <c r="P29" s="7"/>
      <c r="Q29" s="6"/>
    </row>
    <row r="30" spans="2:17" x14ac:dyDescent="0.35">
      <c r="B30" s="5">
        <v>1</v>
      </c>
      <c r="C30" t="s">
        <v>57</v>
      </c>
      <c r="Q30" s="4"/>
    </row>
    <row r="31" spans="2:17" x14ac:dyDescent="0.35">
      <c r="B31" s="5">
        <v>2</v>
      </c>
      <c r="C31" t="s">
        <v>58</v>
      </c>
      <c r="Q31" s="4"/>
    </row>
    <row r="32" spans="2:17" x14ac:dyDescent="0.35">
      <c r="B32" s="5">
        <v>3</v>
      </c>
      <c r="C32" t="s">
        <v>59</v>
      </c>
      <c r="Q32" s="4"/>
    </row>
    <row r="33" spans="2:17" x14ac:dyDescent="0.35">
      <c r="B33" s="5">
        <v>4</v>
      </c>
      <c r="C33" t="s">
        <v>60</v>
      </c>
      <c r="Q33" s="4"/>
    </row>
    <row r="34" spans="2:17" x14ac:dyDescent="0.35">
      <c r="B34" s="5">
        <v>5</v>
      </c>
      <c r="C34" t="s">
        <v>61</v>
      </c>
      <c r="Q34" s="4"/>
    </row>
    <row r="35" spans="2:17" x14ac:dyDescent="0.35">
      <c r="B35" s="5">
        <v>6</v>
      </c>
      <c r="C35" t="s">
        <v>62</v>
      </c>
      <c r="Q35" s="4"/>
    </row>
    <row r="36" spans="2:17" x14ac:dyDescent="0.35">
      <c r="B36" s="5">
        <v>7</v>
      </c>
      <c r="C36" t="s">
        <v>63</v>
      </c>
      <c r="Q36" s="4"/>
    </row>
    <row r="37" spans="2:17" x14ac:dyDescent="0.35">
      <c r="B37" s="5">
        <v>8</v>
      </c>
      <c r="C37" t="s">
        <v>64</v>
      </c>
      <c r="Q37" s="4"/>
    </row>
    <row r="38" spans="2:17" x14ac:dyDescent="0.35">
      <c r="B38" s="3"/>
      <c r="C38" s="2"/>
      <c r="D38" s="2"/>
      <c r="E38" s="2"/>
      <c r="F38" s="2"/>
      <c r="G38" s="2"/>
      <c r="H38" s="2"/>
      <c r="I38" s="2"/>
      <c r="J38" s="2"/>
      <c r="K38" s="2"/>
      <c r="L38" s="2"/>
      <c r="M38" s="2"/>
      <c r="N38" s="2"/>
      <c r="O38" s="2"/>
      <c r="P38" s="2"/>
      <c r="Q38" s="1"/>
    </row>
  </sheetData>
  <mergeCells count="1">
    <mergeCell ref="F13:G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AE26A-DDCE-49F4-9DBE-FC2673ED7ABA}">
  <dimension ref="L1"/>
  <sheetViews>
    <sheetView topLeftCell="A22" workbookViewId="0">
      <selection activeCell="L37" sqref="L37"/>
    </sheetView>
  </sheetViews>
  <sheetFormatPr defaultRowHeight="14.5" x14ac:dyDescent="0.35"/>
  <sheetData>
    <row r="1" spans="12:12" x14ac:dyDescent="0.35">
      <c r="L1" s="44" t="s">
        <v>65</v>
      </c>
    </row>
  </sheetData>
  <hyperlinks>
    <hyperlink ref="L1" r:id="rId1" display="https://viewer.openearth.nl/ihm-viewer?layers=121740589,121740589,85222873" xr:uid="{37B1B586-F87F-4B8E-94B9-45C230A6DBE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DDC4D-59BE-4407-A678-DE2AD741376F}">
  <dimension ref="A1:Y35"/>
  <sheetViews>
    <sheetView tabSelected="1" zoomScale="70" zoomScaleNormal="70" workbookViewId="0">
      <selection activeCell="I6" sqref="I6"/>
    </sheetView>
  </sheetViews>
  <sheetFormatPr defaultColWidth="9" defaultRowHeight="14" x14ac:dyDescent="0.3"/>
  <cols>
    <col min="1" max="1" width="12.7265625" style="9" customWidth="1"/>
    <col min="2" max="2" width="25.26953125" style="9" customWidth="1"/>
    <col min="3" max="3" width="8.81640625" style="9" customWidth="1"/>
    <col min="4" max="4" width="9" style="9"/>
    <col min="5" max="5" width="16.54296875" style="9" customWidth="1"/>
    <col min="6" max="7" width="17.453125" style="9" customWidth="1"/>
    <col min="8" max="8" width="16.6328125" style="9" customWidth="1"/>
    <col min="9" max="9" width="13.54296875" style="9" bestFit="1" customWidth="1"/>
    <col min="10" max="11" width="9" style="9"/>
    <col min="12" max="13" width="18.7265625" style="9" customWidth="1"/>
    <col min="14" max="14" width="9" style="9"/>
    <col min="15" max="15" width="15.1796875" style="9" customWidth="1"/>
    <col min="16" max="16" width="11" style="9" customWidth="1"/>
    <col min="17" max="24" width="9" style="9"/>
    <col min="25" max="25" width="107" style="9" customWidth="1"/>
    <col min="26" max="16384" width="9" style="9"/>
  </cols>
  <sheetData>
    <row r="1" spans="1:25" x14ac:dyDescent="0.3">
      <c r="A1" s="17" t="s">
        <v>66</v>
      </c>
      <c r="B1" s="17"/>
      <c r="C1" s="17"/>
      <c r="D1" s="17"/>
      <c r="E1" s="17"/>
      <c r="F1" s="17"/>
      <c r="G1" s="17"/>
      <c r="H1" s="17"/>
      <c r="I1" s="17"/>
      <c r="J1" s="17"/>
      <c r="L1" s="17" t="s">
        <v>67</v>
      </c>
      <c r="M1" s="17"/>
      <c r="O1" s="27" t="s">
        <v>68</v>
      </c>
      <c r="P1" s="27"/>
      <c r="Q1" s="27"/>
      <c r="R1" s="27"/>
      <c r="S1" s="27"/>
      <c r="T1" s="27"/>
      <c r="U1" s="27"/>
      <c r="V1" s="27"/>
      <c r="X1" s="17" t="s">
        <v>69</v>
      </c>
      <c r="Y1" s="17"/>
    </row>
    <row r="2" spans="1:25" x14ac:dyDescent="0.3">
      <c r="A2" s="17"/>
      <c r="B2" s="17"/>
      <c r="C2" s="17"/>
      <c r="D2" s="17"/>
      <c r="E2" s="17"/>
      <c r="F2" s="17"/>
      <c r="G2" s="17"/>
      <c r="H2" s="17"/>
      <c r="I2" s="17"/>
      <c r="J2" s="17"/>
      <c r="O2" s="27"/>
      <c r="P2" s="27"/>
      <c r="Q2" s="27"/>
      <c r="R2" s="27"/>
      <c r="S2" s="27"/>
      <c r="T2" s="27"/>
      <c r="U2" s="27"/>
      <c r="V2" s="27"/>
      <c r="X2" s="17"/>
      <c r="Y2" s="17"/>
    </row>
    <row r="3" spans="1:25" x14ac:dyDescent="0.3">
      <c r="A3" s="18" t="s">
        <v>70</v>
      </c>
      <c r="B3" s="18" t="s">
        <v>71</v>
      </c>
      <c r="C3" s="19" t="s">
        <v>72</v>
      </c>
      <c r="D3" s="64" t="s">
        <v>73</v>
      </c>
      <c r="E3" s="18" t="s">
        <v>74</v>
      </c>
      <c r="F3" s="18" t="s">
        <v>75</v>
      </c>
      <c r="G3" s="18" t="s">
        <v>76</v>
      </c>
      <c r="H3" s="18" t="s">
        <v>77</v>
      </c>
      <c r="I3" s="19" t="s">
        <v>78</v>
      </c>
      <c r="J3" s="19" t="s">
        <v>79</v>
      </c>
      <c r="L3" s="64" t="s">
        <v>73</v>
      </c>
      <c r="M3" s="19" t="s">
        <v>80</v>
      </c>
      <c r="O3" s="28" t="s">
        <v>81</v>
      </c>
      <c r="P3" s="29" t="s">
        <v>82</v>
      </c>
      <c r="Q3" s="29" t="s">
        <v>83</v>
      </c>
      <c r="R3" s="29" t="s">
        <v>84</v>
      </c>
      <c r="S3" s="29" t="s">
        <v>85</v>
      </c>
      <c r="T3" s="29" t="s">
        <v>86</v>
      </c>
      <c r="U3" s="29" t="s">
        <v>87</v>
      </c>
      <c r="V3" s="29" t="s">
        <v>88</v>
      </c>
      <c r="X3" s="18" t="s">
        <v>89</v>
      </c>
      <c r="Y3" s="18" t="s">
        <v>90</v>
      </c>
    </row>
    <row r="4" spans="1:25" x14ac:dyDescent="0.3">
      <c r="A4" s="20" t="s">
        <v>91</v>
      </c>
      <c r="B4" s="20" t="s">
        <v>92</v>
      </c>
      <c r="C4" s="21" t="s">
        <v>93</v>
      </c>
      <c r="D4" s="21" t="s">
        <v>93</v>
      </c>
      <c r="E4" s="20" t="s">
        <v>94</v>
      </c>
      <c r="F4" s="20" t="s">
        <v>95</v>
      </c>
      <c r="G4" s="20" t="s">
        <v>96</v>
      </c>
      <c r="H4" s="20" t="s">
        <v>97</v>
      </c>
      <c r="I4" s="21" t="s">
        <v>98</v>
      </c>
      <c r="J4" s="22">
        <v>5.9</v>
      </c>
      <c r="L4" s="11" t="s">
        <v>93</v>
      </c>
      <c r="M4" s="11" t="s">
        <v>99</v>
      </c>
      <c r="O4" s="30" t="s">
        <v>100</v>
      </c>
      <c r="P4" s="31">
        <v>4.8</v>
      </c>
      <c r="Q4" s="32">
        <v>0.66</v>
      </c>
      <c r="R4" s="33">
        <v>3.5937000000000008E-4</v>
      </c>
      <c r="S4" s="34">
        <v>-3.4444581803663374</v>
      </c>
      <c r="T4" s="34">
        <v>6.2728315412186362</v>
      </c>
      <c r="U4" s="34">
        <v>-3.0428422244742035</v>
      </c>
      <c r="V4" s="34">
        <v>-2.8977612883874038</v>
      </c>
      <c r="X4" s="30" t="s">
        <v>101</v>
      </c>
      <c r="Y4" s="20" t="s">
        <v>102</v>
      </c>
    </row>
    <row r="5" spans="1:25" x14ac:dyDescent="0.3">
      <c r="A5" s="20" t="s">
        <v>103</v>
      </c>
      <c r="B5" s="20" t="s">
        <v>104</v>
      </c>
      <c r="C5" s="21" t="s">
        <v>105</v>
      </c>
      <c r="D5" s="21" t="s">
        <v>105</v>
      </c>
      <c r="E5" s="20" t="s">
        <v>106</v>
      </c>
      <c r="F5" s="20" t="s">
        <v>107</v>
      </c>
      <c r="G5" s="20" t="s">
        <v>96</v>
      </c>
      <c r="H5" s="20" t="s">
        <v>97</v>
      </c>
      <c r="I5" s="21" t="s">
        <v>108</v>
      </c>
      <c r="J5" s="22">
        <v>27.9</v>
      </c>
      <c r="L5" s="11" t="s">
        <v>105</v>
      </c>
      <c r="M5" s="11" t="s">
        <v>109</v>
      </c>
      <c r="O5" s="30" t="s">
        <v>91</v>
      </c>
      <c r="P5" s="31">
        <v>5.9</v>
      </c>
      <c r="Q5" s="32">
        <v>0.82</v>
      </c>
      <c r="R5" s="33">
        <v>5.6071322033898285E-4</v>
      </c>
      <c r="S5" s="34">
        <v>-3.2512592041073507</v>
      </c>
      <c r="T5" s="34">
        <v>6.2728315412186362</v>
      </c>
      <c r="U5" s="34">
        <v>-3.1377881138525292</v>
      </c>
      <c r="V5" s="34">
        <v>-2.8897982357103604</v>
      </c>
      <c r="X5" s="65" t="s">
        <v>73</v>
      </c>
      <c r="Y5" s="20" t="s">
        <v>110</v>
      </c>
    </row>
    <row r="6" spans="1:25" x14ac:dyDescent="0.3">
      <c r="A6" s="20" t="s">
        <v>111</v>
      </c>
      <c r="B6" s="20" t="s">
        <v>112</v>
      </c>
      <c r="C6" s="21" t="s">
        <v>113</v>
      </c>
      <c r="D6" s="21" t="s">
        <v>113</v>
      </c>
      <c r="E6" s="20" t="s">
        <v>114</v>
      </c>
      <c r="F6" s="20" t="s">
        <v>115</v>
      </c>
      <c r="G6" s="20" t="s">
        <v>116</v>
      </c>
      <c r="H6" s="20" t="s">
        <v>117</v>
      </c>
      <c r="I6" s="23" t="s">
        <v>118</v>
      </c>
      <c r="J6" s="22">
        <v>19.3</v>
      </c>
      <c r="L6" s="11" t="s">
        <v>113</v>
      </c>
      <c r="M6" s="11" t="s">
        <v>119</v>
      </c>
      <c r="O6" s="30" t="s">
        <v>120</v>
      </c>
      <c r="P6" s="31">
        <v>8</v>
      </c>
      <c r="Q6" s="32">
        <v>0.87</v>
      </c>
      <c r="R6" s="33">
        <v>4.9387725000000007E-4</v>
      </c>
      <c r="S6" s="34">
        <v>-3.3063809787524443</v>
      </c>
      <c r="T6" s="34">
        <v>5.5573118279569895</v>
      </c>
      <c r="U6" s="34">
        <v>-3.3987886019062397</v>
      </c>
      <c r="V6" s="34">
        <v>-3.0491016467252914</v>
      </c>
      <c r="X6" s="66" t="s">
        <v>121</v>
      </c>
      <c r="Y6" s="10"/>
    </row>
    <row r="7" spans="1:25" x14ac:dyDescent="0.3">
      <c r="A7" s="20" t="s">
        <v>122</v>
      </c>
      <c r="B7" s="20" t="s">
        <v>123</v>
      </c>
      <c r="C7" s="21" t="s">
        <v>124</v>
      </c>
      <c r="D7" s="21" t="s">
        <v>124</v>
      </c>
      <c r="E7" s="20" t="s">
        <v>125</v>
      </c>
      <c r="F7" s="20" t="s">
        <v>126</v>
      </c>
      <c r="G7" s="20" t="s">
        <v>127</v>
      </c>
      <c r="H7" s="20" t="s">
        <v>128</v>
      </c>
      <c r="I7" s="21" t="s">
        <v>124</v>
      </c>
      <c r="J7" s="22">
        <v>8.8000000000000007</v>
      </c>
      <c r="L7" s="11" t="s">
        <v>124</v>
      </c>
      <c r="M7" s="63" t="s">
        <v>129</v>
      </c>
      <c r="O7" s="30" t="s">
        <v>122</v>
      </c>
      <c r="P7" s="31">
        <v>8.8000000000000007</v>
      </c>
      <c r="Q7" s="32">
        <v>0.63</v>
      </c>
      <c r="R7" s="33">
        <v>1.7048659090909091E-4</v>
      </c>
      <c r="S7" s="34">
        <v>-3.7683097734057798</v>
      </c>
      <c r="T7" s="34">
        <v>6.2728315412186362</v>
      </c>
      <c r="U7" s="34">
        <v>-3.3262196698301758</v>
      </c>
      <c r="V7" s="34">
        <v>-3.1922546950683661</v>
      </c>
      <c r="X7" s="30" t="s">
        <v>130</v>
      </c>
      <c r="Y7" s="20" t="s">
        <v>131</v>
      </c>
    </row>
    <row r="8" spans="1:25" x14ac:dyDescent="0.3">
      <c r="A8" s="20" t="s">
        <v>132</v>
      </c>
      <c r="B8" s="20" t="s">
        <v>133</v>
      </c>
      <c r="C8" s="21" t="s">
        <v>134</v>
      </c>
      <c r="D8" s="21" t="s">
        <v>134</v>
      </c>
      <c r="E8" s="20" t="s">
        <v>135</v>
      </c>
      <c r="F8" s="20" t="s">
        <v>136</v>
      </c>
      <c r="G8" s="20" t="s">
        <v>127</v>
      </c>
      <c r="H8" s="20" t="s">
        <v>128</v>
      </c>
      <c r="I8" s="21" t="s">
        <v>134</v>
      </c>
      <c r="J8" s="22">
        <v>18.2</v>
      </c>
      <c r="L8" s="11" t="s">
        <v>134</v>
      </c>
      <c r="M8" s="63" t="s">
        <v>137</v>
      </c>
      <c r="O8" s="30" t="s">
        <v>138</v>
      </c>
      <c r="P8" s="31">
        <v>9</v>
      </c>
      <c r="Q8" s="32">
        <v>0.98</v>
      </c>
      <c r="R8" s="33">
        <v>6.2746133333333332E-4</v>
      </c>
      <c r="S8" s="34">
        <v>-3.2024130319781965</v>
      </c>
      <c r="T8" s="34">
        <v>7.5220430107526894</v>
      </c>
      <c r="U8" s="34">
        <v>-3.1599999850022331</v>
      </c>
      <c r="V8" s="34">
        <v>-2.8796589630334686</v>
      </c>
      <c r="X8" s="30" t="s">
        <v>139</v>
      </c>
      <c r="Y8" s="20" t="s">
        <v>140</v>
      </c>
    </row>
    <row r="9" spans="1:25" ht="13.5" customHeight="1" x14ac:dyDescent="0.3">
      <c r="A9" s="20" t="s">
        <v>141</v>
      </c>
      <c r="B9" s="20" t="s">
        <v>142</v>
      </c>
      <c r="C9" s="21" t="s">
        <v>143</v>
      </c>
      <c r="D9" s="21" t="s">
        <v>143</v>
      </c>
      <c r="E9" s="20" t="s">
        <v>144</v>
      </c>
      <c r="F9" s="20" t="s">
        <v>145</v>
      </c>
      <c r="G9" s="20" t="s">
        <v>127</v>
      </c>
      <c r="H9" s="20" t="s">
        <v>128</v>
      </c>
      <c r="I9" s="21" t="s">
        <v>146</v>
      </c>
      <c r="J9" s="22">
        <v>13</v>
      </c>
      <c r="L9" s="11" t="s">
        <v>143</v>
      </c>
      <c r="M9" s="63" t="s">
        <v>137</v>
      </c>
      <c r="O9" s="30" t="s">
        <v>147</v>
      </c>
      <c r="P9" s="31">
        <v>9.5</v>
      </c>
      <c r="Q9" s="32">
        <v>1.1499999999999999</v>
      </c>
      <c r="R9" s="33">
        <v>9.6055263157894717E-4</v>
      </c>
      <c r="S9" s="34">
        <v>-3.0174788338443692</v>
      </c>
      <c r="T9" s="34">
        <v>6.2728315412186362</v>
      </c>
      <c r="U9" s="34">
        <v>-3.3629778889289565</v>
      </c>
      <c r="V9" s="34">
        <v>-2.8557105644582674</v>
      </c>
      <c r="X9" s="30" t="s">
        <v>148</v>
      </c>
      <c r="Y9" s="20" t="s">
        <v>149</v>
      </c>
    </row>
    <row r="10" spans="1:25" x14ac:dyDescent="0.3">
      <c r="A10" s="20" t="s">
        <v>150</v>
      </c>
      <c r="B10" s="20" t="s">
        <v>151</v>
      </c>
      <c r="C10" s="21" t="s">
        <v>152</v>
      </c>
      <c r="D10" s="21" t="s">
        <v>152</v>
      </c>
      <c r="E10" s="20" t="s">
        <v>153</v>
      </c>
      <c r="F10" s="20" t="s">
        <v>154</v>
      </c>
      <c r="G10" s="20" t="s">
        <v>127</v>
      </c>
      <c r="H10" s="20" t="s">
        <v>128</v>
      </c>
      <c r="I10" s="21" t="s">
        <v>152</v>
      </c>
      <c r="J10" s="22">
        <v>20</v>
      </c>
      <c r="L10" s="11" t="s">
        <v>152</v>
      </c>
      <c r="M10" s="63" t="s">
        <v>137</v>
      </c>
      <c r="O10" s="30" t="s">
        <v>155</v>
      </c>
      <c r="P10" s="31">
        <v>9.5</v>
      </c>
      <c r="Q10" s="32">
        <v>0.82</v>
      </c>
      <c r="R10" s="33">
        <v>3.4823242105263148E-4</v>
      </c>
      <c r="S10" s="34">
        <v>-3.4581307977540541</v>
      </c>
      <c r="T10" s="34">
        <v>4.5832974910394269</v>
      </c>
      <c r="U10" s="34">
        <v>-3.6688027246004116</v>
      </c>
      <c r="V10" s="34">
        <v>-3.2497857269721147</v>
      </c>
      <c r="X10" s="35" t="s">
        <v>156</v>
      </c>
      <c r="Y10" s="20" t="s">
        <v>157</v>
      </c>
    </row>
    <row r="11" spans="1:25" x14ac:dyDescent="0.3">
      <c r="A11" s="20" t="s">
        <v>158</v>
      </c>
      <c r="B11" s="20" t="s">
        <v>159</v>
      </c>
      <c r="C11" s="21" t="s">
        <v>160</v>
      </c>
      <c r="D11" s="21" t="s">
        <v>160</v>
      </c>
      <c r="E11" s="20" t="s">
        <v>161</v>
      </c>
      <c r="F11" s="20" t="s">
        <v>162</v>
      </c>
      <c r="G11" s="20" t="s">
        <v>127</v>
      </c>
      <c r="H11" s="20" t="s">
        <v>163</v>
      </c>
      <c r="I11" s="21" t="s">
        <v>160</v>
      </c>
      <c r="J11" s="22">
        <v>28</v>
      </c>
      <c r="L11" s="11" t="s">
        <v>160</v>
      </c>
      <c r="M11" s="63" t="s">
        <v>137</v>
      </c>
      <c r="O11" s="30" t="s">
        <v>141</v>
      </c>
      <c r="P11" s="31">
        <v>13</v>
      </c>
      <c r="Q11" s="32">
        <v>0.66</v>
      </c>
      <c r="R11" s="33">
        <v>1.3269046153846156E-4</v>
      </c>
      <c r="S11" s="34">
        <v>-3.8771602952975872</v>
      </c>
      <c r="T11" s="34">
        <v>6.2728315412186362</v>
      </c>
      <c r="U11" s="34">
        <v>-3.5159546531677175</v>
      </c>
      <c r="V11" s="34">
        <v>-3.3590102424194708</v>
      </c>
      <c r="X11" s="10" t="s">
        <v>164</v>
      </c>
      <c r="Y11" s="10" t="s">
        <v>165</v>
      </c>
    </row>
    <row r="12" spans="1:25" x14ac:dyDescent="0.3">
      <c r="A12" s="20" t="s">
        <v>100</v>
      </c>
      <c r="B12" s="20" t="s">
        <v>166</v>
      </c>
      <c r="C12" s="21" t="s">
        <v>167</v>
      </c>
      <c r="D12" s="21" t="s">
        <v>167</v>
      </c>
      <c r="E12" s="20" t="s">
        <v>168</v>
      </c>
      <c r="F12" s="20" t="s">
        <v>169</v>
      </c>
      <c r="G12" s="20" t="s">
        <v>170</v>
      </c>
      <c r="H12" s="20" t="s">
        <v>97</v>
      </c>
      <c r="I12" s="21" t="s">
        <v>171</v>
      </c>
      <c r="J12" s="22">
        <v>4.8</v>
      </c>
      <c r="L12" s="11" t="s">
        <v>167</v>
      </c>
      <c r="M12" s="11" t="s">
        <v>172</v>
      </c>
      <c r="O12" s="30" t="s">
        <v>173</v>
      </c>
      <c r="P12" s="31">
        <v>13.1</v>
      </c>
      <c r="Q12" s="32">
        <v>0.65</v>
      </c>
      <c r="R12" s="33">
        <v>1.2578244274809164E-4</v>
      </c>
      <c r="S12" s="34">
        <v>-3.900379975343554</v>
      </c>
      <c r="T12" s="34">
        <v>5.6005734767025075</v>
      </c>
      <c r="U12" s="34">
        <v>-3.6302142674896714</v>
      </c>
      <c r="V12" s="34">
        <v>-3.4435893060766265</v>
      </c>
      <c r="X12" s="36" t="s">
        <v>174</v>
      </c>
      <c r="Y12" s="37" t="s">
        <v>175</v>
      </c>
    </row>
    <row r="13" spans="1:25" x14ac:dyDescent="0.3">
      <c r="A13" s="20" t="s">
        <v>138</v>
      </c>
      <c r="B13" s="20" t="s">
        <v>176</v>
      </c>
      <c r="C13" s="21" t="s">
        <v>177</v>
      </c>
      <c r="D13" s="21" t="s">
        <v>177</v>
      </c>
      <c r="E13" s="20" t="s">
        <v>178</v>
      </c>
      <c r="F13" s="20" t="s">
        <v>179</v>
      </c>
      <c r="G13" s="20" t="s">
        <v>127</v>
      </c>
      <c r="H13" s="20" t="s">
        <v>128</v>
      </c>
      <c r="I13" s="21" t="s">
        <v>180</v>
      </c>
      <c r="J13" s="22">
        <v>9</v>
      </c>
      <c r="L13" s="11" t="s">
        <v>177</v>
      </c>
      <c r="M13" s="63" t="s">
        <v>181</v>
      </c>
      <c r="O13" s="30" t="s">
        <v>182</v>
      </c>
      <c r="P13" s="31">
        <v>15.9</v>
      </c>
      <c r="Q13" s="32">
        <v>1.58</v>
      </c>
      <c r="R13" s="33">
        <v>1.4884196226415097E-3</v>
      </c>
      <c r="S13" s="34">
        <v>-2.82727461307354</v>
      </c>
      <c r="T13" s="34">
        <v>6.2728315412186362</v>
      </c>
      <c r="U13" s="34">
        <v>-3.616183450684662</v>
      </c>
      <c r="V13" s="34">
        <v>-2.7618484032310411</v>
      </c>
      <c r="X13" s="10" t="s">
        <v>183</v>
      </c>
      <c r="Y13" s="20" t="s">
        <v>184</v>
      </c>
    </row>
    <row r="14" spans="1:25" x14ac:dyDescent="0.3">
      <c r="A14" s="20" t="s">
        <v>185</v>
      </c>
      <c r="B14" s="20" t="s">
        <v>186</v>
      </c>
      <c r="C14" s="21" t="s">
        <v>187</v>
      </c>
      <c r="D14" s="21" t="s">
        <v>187</v>
      </c>
      <c r="E14" s="20" t="s">
        <v>188</v>
      </c>
      <c r="F14" s="20" t="s">
        <v>189</v>
      </c>
      <c r="G14" s="20" t="s">
        <v>127</v>
      </c>
      <c r="H14" s="20" t="s">
        <v>163</v>
      </c>
      <c r="I14" s="21" t="s">
        <v>187</v>
      </c>
      <c r="J14" s="22">
        <v>20</v>
      </c>
      <c r="L14" s="11" t="s">
        <v>187</v>
      </c>
      <c r="M14" s="63" t="s">
        <v>190</v>
      </c>
      <c r="O14" s="38" t="s">
        <v>191</v>
      </c>
      <c r="P14" s="39">
        <v>17.3</v>
      </c>
      <c r="Q14" s="40">
        <v>1.1499999999999999</v>
      </c>
      <c r="R14" s="41">
        <v>5.2747109826589581E-4</v>
      </c>
      <c r="S14" s="42">
        <v>-3.2778013316843166</v>
      </c>
      <c r="T14" s="42">
        <v>6.2728315412186362</v>
      </c>
      <c r="U14" s="42">
        <v>-3.6586624360993443</v>
      </c>
      <c r="V14" s="42">
        <v>-3.1267246915192244</v>
      </c>
      <c r="X14" s="10" t="s">
        <v>192</v>
      </c>
      <c r="Y14" s="20" t="s">
        <v>184</v>
      </c>
    </row>
    <row r="15" spans="1:25" x14ac:dyDescent="0.3">
      <c r="A15" s="20" t="s">
        <v>193</v>
      </c>
      <c r="B15" s="20" t="s">
        <v>194</v>
      </c>
      <c r="C15" s="21" t="s">
        <v>195</v>
      </c>
      <c r="D15" s="21" t="s">
        <v>195</v>
      </c>
      <c r="E15" s="20" t="s">
        <v>196</v>
      </c>
      <c r="F15" s="20" t="s">
        <v>197</v>
      </c>
      <c r="G15" s="20" t="s">
        <v>127</v>
      </c>
      <c r="H15" s="20" t="s">
        <v>163</v>
      </c>
      <c r="I15" s="21" t="s">
        <v>195</v>
      </c>
      <c r="J15" s="22">
        <v>24</v>
      </c>
      <c r="L15" s="11" t="s">
        <v>195</v>
      </c>
      <c r="M15" s="63" t="s">
        <v>198</v>
      </c>
      <c r="O15" s="30" t="s">
        <v>199</v>
      </c>
      <c r="P15" s="31">
        <v>18</v>
      </c>
      <c r="Q15" s="32">
        <v>0.41</v>
      </c>
      <c r="R15" s="33">
        <v>2.297366666666666E-5</v>
      </c>
      <c r="S15" s="34">
        <v>-4.6387696845604562</v>
      </c>
      <c r="T15" s="34">
        <v>6.5035842293906798</v>
      </c>
      <c r="U15" s="34">
        <v>-3.6435207700498435</v>
      </c>
      <c r="V15" s="34">
        <v>-3.6016940138488382</v>
      </c>
      <c r="X15" s="10" t="s">
        <v>200</v>
      </c>
      <c r="Y15" s="20" t="s">
        <v>184</v>
      </c>
    </row>
    <row r="16" spans="1:25" x14ac:dyDescent="0.3">
      <c r="A16" s="20" t="s">
        <v>201</v>
      </c>
      <c r="B16" s="20" t="s">
        <v>202</v>
      </c>
      <c r="C16" s="21" t="s">
        <v>203</v>
      </c>
      <c r="D16" s="21" t="s">
        <v>203</v>
      </c>
      <c r="E16" s="20" t="s">
        <v>204</v>
      </c>
      <c r="F16" s="20" t="s">
        <v>205</v>
      </c>
      <c r="G16" s="20" t="s">
        <v>127</v>
      </c>
      <c r="H16" s="20" t="s">
        <v>128</v>
      </c>
      <c r="I16" s="21" t="s">
        <v>206</v>
      </c>
      <c r="J16" s="22">
        <v>24.3</v>
      </c>
      <c r="L16" s="11" t="s">
        <v>203</v>
      </c>
      <c r="M16" s="63" t="s">
        <v>137</v>
      </c>
      <c r="O16" s="30" t="s">
        <v>132</v>
      </c>
      <c r="P16" s="31">
        <v>18.2</v>
      </c>
      <c r="Q16" s="32">
        <v>0.74</v>
      </c>
      <c r="R16" s="33">
        <v>1.3359032967032966E-4</v>
      </c>
      <c r="S16" s="34">
        <v>-3.8742249784085026</v>
      </c>
      <c r="T16" s="34">
        <v>6.2728315412186362</v>
      </c>
      <c r="U16" s="34">
        <v>-3.6843280059309209</v>
      </c>
      <c r="V16" s="34">
        <v>-3.4679489911355237</v>
      </c>
      <c r="X16" s="35" t="s">
        <v>207</v>
      </c>
      <c r="Y16" s="20" t="s">
        <v>208</v>
      </c>
    </row>
    <row r="17" spans="1:25" x14ac:dyDescent="0.3">
      <c r="A17" s="20" t="s">
        <v>209</v>
      </c>
      <c r="B17" s="20" t="s">
        <v>210</v>
      </c>
      <c r="C17" s="21" t="s">
        <v>211</v>
      </c>
      <c r="D17" s="21" t="s">
        <v>211</v>
      </c>
      <c r="E17" s="20" t="s">
        <v>212</v>
      </c>
      <c r="F17" s="20" t="s">
        <v>213</v>
      </c>
      <c r="G17" s="20" t="s">
        <v>127</v>
      </c>
      <c r="H17" s="20" t="s">
        <v>163</v>
      </c>
      <c r="I17" s="21" t="s">
        <v>214</v>
      </c>
      <c r="J17" s="22">
        <v>48.6</v>
      </c>
      <c r="L17" s="11" t="s">
        <v>211</v>
      </c>
      <c r="M17" s="63" t="s">
        <v>137</v>
      </c>
      <c r="O17" s="30" t="s">
        <v>215</v>
      </c>
      <c r="P17" s="31">
        <v>18.2</v>
      </c>
      <c r="Q17" s="32">
        <v>1.32</v>
      </c>
      <c r="R17" s="33">
        <v>7.5823120879120888E-4</v>
      </c>
      <c r="S17" s="34">
        <v>-3.1201983439838816</v>
      </c>
      <c r="T17" s="34">
        <v>5.5573118279569895</v>
      </c>
      <c r="U17" s="34">
        <v>-3.8023598439345201</v>
      </c>
      <c r="V17" s="34">
        <v>-3.0381701147005526</v>
      </c>
      <c r="X17" s="35" t="s">
        <v>216</v>
      </c>
      <c r="Y17" s="20" t="s">
        <v>217</v>
      </c>
    </row>
    <row r="18" spans="1:25" x14ac:dyDescent="0.3">
      <c r="A18" s="20" t="s">
        <v>218</v>
      </c>
      <c r="B18" s="20" t="s">
        <v>219</v>
      </c>
      <c r="C18" s="21" t="s">
        <v>220</v>
      </c>
      <c r="D18" s="21" t="s">
        <v>220</v>
      </c>
      <c r="E18" s="20" t="s">
        <v>221</v>
      </c>
      <c r="F18" s="20" t="s">
        <v>222</v>
      </c>
      <c r="G18" s="20" t="s">
        <v>127</v>
      </c>
      <c r="H18" s="20" t="s">
        <v>163</v>
      </c>
      <c r="I18" s="21" t="s">
        <v>223</v>
      </c>
      <c r="J18" s="22">
        <v>35</v>
      </c>
      <c r="L18" s="11" t="s">
        <v>220</v>
      </c>
      <c r="M18" s="63" t="s">
        <v>137</v>
      </c>
      <c r="O18" s="30" t="s">
        <v>111</v>
      </c>
      <c r="P18" s="31">
        <v>19.3</v>
      </c>
      <c r="Q18" s="32">
        <v>0.1</v>
      </c>
      <c r="R18" s="33">
        <v>3.1088082901554414E-7</v>
      </c>
      <c r="S18" s="34">
        <v>-6.50740605862413</v>
      </c>
      <c r="T18" s="34">
        <v>6.2728315412186362</v>
      </c>
      <c r="U18" s="34">
        <v>-3.7141547948731639</v>
      </c>
      <c r="V18" s="34">
        <v>-3.7134562670056712</v>
      </c>
      <c r="X18" s="35" t="s">
        <v>224</v>
      </c>
      <c r="Y18" s="20" t="s">
        <v>225</v>
      </c>
    </row>
    <row r="19" spans="1:25" x14ac:dyDescent="0.3">
      <c r="A19" s="20" t="s">
        <v>226</v>
      </c>
      <c r="B19" s="20" t="s">
        <v>227</v>
      </c>
      <c r="C19" s="21" t="s">
        <v>228</v>
      </c>
      <c r="D19" s="21" t="s">
        <v>228</v>
      </c>
      <c r="E19" s="20" t="s">
        <v>229</v>
      </c>
      <c r="F19" s="20" t="s">
        <v>230</v>
      </c>
      <c r="G19" s="20" t="s">
        <v>127</v>
      </c>
      <c r="H19" s="20" t="s">
        <v>163</v>
      </c>
      <c r="I19" s="21" t="s">
        <v>231</v>
      </c>
      <c r="J19" s="22">
        <v>35</v>
      </c>
      <c r="L19" s="11" t="s">
        <v>228</v>
      </c>
      <c r="M19" s="63" t="s">
        <v>137</v>
      </c>
      <c r="O19" s="30" t="s">
        <v>150</v>
      </c>
      <c r="P19" s="31">
        <v>20</v>
      </c>
      <c r="Q19" s="32">
        <v>0.74</v>
      </c>
      <c r="R19" s="33">
        <v>1.2156719999999998E-4</v>
      </c>
      <c r="S19" s="34">
        <v>-3.9151835860874091</v>
      </c>
      <c r="T19" s="34">
        <v>6.2728315412186362</v>
      </c>
      <c r="U19" s="34">
        <v>-3.732330426752879</v>
      </c>
      <c r="V19" s="34">
        <v>-3.5131738166604318</v>
      </c>
      <c r="X19" s="35" t="s">
        <v>232</v>
      </c>
      <c r="Y19" s="20" t="s">
        <v>233</v>
      </c>
    </row>
    <row r="20" spans="1:25" x14ac:dyDescent="0.3">
      <c r="A20" s="20" t="s">
        <v>199</v>
      </c>
      <c r="B20" s="20" t="s">
        <v>234</v>
      </c>
      <c r="C20" s="21" t="s">
        <v>235</v>
      </c>
      <c r="D20" s="21" t="s">
        <v>235</v>
      </c>
      <c r="E20" s="20" t="s">
        <v>236</v>
      </c>
      <c r="F20" s="20" t="s">
        <v>237</v>
      </c>
      <c r="G20" s="20" t="s">
        <v>127</v>
      </c>
      <c r="H20" s="20" t="s">
        <v>163</v>
      </c>
      <c r="I20" s="21" t="s">
        <v>238</v>
      </c>
      <c r="J20" s="22">
        <v>18</v>
      </c>
      <c r="L20" s="11" t="s">
        <v>235</v>
      </c>
      <c r="M20" s="63" t="s">
        <v>137</v>
      </c>
      <c r="O20" s="30" t="s">
        <v>185</v>
      </c>
      <c r="P20" s="31">
        <v>20</v>
      </c>
      <c r="Q20" s="32">
        <v>0.62</v>
      </c>
      <c r="R20" s="33">
        <v>7.14984E-5</v>
      </c>
      <c r="S20" s="34">
        <v>-4.1457036767855762</v>
      </c>
      <c r="T20" s="34">
        <v>4.7633691756272398</v>
      </c>
      <c r="U20" s="34">
        <v>-4.0005992413586968</v>
      </c>
      <c r="V20" s="34">
        <v>-3.7660892419903376</v>
      </c>
      <c r="X20" s="35" t="s">
        <v>239</v>
      </c>
      <c r="Y20" s="20" t="s">
        <v>240</v>
      </c>
    </row>
    <row r="21" spans="1:25" x14ac:dyDescent="0.3">
      <c r="A21" s="20" t="s">
        <v>173</v>
      </c>
      <c r="B21" s="20" t="s">
        <v>241</v>
      </c>
      <c r="C21" s="21" t="s">
        <v>242</v>
      </c>
      <c r="D21" s="21" t="s">
        <v>242</v>
      </c>
      <c r="E21" s="20" t="s">
        <v>243</v>
      </c>
      <c r="F21" s="20" t="s">
        <v>244</v>
      </c>
      <c r="G21" s="20" t="s">
        <v>127</v>
      </c>
      <c r="H21" s="20" t="s">
        <v>128</v>
      </c>
      <c r="I21" s="21" t="s">
        <v>245</v>
      </c>
      <c r="J21" s="22">
        <v>13.1</v>
      </c>
      <c r="L21" s="11" t="s">
        <v>242</v>
      </c>
      <c r="M21" s="63" t="s">
        <v>137</v>
      </c>
      <c r="O21" s="30" t="s">
        <v>246</v>
      </c>
      <c r="P21" s="31">
        <v>22</v>
      </c>
      <c r="Q21" s="32">
        <v>0.78</v>
      </c>
      <c r="R21" s="33">
        <v>1.2942327272727274E-4</v>
      </c>
      <c r="S21" s="34">
        <v>-3.8879876223671213</v>
      </c>
      <c r="T21" s="34">
        <v>5.5573118279569895</v>
      </c>
      <c r="U21" s="34">
        <v>-3.8992381292958673</v>
      </c>
      <c r="V21" s="34">
        <v>-3.5925464502874553</v>
      </c>
      <c r="X21" s="35" t="s">
        <v>247</v>
      </c>
      <c r="Y21" s="20" t="s">
        <v>248</v>
      </c>
    </row>
    <row r="22" spans="1:25" x14ac:dyDescent="0.3">
      <c r="A22" s="20" t="s">
        <v>249</v>
      </c>
      <c r="B22" s="20" t="s">
        <v>250</v>
      </c>
      <c r="C22" s="21" t="s">
        <v>251</v>
      </c>
      <c r="D22" s="21" t="s">
        <v>251</v>
      </c>
      <c r="E22" s="20" t="s">
        <v>252</v>
      </c>
      <c r="F22" s="20" t="s">
        <v>253</v>
      </c>
      <c r="G22" s="20" t="s">
        <v>254</v>
      </c>
      <c r="H22" s="20" t="s">
        <v>117</v>
      </c>
      <c r="I22" s="23" t="s">
        <v>255</v>
      </c>
      <c r="J22" s="22">
        <v>25</v>
      </c>
      <c r="L22" s="11" t="s">
        <v>251</v>
      </c>
      <c r="M22" s="11" t="s">
        <v>256</v>
      </c>
      <c r="O22" s="30" t="s">
        <v>193</v>
      </c>
      <c r="P22" s="31">
        <v>24</v>
      </c>
      <c r="Q22" s="32">
        <v>0.62</v>
      </c>
      <c r="R22" s="33">
        <v>5.9582E-5</v>
      </c>
      <c r="S22" s="34">
        <v>-4.2248849228332004</v>
      </c>
      <c r="T22" s="34">
        <v>6.4977726574500769</v>
      </c>
      <c r="U22" s="34">
        <v>-3.7918137510578744</v>
      </c>
      <c r="V22" s="34">
        <v>-3.6554365911237556</v>
      </c>
      <c r="X22" s="35" t="s">
        <v>257</v>
      </c>
      <c r="Y22" s="20" t="s">
        <v>258</v>
      </c>
    </row>
    <row r="23" spans="1:25" x14ac:dyDescent="0.3">
      <c r="A23" s="20" t="s">
        <v>120</v>
      </c>
      <c r="B23" s="20" t="s">
        <v>259</v>
      </c>
      <c r="C23" s="21" t="s">
        <v>260</v>
      </c>
      <c r="D23" s="21" t="s">
        <v>260</v>
      </c>
      <c r="E23" s="20" t="s">
        <v>261</v>
      </c>
      <c r="F23" s="20" t="s">
        <v>262</v>
      </c>
      <c r="G23" s="20" t="s">
        <v>127</v>
      </c>
      <c r="H23" s="20" t="s">
        <v>128</v>
      </c>
      <c r="I23" s="21" t="s">
        <v>263</v>
      </c>
      <c r="J23" s="22">
        <v>8</v>
      </c>
      <c r="L23" s="11" t="s">
        <v>260</v>
      </c>
      <c r="M23" s="63" t="s">
        <v>264</v>
      </c>
      <c r="O23" s="30" t="s">
        <v>201</v>
      </c>
      <c r="P23" s="31">
        <v>24.3</v>
      </c>
      <c r="Q23" s="32">
        <v>0.69</v>
      </c>
      <c r="R23" s="33">
        <v>8.1113333333333328E-5</v>
      </c>
      <c r="S23" s="34">
        <v>-4.090907751002903</v>
      </c>
      <c r="T23" s="34">
        <v>6.9377496159754228</v>
      </c>
      <c r="U23" s="34">
        <v>-3.7344043808870215</v>
      </c>
      <c r="V23" s="34">
        <v>-3.57602845811489</v>
      </c>
      <c r="X23" s="35" t="s">
        <v>265</v>
      </c>
      <c r="Y23" s="20" t="s">
        <v>266</v>
      </c>
    </row>
    <row r="24" spans="1:25" x14ac:dyDescent="0.3">
      <c r="A24" s="20" t="s">
        <v>246</v>
      </c>
      <c r="B24" s="20" t="s">
        <v>267</v>
      </c>
      <c r="C24" s="21" t="s">
        <v>268</v>
      </c>
      <c r="D24" s="21" t="s">
        <v>268</v>
      </c>
      <c r="E24" s="20" t="s">
        <v>269</v>
      </c>
      <c r="F24" s="20" t="s">
        <v>270</v>
      </c>
      <c r="G24" s="20" t="s">
        <v>127</v>
      </c>
      <c r="H24" s="20" t="s">
        <v>128</v>
      </c>
      <c r="I24" s="21" t="s">
        <v>268</v>
      </c>
      <c r="J24" s="22">
        <v>22</v>
      </c>
      <c r="L24" s="11" t="s">
        <v>268</v>
      </c>
      <c r="M24" s="63" t="s">
        <v>271</v>
      </c>
      <c r="O24" s="30" t="s">
        <v>249</v>
      </c>
      <c r="P24" s="31">
        <v>25</v>
      </c>
      <c r="Q24" s="32">
        <v>0.1</v>
      </c>
      <c r="R24" s="33">
        <v>2.4000000000000008E-7</v>
      </c>
      <c r="S24" s="34">
        <v>-6.6197887582883936</v>
      </c>
      <c r="T24" s="34">
        <v>5.4452329749103932</v>
      </c>
      <c r="U24" s="34">
        <v>-3.9852282303947937</v>
      </c>
      <c r="V24" s="34">
        <v>-3.9842219464484172</v>
      </c>
      <c r="X24" s="35" t="s">
        <v>272</v>
      </c>
      <c r="Y24" s="20" t="s">
        <v>273</v>
      </c>
    </row>
    <row r="25" spans="1:25" x14ac:dyDescent="0.3">
      <c r="A25" s="20" t="s">
        <v>274</v>
      </c>
      <c r="B25" s="20" t="s">
        <v>275</v>
      </c>
      <c r="C25" s="21" t="s">
        <v>276</v>
      </c>
      <c r="D25" s="21" t="s">
        <v>276</v>
      </c>
      <c r="E25" s="20" t="s">
        <v>277</v>
      </c>
      <c r="F25" s="20" t="s">
        <v>278</v>
      </c>
      <c r="G25" s="20" t="s">
        <v>127</v>
      </c>
      <c r="H25" s="20" t="s">
        <v>163</v>
      </c>
      <c r="I25" s="21" t="s">
        <v>276</v>
      </c>
      <c r="J25" s="22">
        <v>30</v>
      </c>
      <c r="L25" s="11" t="s">
        <v>276</v>
      </c>
      <c r="M25" s="63" t="s">
        <v>279</v>
      </c>
      <c r="O25" s="30" t="s">
        <v>103</v>
      </c>
      <c r="P25" s="31">
        <v>27.9</v>
      </c>
      <c r="Q25" s="32">
        <v>1.17</v>
      </c>
      <c r="R25" s="33">
        <v>3.4443290322580642E-4</v>
      </c>
      <c r="S25" s="34">
        <v>-3.4628953676514689</v>
      </c>
      <c r="T25" s="34">
        <v>6.2728315412186362</v>
      </c>
      <c r="U25" s="34">
        <v>-3.9046556431126329</v>
      </c>
      <c r="V25" s="34">
        <v>-3.3288428232157301</v>
      </c>
      <c r="X25" s="35" t="s">
        <v>280</v>
      </c>
      <c r="Y25" s="20" t="s">
        <v>281</v>
      </c>
    </row>
    <row r="26" spans="1:25" x14ac:dyDescent="0.3">
      <c r="A26" s="24" t="s">
        <v>191</v>
      </c>
      <c r="B26" s="24" t="s">
        <v>282</v>
      </c>
      <c r="C26" s="25" t="s">
        <v>283</v>
      </c>
      <c r="D26" s="25" t="s">
        <v>283</v>
      </c>
      <c r="E26" s="24" t="s">
        <v>284</v>
      </c>
      <c r="F26" s="24" t="s">
        <v>285</v>
      </c>
      <c r="G26" s="24" t="s">
        <v>286</v>
      </c>
      <c r="H26" s="24" t="s">
        <v>97</v>
      </c>
      <c r="I26" s="25" t="s">
        <v>287</v>
      </c>
      <c r="J26" s="26">
        <v>17.3</v>
      </c>
      <c r="L26" s="11" t="s">
        <v>283</v>
      </c>
      <c r="M26" s="11" t="s">
        <v>288</v>
      </c>
      <c r="O26" s="30" t="s">
        <v>158</v>
      </c>
      <c r="P26" s="31">
        <v>28</v>
      </c>
      <c r="Q26" s="32">
        <v>0.82</v>
      </c>
      <c r="R26" s="33">
        <v>1.1815028571428568E-4</v>
      </c>
      <c r="S26" s="34">
        <v>-3.9275652238074255</v>
      </c>
      <c r="T26" s="34">
        <v>6.2728315412186362</v>
      </c>
      <c r="U26" s="34">
        <v>-3.906532454015784</v>
      </c>
      <c r="V26" s="34">
        <v>-3.6158915292365577</v>
      </c>
      <c r="X26" s="43" t="s">
        <v>289</v>
      </c>
      <c r="Y26" s="20" t="s">
        <v>290</v>
      </c>
    </row>
    <row r="27" spans="1:25" x14ac:dyDescent="0.3">
      <c r="A27" s="20" t="s">
        <v>155</v>
      </c>
      <c r="B27" s="20" t="s">
        <v>291</v>
      </c>
      <c r="C27" s="21" t="s">
        <v>292</v>
      </c>
      <c r="D27" s="21" t="s">
        <v>292</v>
      </c>
      <c r="E27" s="20" t="s">
        <v>293</v>
      </c>
      <c r="F27" s="20" t="s">
        <v>294</v>
      </c>
      <c r="G27" s="20" t="s">
        <v>286</v>
      </c>
      <c r="H27" s="20" t="s">
        <v>97</v>
      </c>
      <c r="I27" s="21" t="s">
        <v>295</v>
      </c>
      <c r="J27" s="22">
        <v>14.9</v>
      </c>
      <c r="L27" s="11" t="s">
        <v>292</v>
      </c>
      <c r="M27" s="11" t="s">
        <v>296</v>
      </c>
      <c r="O27" s="30" t="s">
        <v>274</v>
      </c>
      <c r="P27" s="31">
        <v>30</v>
      </c>
      <c r="Q27" s="32">
        <v>0.67</v>
      </c>
      <c r="R27" s="33">
        <v>6.0152600000000018E-5</v>
      </c>
      <c r="S27" s="34">
        <v>-4.220745596233539</v>
      </c>
      <c r="T27" s="34">
        <v>5.5573118279569895</v>
      </c>
      <c r="U27" s="34">
        <v>-4.0608596886822497</v>
      </c>
      <c r="V27" s="34">
        <v>-3.8324560589150898</v>
      </c>
      <c r="X27" s="35" t="s">
        <v>297</v>
      </c>
      <c r="Y27" s="20" t="s">
        <v>298</v>
      </c>
    </row>
    <row r="28" spans="1:25" x14ac:dyDescent="0.3">
      <c r="A28" s="20" t="s">
        <v>215</v>
      </c>
      <c r="B28" s="20" t="s">
        <v>299</v>
      </c>
      <c r="C28" s="21" t="s">
        <v>300</v>
      </c>
      <c r="D28" s="21" t="s">
        <v>300</v>
      </c>
      <c r="E28" s="20" t="s">
        <v>301</v>
      </c>
      <c r="F28" s="20" t="s">
        <v>302</v>
      </c>
      <c r="G28" s="20" t="s">
        <v>286</v>
      </c>
      <c r="H28" s="20" t="s">
        <v>97</v>
      </c>
      <c r="I28" s="21" t="s">
        <v>303</v>
      </c>
      <c r="J28" s="22">
        <v>18.2</v>
      </c>
      <c r="L28" s="11" t="s">
        <v>300</v>
      </c>
      <c r="M28" s="11" t="s">
        <v>304</v>
      </c>
      <c r="O28" s="30" t="s">
        <v>218</v>
      </c>
      <c r="P28" s="31">
        <v>35</v>
      </c>
      <c r="Q28" s="32">
        <v>0.41</v>
      </c>
      <c r="R28" s="33">
        <v>1.1815028571428568E-5</v>
      </c>
      <c r="S28" s="34">
        <v>-4.9275652238074255</v>
      </c>
      <c r="T28" s="34">
        <v>4.5025089605734765</v>
      </c>
      <c r="U28" s="34">
        <v>-4.3477972362398569</v>
      </c>
      <c r="V28" s="34">
        <v>-4.246336343549558</v>
      </c>
      <c r="X28" s="35" t="s">
        <v>305</v>
      </c>
      <c r="Y28" s="20" t="s">
        <v>306</v>
      </c>
    </row>
    <row r="29" spans="1:25" x14ac:dyDescent="0.3">
      <c r="A29" s="20" t="s">
        <v>147</v>
      </c>
      <c r="B29" s="20" t="s">
        <v>307</v>
      </c>
      <c r="C29" s="21" t="s">
        <v>308</v>
      </c>
      <c r="D29" s="21" t="s">
        <v>308</v>
      </c>
      <c r="E29" s="20" t="s">
        <v>309</v>
      </c>
      <c r="F29" s="20" t="s">
        <v>310</v>
      </c>
      <c r="G29" s="20" t="s">
        <v>311</v>
      </c>
      <c r="H29" s="20" t="s">
        <v>97</v>
      </c>
      <c r="I29" s="21" t="s">
        <v>312</v>
      </c>
      <c r="J29" s="22">
        <v>9.5</v>
      </c>
      <c r="L29" s="11" t="s">
        <v>308</v>
      </c>
      <c r="M29" s="11" t="s">
        <v>313</v>
      </c>
      <c r="O29" s="30" t="s">
        <v>226</v>
      </c>
      <c r="P29" s="31">
        <v>35</v>
      </c>
      <c r="Q29" s="32">
        <v>0.41</v>
      </c>
      <c r="R29" s="33">
        <v>1.1815028571428568E-5</v>
      </c>
      <c r="S29" s="34">
        <v>-4.9275652238074255</v>
      </c>
      <c r="T29" s="34">
        <v>5.1761648745519722</v>
      </c>
      <c r="U29" s="34">
        <v>-4.211915147423559</v>
      </c>
      <c r="V29" s="34">
        <v>-4.1354698035314268</v>
      </c>
      <c r="X29" s="35" t="s">
        <v>314</v>
      </c>
      <c r="Y29" s="20" t="s">
        <v>315</v>
      </c>
    </row>
    <row r="30" spans="1:25" x14ac:dyDescent="0.3">
      <c r="A30" s="20" t="s">
        <v>182</v>
      </c>
      <c r="B30" s="20" t="s">
        <v>316</v>
      </c>
      <c r="C30" s="21" t="s">
        <v>317</v>
      </c>
      <c r="D30" s="21" t="s">
        <v>317</v>
      </c>
      <c r="E30" s="20" t="s">
        <v>318</v>
      </c>
      <c r="F30" s="20" t="s">
        <v>319</v>
      </c>
      <c r="G30" s="20" t="s">
        <v>311</v>
      </c>
      <c r="H30" s="20" t="s">
        <v>97</v>
      </c>
      <c r="I30" s="21" t="s">
        <v>320</v>
      </c>
      <c r="J30" s="22">
        <v>15.9</v>
      </c>
      <c r="L30" s="11" t="s">
        <v>317</v>
      </c>
      <c r="M30" s="11" t="s">
        <v>321</v>
      </c>
      <c r="O30" s="30" t="s">
        <v>209</v>
      </c>
      <c r="P30" s="31">
        <v>48.6</v>
      </c>
      <c r="Q30" s="32">
        <v>0.41</v>
      </c>
      <c r="R30" s="33">
        <v>8.5087654320987621E-6</v>
      </c>
      <c r="S30" s="34">
        <v>-5.0701334487194432</v>
      </c>
      <c r="T30" s="34">
        <v>5.2786738351254492</v>
      </c>
      <c r="U30" s="34">
        <v>-4.3703865266639745</v>
      </c>
      <c r="V30" s="34">
        <v>-4.2913346704244155</v>
      </c>
      <c r="X30" s="35" t="s">
        <v>83</v>
      </c>
      <c r="Y30" s="20" t="s">
        <v>322</v>
      </c>
    </row>
    <row r="31" spans="1:25" x14ac:dyDescent="0.3">
      <c r="L31" s="10" t="s">
        <v>323</v>
      </c>
      <c r="M31" s="11" t="s">
        <v>324</v>
      </c>
      <c r="X31" s="35" t="s">
        <v>84</v>
      </c>
      <c r="Y31" s="20" t="s">
        <v>325</v>
      </c>
    </row>
    <row r="32" spans="1:25" x14ac:dyDescent="0.3">
      <c r="L32" s="10" t="s">
        <v>323</v>
      </c>
      <c r="M32" s="11" t="s">
        <v>326</v>
      </c>
      <c r="X32" s="35" t="s">
        <v>85</v>
      </c>
      <c r="Y32" s="20" t="s">
        <v>327</v>
      </c>
    </row>
    <row r="33" spans="12:25" x14ac:dyDescent="0.3">
      <c r="L33" s="10" t="s">
        <v>323</v>
      </c>
      <c r="M33" s="11" t="s">
        <v>328</v>
      </c>
      <c r="X33" s="35" t="s">
        <v>86</v>
      </c>
      <c r="Y33" s="20" t="s">
        <v>329</v>
      </c>
    </row>
    <row r="34" spans="12:25" x14ac:dyDescent="0.3">
      <c r="L34" s="10" t="s">
        <v>323</v>
      </c>
      <c r="M34" s="11" t="s">
        <v>330</v>
      </c>
      <c r="X34" s="35" t="s">
        <v>87</v>
      </c>
      <c r="Y34" s="20" t="s">
        <v>331</v>
      </c>
    </row>
    <row r="35" spans="12:25" x14ac:dyDescent="0.3">
      <c r="X35" s="35" t="s">
        <v>88</v>
      </c>
      <c r="Y35" s="20" t="s">
        <v>332</v>
      </c>
    </row>
  </sheetData>
  <sortState xmlns:xlrd2="http://schemas.microsoft.com/office/spreadsheetml/2017/richdata2" ref="O4:V30">
    <sortCondition ref="P4:P30"/>
  </sortState>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BFFD1-53C2-4405-8717-A6E82778F3E8}">
  <dimension ref="A1:Q86"/>
  <sheetViews>
    <sheetView topLeftCell="A49" workbookViewId="0"/>
  </sheetViews>
  <sheetFormatPr defaultRowHeight="14.5" x14ac:dyDescent="0.35"/>
  <cols>
    <col min="1" max="1" width="24.453125" customWidth="1"/>
  </cols>
  <sheetData>
    <row r="1" spans="1:17" x14ac:dyDescent="0.35">
      <c r="A1" t="s">
        <v>333</v>
      </c>
      <c r="G1" t="s">
        <v>334</v>
      </c>
    </row>
    <row r="3" spans="1:17" x14ac:dyDescent="0.35">
      <c r="A3" s="11" t="s">
        <v>335</v>
      </c>
      <c r="B3" s="11" t="s">
        <v>336</v>
      </c>
      <c r="C3" s="11" t="s">
        <v>337</v>
      </c>
      <c r="D3" s="11" t="s">
        <v>338</v>
      </c>
      <c r="E3" s="11" t="s">
        <v>339</v>
      </c>
      <c r="G3" s="8" t="s">
        <v>340</v>
      </c>
      <c r="H3" s="7"/>
      <c r="I3" s="7"/>
      <c r="J3" s="7"/>
      <c r="K3" s="7"/>
      <c r="L3" s="7"/>
      <c r="M3" s="7"/>
      <c r="N3" s="7"/>
      <c r="O3" s="7"/>
      <c r="P3" s="7"/>
      <c r="Q3" s="6"/>
    </row>
    <row r="4" spans="1:17" x14ac:dyDescent="0.35">
      <c r="A4" s="11" t="s">
        <v>341</v>
      </c>
      <c r="B4" s="11">
        <v>498</v>
      </c>
      <c r="C4" s="11">
        <v>64</v>
      </c>
      <c r="D4" s="11">
        <v>434</v>
      </c>
      <c r="E4" s="12">
        <f t="shared" ref="E4:E35" si="0">D4/C4</f>
        <v>6.78125</v>
      </c>
      <c r="G4" s="5" t="s">
        <v>342</v>
      </c>
      <c r="Q4" s="4"/>
    </row>
    <row r="5" spans="1:17" x14ac:dyDescent="0.35">
      <c r="A5" s="11" t="s">
        <v>343</v>
      </c>
      <c r="B5" s="11">
        <v>914</v>
      </c>
      <c r="C5" s="11">
        <v>207</v>
      </c>
      <c r="D5" s="11">
        <v>707</v>
      </c>
      <c r="E5" s="12">
        <f t="shared" si="0"/>
        <v>3.4154589371980677</v>
      </c>
      <c r="G5" s="5" t="s">
        <v>344</v>
      </c>
      <c r="Q5" s="4"/>
    </row>
    <row r="6" spans="1:17" x14ac:dyDescent="0.35">
      <c r="A6" s="11" t="s">
        <v>345</v>
      </c>
      <c r="B6" s="11">
        <v>3976</v>
      </c>
      <c r="C6" s="11">
        <v>1330</v>
      </c>
      <c r="D6" s="11">
        <v>2646</v>
      </c>
      <c r="E6" s="12">
        <f t="shared" si="0"/>
        <v>1.9894736842105263</v>
      </c>
      <c r="G6" s="5" t="s">
        <v>346</v>
      </c>
      <c r="Q6" s="4"/>
    </row>
    <row r="7" spans="1:17" x14ac:dyDescent="0.35">
      <c r="A7" s="11" t="s">
        <v>347</v>
      </c>
      <c r="B7" s="11">
        <v>279</v>
      </c>
      <c r="C7" s="11">
        <v>105</v>
      </c>
      <c r="D7" s="11">
        <f>B7-C7</f>
        <v>174</v>
      </c>
      <c r="E7" s="12">
        <f t="shared" si="0"/>
        <v>1.6571428571428573</v>
      </c>
      <c r="G7" s="5" t="s">
        <v>348</v>
      </c>
      <c r="Q7" s="4"/>
    </row>
    <row r="8" spans="1:17" x14ac:dyDescent="0.35">
      <c r="A8" s="11" t="s">
        <v>349</v>
      </c>
      <c r="B8" s="11">
        <v>507</v>
      </c>
      <c r="C8" s="11">
        <v>147</v>
      </c>
      <c r="D8" s="11">
        <v>360</v>
      </c>
      <c r="E8" s="12">
        <f t="shared" si="0"/>
        <v>2.4489795918367347</v>
      </c>
      <c r="G8" s="5" t="s">
        <v>350</v>
      </c>
      <c r="Q8" s="4"/>
    </row>
    <row r="9" spans="1:17" x14ac:dyDescent="0.35">
      <c r="A9" s="11" t="s">
        <v>351</v>
      </c>
      <c r="B9" s="11">
        <v>638</v>
      </c>
      <c r="C9" s="11">
        <v>157</v>
      </c>
      <c r="D9" s="11">
        <v>481</v>
      </c>
      <c r="E9" s="12">
        <f t="shared" si="0"/>
        <v>3.0636942675159236</v>
      </c>
      <c r="G9" s="5" t="s">
        <v>352</v>
      </c>
      <c r="Q9" s="4"/>
    </row>
    <row r="10" spans="1:17" x14ac:dyDescent="0.35">
      <c r="A10" s="13" t="s">
        <v>353</v>
      </c>
      <c r="B10" s="14">
        <f>C10+D10</f>
        <v>4006</v>
      </c>
      <c r="C10" s="14">
        <v>1472</v>
      </c>
      <c r="D10" s="14">
        <v>2534</v>
      </c>
      <c r="E10" s="12">
        <f t="shared" si="0"/>
        <v>1.7214673913043479</v>
      </c>
      <c r="G10" s="5" t="s">
        <v>354</v>
      </c>
      <c r="Q10" s="4"/>
    </row>
    <row r="11" spans="1:17" x14ac:dyDescent="0.35">
      <c r="A11" s="11" t="s">
        <v>355</v>
      </c>
      <c r="B11" s="11">
        <v>747</v>
      </c>
      <c r="C11" s="11">
        <v>181</v>
      </c>
      <c r="D11" s="11">
        <v>566</v>
      </c>
      <c r="E11" s="12">
        <f t="shared" si="0"/>
        <v>3.1270718232044197</v>
      </c>
      <c r="G11" s="5" t="s">
        <v>356</v>
      </c>
      <c r="Q11" s="4"/>
    </row>
    <row r="12" spans="1:17" x14ac:dyDescent="0.35">
      <c r="A12" s="11" t="s">
        <v>357</v>
      </c>
      <c r="B12" s="11">
        <v>854</v>
      </c>
      <c r="C12" s="11">
        <v>320</v>
      </c>
      <c r="D12" s="11">
        <v>534</v>
      </c>
      <c r="E12" s="12">
        <f t="shared" si="0"/>
        <v>1.66875</v>
      </c>
      <c r="G12" s="3" t="s">
        <v>358</v>
      </c>
      <c r="H12" s="2"/>
      <c r="I12" s="2"/>
      <c r="J12" s="2"/>
      <c r="K12" s="2"/>
      <c r="L12" s="2"/>
      <c r="M12" s="2"/>
      <c r="N12" s="2"/>
      <c r="O12" s="2"/>
      <c r="P12" s="2"/>
      <c r="Q12" s="1"/>
    </row>
    <row r="13" spans="1:17" x14ac:dyDescent="0.35">
      <c r="A13" s="11" t="s">
        <v>359</v>
      </c>
      <c r="B13" s="11">
        <v>3933</v>
      </c>
      <c r="C13" s="11">
        <v>1348</v>
      </c>
      <c r="D13" s="11">
        <v>2585</v>
      </c>
      <c r="E13" s="12">
        <f t="shared" si="0"/>
        <v>1.9176557863501484</v>
      </c>
    </row>
    <row r="14" spans="1:17" x14ac:dyDescent="0.35">
      <c r="A14" s="11" t="s">
        <v>360</v>
      </c>
      <c r="B14" s="11">
        <v>996</v>
      </c>
      <c r="C14" s="11">
        <v>276</v>
      </c>
      <c r="D14" s="11">
        <v>720</v>
      </c>
      <c r="E14" s="12">
        <f t="shared" si="0"/>
        <v>2.6086956521739131</v>
      </c>
    </row>
    <row r="15" spans="1:17" x14ac:dyDescent="0.35">
      <c r="A15" s="11" t="s">
        <v>361</v>
      </c>
      <c r="B15" s="11">
        <v>1888</v>
      </c>
      <c r="C15" s="11">
        <v>764</v>
      </c>
      <c r="D15" s="11">
        <v>1124</v>
      </c>
      <c r="E15" s="12">
        <f t="shared" si="0"/>
        <v>1.4712041884816753</v>
      </c>
    </row>
    <row r="16" spans="1:17" x14ac:dyDescent="0.35">
      <c r="A16" s="11" t="s">
        <v>362</v>
      </c>
      <c r="B16" s="11">
        <v>2804</v>
      </c>
      <c r="C16" s="11">
        <v>847</v>
      </c>
      <c r="D16" s="11">
        <v>1957</v>
      </c>
      <c r="E16" s="12">
        <f t="shared" si="0"/>
        <v>2.3105076741440378</v>
      </c>
    </row>
    <row r="17" spans="1:5" x14ac:dyDescent="0.35">
      <c r="A17" s="11" t="s">
        <v>363</v>
      </c>
      <c r="B17" s="11">
        <v>746</v>
      </c>
      <c r="C17" s="11">
        <v>283</v>
      </c>
      <c r="D17" s="11">
        <v>463</v>
      </c>
      <c r="E17" s="12">
        <f t="shared" si="0"/>
        <v>1.6360424028268552</v>
      </c>
    </row>
    <row r="18" spans="1:5" x14ac:dyDescent="0.35">
      <c r="A18" s="11" t="s">
        <v>364</v>
      </c>
      <c r="B18" s="11">
        <v>1437</v>
      </c>
      <c r="C18" s="11">
        <v>694</v>
      </c>
      <c r="D18" s="11">
        <v>743</v>
      </c>
      <c r="E18" s="12">
        <f t="shared" si="0"/>
        <v>1.0706051873198847</v>
      </c>
    </row>
    <row r="19" spans="1:5" x14ac:dyDescent="0.35">
      <c r="A19" s="11" t="s">
        <v>365</v>
      </c>
      <c r="B19" s="11">
        <v>1320</v>
      </c>
      <c r="C19" s="11">
        <v>456</v>
      </c>
      <c r="D19" s="11">
        <v>864</v>
      </c>
      <c r="E19" s="12">
        <f t="shared" si="0"/>
        <v>1.8947368421052631</v>
      </c>
    </row>
    <row r="20" spans="1:5" x14ac:dyDescent="0.35">
      <c r="A20" s="11" t="s">
        <v>366</v>
      </c>
      <c r="B20" s="11">
        <v>641</v>
      </c>
      <c r="C20" s="11">
        <v>206</v>
      </c>
      <c r="D20" s="11">
        <v>435</v>
      </c>
      <c r="E20" s="12">
        <f t="shared" si="0"/>
        <v>2.1116504854368934</v>
      </c>
    </row>
    <row r="21" spans="1:5" x14ac:dyDescent="0.35">
      <c r="A21" s="11" t="s">
        <v>367</v>
      </c>
      <c r="B21" s="11">
        <v>1343</v>
      </c>
      <c r="C21" s="11">
        <v>251</v>
      </c>
      <c r="D21" s="11">
        <v>1092</v>
      </c>
      <c r="E21" s="12">
        <f t="shared" si="0"/>
        <v>4.3505976095617527</v>
      </c>
    </row>
    <row r="22" spans="1:5" x14ac:dyDescent="0.35">
      <c r="A22" s="11" t="s">
        <v>368</v>
      </c>
      <c r="B22" s="11">
        <f>C22+D22</f>
        <v>342</v>
      </c>
      <c r="C22" s="11">
        <v>317</v>
      </c>
      <c r="D22" s="11">
        <v>25</v>
      </c>
      <c r="E22" s="12">
        <f t="shared" si="0"/>
        <v>7.8864353312302835E-2</v>
      </c>
    </row>
    <row r="23" spans="1:5" x14ac:dyDescent="0.35">
      <c r="A23" s="11" t="s">
        <v>369</v>
      </c>
      <c r="B23" s="11">
        <v>1120</v>
      </c>
      <c r="C23" s="11">
        <v>454</v>
      </c>
      <c r="D23" s="11">
        <v>666</v>
      </c>
      <c r="E23" s="12">
        <f t="shared" si="0"/>
        <v>1.4669603524229076</v>
      </c>
    </row>
    <row r="24" spans="1:5" x14ac:dyDescent="0.35">
      <c r="A24" s="11" t="s">
        <v>370</v>
      </c>
      <c r="B24" s="11">
        <v>422</v>
      </c>
      <c r="C24" s="11">
        <v>122</v>
      </c>
      <c r="D24" s="11">
        <v>300</v>
      </c>
      <c r="E24" s="12">
        <f t="shared" si="0"/>
        <v>2.459016393442623</v>
      </c>
    </row>
    <row r="25" spans="1:5" x14ac:dyDescent="0.35">
      <c r="A25" s="11" t="s">
        <v>371</v>
      </c>
      <c r="B25" s="11">
        <v>658</v>
      </c>
      <c r="C25" s="11">
        <v>388</v>
      </c>
      <c r="D25" s="11">
        <v>270</v>
      </c>
      <c r="E25" s="12">
        <f t="shared" si="0"/>
        <v>0.69587628865979378</v>
      </c>
    </row>
    <row r="26" spans="1:5" x14ac:dyDescent="0.35">
      <c r="A26" s="11" t="s">
        <v>372</v>
      </c>
      <c r="B26" s="11">
        <v>801</v>
      </c>
      <c r="C26" s="11">
        <v>129</v>
      </c>
      <c r="D26" s="11">
        <v>672</v>
      </c>
      <c r="E26" s="12">
        <f t="shared" si="0"/>
        <v>5.2093023255813957</v>
      </c>
    </row>
    <row r="27" spans="1:5" x14ac:dyDescent="0.35">
      <c r="A27" s="11" t="s">
        <v>373</v>
      </c>
      <c r="B27" s="11">
        <v>661</v>
      </c>
      <c r="C27" s="11">
        <v>454</v>
      </c>
      <c r="D27" s="11">
        <v>207</v>
      </c>
      <c r="E27" s="12">
        <f t="shared" si="0"/>
        <v>0.45594713656387664</v>
      </c>
    </row>
    <row r="28" spans="1:5" x14ac:dyDescent="0.35">
      <c r="A28" s="11" t="s">
        <v>374</v>
      </c>
      <c r="B28" s="11">
        <v>509</v>
      </c>
      <c r="C28" s="11">
        <v>145</v>
      </c>
      <c r="D28" s="11">
        <v>364</v>
      </c>
      <c r="E28" s="12">
        <f t="shared" si="0"/>
        <v>2.510344827586207</v>
      </c>
    </row>
    <row r="29" spans="1:5" x14ac:dyDescent="0.35">
      <c r="A29" s="11" t="s">
        <v>375</v>
      </c>
      <c r="B29" s="11">
        <v>944</v>
      </c>
      <c r="C29" s="11">
        <v>364</v>
      </c>
      <c r="D29" s="11">
        <v>580</v>
      </c>
      <c r="E29" s="12">
        <f t="shared" si="0"/>
        <v>1.5934065934065933</v>
      </c>
    </row>
    <row r="30" spans="1:5" x14ac:dyDescent="0.35">
      <c r="A30" s="11" t="s">
        <v>376</v>
      </c>
      <c r="B30" s="11">
        <v>1127</v>
      </c>
      <c r="C30" s="11">
        <v>331</v>
      </c>
      <c r="D30" s="11">
        <v>796</v>
      </c>
      <c r="E30" s="12">
        <f t="shared" si="0"/>
        <v>2.404833836858006</v>
      </c>
    </row>
    <row r="31" spans="1:5" x14ac:dyDescent="0.35">
      <c r="A31" s="11" t="s">
        <v>377</v>
      </c>
      <c r="B31" s="11">
        <v>1119</v>
      </c>
      <c r="C31" s="11">
        <v>542</v>
      </c>
      <c r="D31" s="11">
        <v>577</v>
      </c>
      <c r="E31" s="12">
        <f t="shared" si="0"/>
        <v>1.0645756457564575</v>
      </c>
    </row>
    <row r="32" spans="1:5" x14ac:dyDescent="0.35">
      <c r="A32" s="11" t="s">
        <v>378</v>
      </c>
      <c r="B32" s="11">
        <v>817</v>
      </c>
      <c r="C32" s="11">
        <v>172</v>
      </c>
      <c r="D32" s="11">
        <v>645</v>
      </c>
      <c r="E32" s="12">
        <f t="shared" si="0"/>
        <v>3.75</v>
      </c>
    </row>
    <row r="33" spans="1:5" x14ac:dyDescent="0.35">
      <c r="A33" s="11" t="s">
        <v>379</v>
      </c>
      <c r="B33" s="11">
        <v>624</v>
      </c>
      <c r="C33" s="11">
        <v>481</v>
      </c>
      <c r="D33" s="11">
        <v>143</v>
      </c>
      <c r="E33" s="12">
        <f t="shared" si="0"/>
        <v>0.29729729729729731</v>
      </c>
    </row>
    <row r="34" spans="1:5" x14ac:dyDescent="0.35">
      <c r="A34" s="11" t="s">
        <v>380</v>
      </c>
      <c r="B34" s="11">
        <v>4400</v>
      </c>
      <c r="C34" s="11">
        <v>1598</v>
      </c>
      <c r="D34" s="11">
        <v>2802</v>
      </c>
      <c r="E34" s="12">
        <f t="shared" si="0"/>
        <v>1.753441802252816</v>
      </c>
    </row>
    <row r="35" spans="1:5" x14ac:dyDescent="0.35">
      <c r="A35" s="11" t="s">
        <v>381</v>
      </c>
      <c r="B35" s="11">
        <v>1813</v>
      </c>
      <c r="C35" s="11">
        <v>365</v>
      </c>
      <c r="D35" s="11">
        <v>1448</v>
      </c>
      <c r="E35" s="12">
        <f t="shared" si="0"/>
        <v>3.967123287671233</v>
      </c>
    </row>
    <row r="36" spans="1:5" x14ac:dyDescent="0.35">
      <c r="A36" s="11" t="s">
        <v>382</v>
      </c>
      <c r="B36" s="11">
        <v>2893</v>
      </c>
      <c r="C36" s="11">
        <v>1187</v>
      </c>
      <c r="D36" s="11">
        <v>1706</v>
      </c>
      <c r="E36" s="12">
        <f t="shared" ref="E36:E67" si="1">D36/C36</f>
        <v>1.4372367312552654</v>
      </c>
    </row>
    <row r="37" spans="1:5" x14ac:dyDescent="0.35">
      <c r="A37" s="11" t="s">
        <v>383</v>
      </c>
      <c r="B37" s="11">
        <v>2701</v>
      </c>
      <c r="C37" s="11">
        <v>435</v>
      </c>
      <c r="D37" s="11">
        <v>2266</v>
      </c>
      <c r="E37" s="12">
        <f t="shared" si="1"/>
        <v>5.2091954022988505</v>
      </c>
    </row>
    <row r="38" spans="1:5" x14ac:dyDescent="0.35">
      <c r="A38" s="15" t="s">
        <v>384</v>
      </c>
      <c r="B38" s="11">
        <v>908</v>
      </c>
      <c r="C38" s="11">
        <v>59</v>
      </c>
      <c r="D38" s="11">
        <v>849</v>
      </c>
      <c r="E38" s="12">
        <f t="shared" si="1"/>
        <v>14.389830508474576</v>
      </c>
    </row>
    <row r="39" spans="1:5" x14ac:dyDescent="0.35">
      <c r="A39" s="14" t="s">
        <v>385</v>
      </c>
      <c r="B39" s="14">
        <f>C39+D39</f>
        <v>7700</v>
      </c>
      <c r="C39" s="14">
        <v>2802</v>
      </c>
      <c r="D39" s="14">
        <v>4898</v>
      </c>
      <c r="E39" s="12">
        <f t="shared" si="1"/>
        <v>1.7480371163454675</v>
      </c>
    </row>
    <row r="40" spans="1:5" x14ac:dyDescent="0.35">
      <c r="A40" s="11" t="s">
        <v>386</v>
      </c>
      <c r="B40" s="11">
        <v>4171</v>
      </c>
      <c r="C40" s="11">
        <v>1488</v>
      </c>
      <c r="D40" s="11">
        <v>2683</v>
      </c>
      <c r="E40" s="12">
        <f t="shared" si="1"/>
        <v>1.8030913978494623</v>
      </c>
    </row>
    <row r="41" spans="1:5" x14ac:dyDescent="0.35">
      <c r="A41" s="11" t="s">
        <v>387</v>
      </c>
      <c r="B41" s="11">
        <v>6676</v>
      </c>
      <c r="C41" s="11">
        <v>2271</v>
      </c>
      <c r="D41" s="11">
        <v>4405</v>
      </c>
      <c r="E41" s="12">
        <f t="shared" si="1"/>
        <v>1.9396741523557903</v>
      </c>
    </row>
    <row r="42" spans="1:5" x14ac:dyDescent="0.35">
      <c r="A42" s="11" t="s">
        <v>388</v>
      </c>
      <c r="B42" s="11">
        <v>593</v>
      </c>
      <c r="C42" s="11">
        <v>136</v>
      </c>
      <c r="D42" s="11">
        <v>457</v>
      </c>
      <c r="E42" s="12">
        <f t="shared" si="1"/>
        <v>3.3602941176470589</v>
      </c>
    </row>
    <row r="43" spans="1:5" x14ac:dyDescent="0.35">
      <c r="A43" s="11" t="s">
        <v>389</v>
      </c>
      <c r="B43" s="11">
        <v>685</v>
      </c>
      <c r="C43" s="11">
        <v>310</v>
      </c>
      <c r="D43" s="11">
        <v>375</v>
      </c>
      <c r="E43" s="12">
        <f t="shared" si="1"/>
        <v>1.2096774193548387</v>
      </c>
    </row>
    <row r="44" spans="1:5" x14ac:dyDescent="0.35">
      <c r="A44" s="11" t="s">
        <v>390</v>
      </c>
      <c r="B44" s="11">
        <v>6326</v>
      </c>
      <c r="C44" s="11">
        <v>2265</v>
      </c>
      <c r="D44" s="11">
        <v>4061</v>
      </c>
      <c r="E44" s="12">
        <f t="shared" si="1"/>
        <v>1.7929359823399558</v>
      </c>
    </row>
    <row r="45" spans="1:5" x14ac:dyDescent="0.35">
      <c r="A45" s="11" t="s">
        <v>391</v>
      </c>
      <c r="B45" s="11">
        <v>2602</v>
      </c>
      <c r="C45" s="11">
        <v>1104</v>
      </c>
      <c r="D45" s="11">
        <v>1498</v>
      </c>
      <c r="E45" s="12">
        <f t="shared" si="1"/>
        <v>1.3568840579710144</v>
      </c>
    </row>
    <row r="46" spans="1:5" x14ac:dyDescent="0.35">
      <c r="A46" s="11" t="s">
        <v>392</v>
      </c>
      <c r="B46" s="11">
        <v>1376</v>
      </c>
      <c r="C46" s="11">
        <v>341</v>
      </c>
      <c r="D46" s="11">
        <v>1035</v>
      </c>
      <c r="E46" s="12">
        <f t="shared" si="1"/>
        <v>3.0351906158357771</v>
      </c>
    </row>
    <row r="47" spans="1:5" x14ac:dyDescent="0.35">
      <c r="A47" s="11" t="s">
        <v>393</v>
      </c>
      <c r="B47" s="11">
        <v>945</v>
      </c>
      <c r="C47" s="11">
        <v>250</v>
      </c>
      <c r="D47" s="11">
        <v>695</v>
      </c>
      <c r="E47" s="12">
        <f t="shared" si="1"/>
        <v>2.78</v>
      </c>
    </row>
    <row r="48" spans="1:5" x14ac:dyDescent="0.35">
      <c r="A48" s="11" t="s">
        <v>394</v>
      </c>
      <c r="B48" s="11">
        <v>1096</v>
      </c>
      <c r="C48" s="11">
        <v>337</v>
      </c>
      <c r="D48" s="11">
        <v>759</v>
      </c>
      <c r="E48" s="12">
        <f t="shared" si="1"/>
        <v>2.2522255192878338</v>
      </c>
    </row>
    <row r="49" spans="1:5" x14ac:dyDescent="0.35">
      <c r="A49" s="11" t="s">
        <v>395</v>
      </c>
      <c r="B49" s="11">
        <v>675</v>
      </c>
      <c r="C49" s="11">
        <v>382</v>
      </c>
      <c r="D49" s="11">
        <v>293</v>
      </c>
      <c r="E49" s="12">
        <f t="shared" si="1"/>
        <v>0.76701570680628273</v>
      </c>
    </row>
    <row r="50" spans="1:5" x14ac:dyDescent="0.35">
      <c r="A50" s="11" t="s">
        <v>396</v>
      </c>
      <c r="B50" s="11">
        <v>624</v>
      </c>
      <c r="C50" s="11">
        <v>70</v>
      </c>
      <c r="D50" s="11">
        <v>554</v>
      </c>
      <c r="E50" s="12">
        <f t="shared" si="1"/>
        <v>7.9142857142857146</v>
      </c>
    </row>
    <row r="51" spans="1:5" x14ac:dyDescent="0.35">
      <c r="A51" s="11" t="s">
        <v>397</v>
      </c>
      <c r="B51" s="11">
        <v>2048</v>
      </c>
      <c r="C51" s="11">
        <v>758</v>
      </c>
      <c r="D51" s="11">
        <v>1290</v>
      </c>
      <c r="E51" s="12">
        <f t="shared" si="1"/>
        <v>1.7018469656992083</v>
      </c>
    </row>
    <row r="52" spans="1:5" x14ac:dyDescent="0.35">
      <c r="A52" s="11" t="s">
        <v>398</v>
      </c>
      <c r="B52" s="11">
        <v>966</v>
      </c>
      <c r="C52" s="11">
        <v>330</v>
      </c>
      <c r="D52" s="11">
        <v>636</v>
      </c>
      <c r="E52" s="12">
        <f t="shared" si="1"/>
        <v>1.9272727272727272</v>
      </c>
    </row>
    <row r="53" spans="1:5" x14ac:dyDescent="0.35">
      <c r="A53" s="11" t="s">
        <v>399</v>
      </c>
      <c r="B53" s="11">
        <v>4445</v>
      </c>
      <c r="C53" s="11">
        <v>1154</v>
      </c>
      <c r="D53" s="11">
        <v>3291</v>
      </c>
      <c r="E53" s="12">
        <f t="shared" si="1"/>
        <v>2.8518197573656847</v>
      </c>
    </row>
    <row r="54" spans="1:5" x14ac:dyDescent="0.35">
      <c r="A54" s="11" t="s">
        <v>400</v>
      </c>
      <c r="B54" s="11">
        <v>810</v>
      </c>
      <c r="C54" s="11">
        <v>369</v>
      </c>
      <c r="D54" s="11">
        <v>441</v>
      </c>
      <c r="E54" s="12">
        <f t="shared" si="1"/>
        <v>1.1951219512195121</v>
      </c>
    </row>
    <row r="55" spans="1:5" x14ac:dyDescent="0.35">
      <c r="A55" s="11" t="s">
        <v>401</v>
      </c>
      <c r="B55" s="11">
        <v>1809</v>
      </c>
      <c r="C55" s="11">
        <v>593</v>
      </c>
      <c r="D55" s="11">
        <v>1216</v>
      </c>
      <c r="E55" s="12">
        <f t="shared" si="1"/>
        <v>2.0505902192242833</v>
      </c>
    </row>
    <row r="56" spans="1:5" x14ac:dyDescent="0.35">
      <c r="A56" s="11" t="s">
        <v>402</v>
      </c>
      <c r="B56" s="11">
        <v>1443</v>
      </c>
      <c r="C56" s="11">
        <v>478</v>
      </c>
      <c r="D56" s="11">
        <v>965</v>
      </c>
      <c r="E56" s="12">
        <f t="shared" si="1"/>
        <v>2.018828451882845</v>
      </c>
    </row>
    <row r="57" spans="1:5" x14ac:dyDescent="0.35">
      <c r="A57" s="14" t="s">
        <v>403</v>
      </c>
      <c r="B57" s="14">
        <v>3374</v>
      </c>
      <c r="C57" s="14">
        <v>1323</v>
      </c>
      <c r="D57" s="14">
        <v>2051</v>
      </c>
      <c r="E57" s="12">
        <f t="shared" si="1"/>
        <v>1.5502645502645502</v>
      </c>
    </row>
    <row r="58" spans="1:5" x14ac:dyDescent="0.35">
      <c r="A58" s="14" t="s">
        <v>404</v>
      </c>
      <c r="B58" s="14">
        <v>10703</v>
      </c>
      <c r="C58" s="14">
        <v>1605</v>
      </c>
      <c r="D58" s="14">
        <v>9098</v>
      </c>
      <c r="E58" s="12">
        <f t="shared" si="1"/>
        <v>5.6685358255451712</v>
      </c>
    </row>
    <row r="59" spans="1:5" x14ac:dyDescent="0.35">
      <c r="A59" s="11" t="s">
        <v>405</v>
      </c>
      <c r="B59" s="11">
        <v>536</v>
      </c>
      <c r="C59" s="11">
        <v>104</v>
      </c>
      <c r="D59" s="11">
        <v>432</v>
      </c>
      <c r="E59" s="12">
        <f t="shared" si="1"/>
        <v>4.1538461538461542</v>
      </c>
    </row>
    <row r="60" spans="1:5" x14ac:dyDescent="0.35">
      <c r="A60" s="11" t="s">
        <v>406</v>
      </c>
      <c r="B60" s="11">
        <v>1364</v>
      </c>
      <c r="C60" s="11">
        <v>546</v>
      </c>
      <c r="D60" s="11">
        <v>818</v>
      </c>
      <c r="E60" s="12">
        <f t="shared" si="1"/>
        <v>1.4981684981684982</v>
      </c>
    </row>
    <row r="61" spans="1:5" x14ac:dyDescent="0.35">
      <c r="A61" s="11" t="s">
        <v>407</v>
      </c>
      <c r="B61" s="11">
        <v>464</v>
      </c>
      <c r="C61" s="11">
        <v>310</v>
      </c>
      <c r="D61" s="11">
        <v>154</v>
      </c>
      <c r="E61" s="12">
        <f t="shared" si="1"/>
        <v>0.49677419354838709</v>
      </c>
    </row>
    <row r="62" spans="1:5" x14ac:dyDescent="0.35">
      <c r="A62" s="11" t="s">
        <v>408</v>
      </c>
      <c r="B62" s="11">
        <v>3089</v>
      </c>
      <c r="C62" s="11">
        <v>1198</v>
      </c>
      <c r="D62" s="11">
        <v>1891</v>
      </c>
      <c r="E62" s="12">
        <f t="shared" si="1"/>
        <v>1.5784641068447411</v>
      </c>
    </row>
    <row r="63" spans="1:5" x14ac:dyDescent="0.35">
      <c r="A63" s="11" t="s">
        <v>409</v>
      </c>
      <c r="B63" s="11">
        <v>2466</v>
      </c>
      <c r="C63" s="11">
        <v>654</v>
      </c>
      <c r="D63" s="11">
        <v>1812</v>
      </c>
      <c r="E63" s="12">
        <f t="shared" si="1"/>
        <v>2.7706422018348622</v>
      </c>
    </row>
    <row r="64" spans="1:5" x14ac:dyDescent="0.35">
      <c r="A64" s="11" t="s">
        <v>410</v>
      </c>
      <c r="B64" s="11">
        <v>1269</v>
      </c>
      <c r="C64" s="11">
        <v>135</v>
      </c>
      <c r="D64" s="11">
        <v>1134</v>
      </c>
      <c r="E64" s="12">
        <f t="shared" si="1"/>
        <v>8.4</v>
      </c>
    </row>
    <row r="65" spans="1:5" x14ac:dyDescent="0.35">
      <c r="A65" s="11" t="s">
        <v>411</v>
      </c>
      <c r="B65" s="11">
        <v>3786</v>
      </c>
      <c r="C65" s="11">
        <v>1346</v>
      </c>
      <c r="D65" s="11">
        <v>2440</v>
      </c>
      <c r="E65" s="12">
        <f t="shared" si="1"/>
        <v>1.812778603268945</v>
      </c>
    </row>
    <row r="66" spans="1:5" x14ac:dyDescent="0.35">
      <c r="A66" s="11" t="s">
        <v>412</v>
      </c>
      <c r="B66" s="11">
        <v>733</v>
      </c>
      <c r="C66" s="11">
        <v>187</v>
      </c>
      <c r="D66" s="11">
        <v>546</v>
      </c>
      <c r="E66" s="12">
        <f t="shared" si="1"/>
        <v>2.9197860962566846</v>
      </c>
    </row>
    <row r="67" spans="1:5" x14ac:dyDescent="0.35">
      <c r="A67" s="11" t="s">
        <v>413</v>
      </c>
      <c r="B67" s="11">
        <v>446</v>
      </c>
      <c r="C67" s="11">
        <v>214</v>
      </c>
      <c r="D67" s="11">
        <v>232</v>
      </c>
      <c r="E67" s="12">
        <f t="shared" si="1"/>
        <v>1.0841121495327102</v>
      </c>
    </row>
    <row r="68" spans="1:5" x14ac:dyDescent="0.35">
      <c r="A68" s="11" t="s">
        <v>414</v>
      </c>
      <c r="B68" s="11">
        <v>568</v>
      </c>
      <c r="C68" s="11">
        <v>136</v>
      </c>
      <c r="D68" s="11">
        <v>432</v>
      </c>
      <c r="E68" s="12">
        <f t="shared" ref="E68:E86" si="2">D68/C68</f>
        <v>3.1764705882352939</v>
      </c>
    </row>
    <row r="69" spans="1:5" x14ac:dyDescent="0.35">
      <c r="A69" s="11" t="s">
        <v>415</v>
      </c>
      <c r="B69" s="11">
        <v>413</v>
      </c>
      <c r="C69" s="11">
        <v>149</v>
      </c>
      <c r="D69" s="11">
        <v>264</v>
      </c>
      <c r="E69" s="12">
        <f t="shared" si="2"/>
        <v>1.7718120805369129</v>
      </c>
    </row>
    <row r="70" spans="1:5" x14ac:dyDescent="0.35">
      <c r="A70" s="11" t="s">
        <v>416</v>
      </c>
      <c r="B70" s="11">
        <v>929</v>
      </c>
      <c r="C70" s="11">
        <v>204</v>
      </c>
      <c r="D70" s="11">
        <v>725</v>
      </c>
      <c r="E70" s="12">
        <f t="shared" si="2"/>
        <v>3.5539215686274508</v>
      </c>
    </row>
    <row r="71" spans="1:5" x14ac:dyDescent="0.35">
      <c r="A71" s="11" t="s">
        <v>417</v>
      </c>
      <c r="B71" s="11">
        <v>782</v>
      </c>
      <c r="C71" s="11">
        <v>167</v>
      </c>
      <c r="D71" s="11">
        <v>615</v>
      </c>
      <c r="E71" s="12">
        <f t="shared" si="2"/>
        <v>3.682634730538922</v>
      </c>
    </row>
    <row r="72" spans="1:5" x14ac:dyDescent="0.35">
      <c r="A72" s="16" t="s">
        <v>418</v>
      </c>
      <c r="B72" s="11">
        <v>8313</v>
      </c>
      <c r="C72" s="11">
        <v>844</v>
      </c>
      <c r="D72" s="11">
        <v>7469</v>
      </c>
      <c r="E72" s="12">
        <f t="shared" si="2"/>
        <v>8.8495260663507107</v>
      </c>
    </row>
    <row r="73" spans="1:5" x14ac:dyDescent="0.35">
      <c r="A73" s="11" t="s">
        <v>419</v>
      </c>
      <c r="B73" s="11">
        <v>1375</v>
      </c>
      <c r="C73" s="11">
        <v>345</v>
      </c>
      <c r="D73" s="11">
        <v>1030</v>
      </c>
      <c r="E73" s="12">
        <f t="shared" si="2"/>
        <v>2.9855072463768115</v>
      </c>
    </row>
    <row r="74" spans="1:5" x14ac:dyDescent="0.35">
      <c r="A74" s="11" t="s">
        <v>420</v>
      </c>
      <c r="B74" s="11">
        <v>1140</v>
      </c>
      <c r="C74" s="11">
        <v>228</v>
      </c>
      <c r="D74" s="11">
        <v>912</v>
      </c>
      <c r="E74" s="12">
        <f t="shared" si="2"/>
        <v>4</v>
      </c>
    </row>
    <row r="75" spans="1:5" x14ac:dyDescent="0.35">
      <c r="A75" s="11" t="s">
        <v>421</v>
      </c>
      <c r="B75" s="11">
        <v>840</v>
      </c>
      <c r="C75" s="11">
        <v>306</v>
      </c>
      <c r="D75" s="11">
        <v>534</v>
      </c>
      <c r="E75" s="12">
        <f t="shared" si="2"/>
        <v>1.7450980392156863</v>
      </c>
    </row>
    <row r="76" spans="1:5" x14ac:dyDescent="0.35">
      <c r="A76" s="11" t="s">
        <v>422</v>
      </c>
      <c r="B76" s="11">
        <v>2942</v>
      </c>
      <c r="C76" s="11">
        <v>1223</v>
      </c>
      <c r="D76" s="11">
        <v>1719</v>
      </c>
      <c r="E76" s="12">
        <f t="shared" si="2"/>
        <v>1.4055600981193785</v>
      </c>
    </row>
    <row r="77" spans="1:5" x14ac:dyDescent="0.35">
      <c r="A77" s="14" t="s">
        <v>423</v>
      </c>
      <c r="B77" s="14">
        <v>5690</v>
      </c>
      <c r="C77" s="14">
        <v>2038</v>
      </c>
      <c r="D77" s="14">
        <v>3652</v>
      </c>
      <c r="E77" s="12">
        <f t="shared" si="2"/>
        <v>1.7919528949950931</v>
      </c>
    </row>
    <row r="78" spans="1:5" x14ac:dyDescent="0.35">
      <c r="A78" s="11" t="s">
        <v>424</v>
      </c>
      <c r="B78" s="11">
        <v>724</v>
      </c>
      <c r="C78" s="11">
        <v>332</v>
      </c>
      <c r="D78" s="11">
        <v>392</v>
      </c>
      <c r="E78" s="12">
        <f t="shared" si="2"/>
        <v>1.1807228915662651</v>
      </c>
    </row>
    <row r="79" spans="1:5" x14ac:dyDescent="0.35">
      <c r="A79" s="11" t="s">
        <v>425</v>
      </c>
      <c r="B79" s="11">
        <v>452</v>
      </c>
      <c r="C79" s="11">
        <v>76</v>
      </c>
      <c r="D79" s="11">
        <v>376</v>
      </c>
      <c r="E79" s="12">
        <f t="shared" si="2"/>
        <v>4.9473684210526319</v>
      </c>
    </row>
    <row r="80" spans="1:5" x14ac:dyDescent="0.35">
      <c r="A80" s="11" t="s">
        <v>426</v>
      </c>
      <c r="B80" s="11">
        <v>733</v>
      </c>
      <c r="C80" s="11">
        <v>428</v>
      </c>
      <c r="D80" s="11">
        <v>305</v>
      </c>
      <c r="E80" s="12">
        <f t="shared" si="2"/>
        <v>0.71261682242990654</v>
      </c>
    </row>
    <row r="81" spans="1:5" x14ac:dyDescent="0.35">
      <c r="A81" s="14" t="s">
        <v>427</v>
      </c>
      <c r="B81" s="14">
        <v>4563</v>
      </c>
      <c r="C81" s="14">
        <v>1755</v>
      </c>
      <c r="D81" s="14">
        <v>2808</v>
      </c>
      <c r="E81" s="12">
        <f t="shared" si="2"/>
        <v>1.6</v>
      </c>
    </row>
    <row r="82" spans="1:5" x14ac:dyDescent="0.35">
      <c r="A82" s="11" t="s">
        <v>428</v>
      </c>
      <c r="B82" s="11">
        <v>507</v>
      </c>
      <c r="C82" s="11">
        <v>435</v>
      </c>
      <c r="D82" s="11">
        <v>72</v>
      </c>
      <c r="E82" s="12">
        <f t="shared" si="2"/>
        <v>0.16551724137931034</v>
      </c>
    </row>
    <row r="83" spans="1:5" x14ac:dyDescent="0.35">
      <c r="A83" s="11" t="s">
        <v>429</v>
      </c>
      <c r="B83" s="11">
        <v>1349</v>
      </c>
      <c r="C83" s="11">
        <v>1064</v>
      </c>
      <c r="D83" s="11">
        <v>285</v>
      </c>
      <c r="E83" s="12">
        <f t="shared" si="2"/>
        <v>0.26785714285714285</v>
      </c>
    </row>
    <row r="84" spans="1:5" x14ac:dyDescent="0.35">
      <c r="A84" s="11" t="s">
        <v>430</v>
      </c>
      <c r="B84" s="11">
        <v>699</v>
      </c>
      <c r="C84" s="11">
        <v>374</v>
      </c>
      <c r="D84" s="11">
        <v>325</v>
      </c>
      <c r="E84" s="12">
        <f t="shared" si="2"/>
        <v>0.86898395721925137</v>
      </c>
    </row>
    <row r="85" spans="1:5" x14ac:dyDescent="0.35">
      <c r="A85" s="11" t="s">
        <v>431</v>
      </c>
      <c r="B85" s="11">
        <v>2968</v>
      </c>
      <c r="C85" s="11">
        <v>1461</v>
      </c>
      <c r="D85" s="11">
        <v>1507</v>
      </c>
      <c r="E85" s="12">
        <f t="shared" si="2"/>
        <v>1.0314852840520192</v>
      </c>
    </row>
    <row r="86" spans="1:5" x14ac:dyDescent="0.35">
      <c r="A86" s="14" t="s">
        <v>432</v>
      </c>
      <c r="B86" s="14">
        <v>5837</v>
      </c>
      <c r="C86" s="14">
        <v>2192</v>
      </c>
      <c r="D86" s="14">
        <v>3645</v>
      </c>
      <c r="E86" s="12">
        <f t="shared" si="2"/>
        <v>1.6628649635036497</v>
      </c>
    </row>
  </sheetData>
  <conditionalFormatting sqref="E4:E86">
    <cfRule type="cellIs" dxfId="1" priority="2" operator="greaterThan">
      <formula>10</formula>
    </cfRule>
  </conditionalFormatting>
  <conditionalFormatting sqref="E17:E86">
    <cfRule type="cellIs" dxfId="0" priority="1" operator="lessThan">
      <formula>0.1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log</vt:lpstr>
      <vt:lpstr>NIOZ_Physics_and_Biology</vt:lpstr>
      <vt:lpstr>proposal</vt:lpstr>
      <vt:lpstr>Diagram</vt:lpstr>
      <vt:lpstr>Map</vt:lpstr>
      <vt:lpstr>Tables ABIO</vt:lpstr>
      <vt:lpstr>Tables PHYTO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 Peperzak</dc:creator>
  <cp:keywords/>
  <dc:description/>
  <cp:lastModifiedBy>Ardjano Mark</cp:lastModifiedBy>
  <cp:revision/>
  <dcterms:created xsi:type="dcterms:W3CDTF">2024-05-27T08:18:16Z</dcterms:created>
  <dcterms:modified xsi:type="dcterms:W3CDTF">2024-06-13T21:07:20Z</dcterms:modified>
  <cp:category/>
  <cp:contentStatus/>
</cp:coreProperties>
</file>