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code\Thesis\MatLab\Implied Vol Mkt Data\"/>
    </mc:Choice>
  </mc:AlternateContent>
  <xr:revisionPtr revIDLastSave="0" documentId="13_ncr:1_{FB626213-7576-4998-8088-A36CD8B40F54}" xr6:coauthVersionLast="46" xr6:coauthVersionMax="46" xr10:uidLastSave="{00000000-0000-0000-0000-000000000000}"/>
  <bookViews>
    <workbookView xWindow="-110" yWindow="-110" windowWidth="19420" windowHeight="12420" activeTab="2" xr2:uid="{99822B3E-F69C-442B-BE7D-8A1C7BA98CD1}"/>
  </bookViews>
  <sheets>
    <sheet name="Foglio1" sheetId="1" r:id="rId1"/>
    <sheet name="Foglio2" sheetId="2" r:id="rId2"/>
    <sheet name="Foglio3" sheetId="3" r:id="rId3"/>
    <sheet name="xC++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O6" i="3"/>
  <c r="O5" i="3"/>
  <c r="O4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50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8" i="3"/>
  <c r="F53" i="3"/>
  <c r="F54" i="3"/>
  <c r="F56" i="3"/>
  <c r="F57" i="3"/>
  <c r="F58" i="3"/>
  <c r="F60" i="3"/>
  <c r="F61" i="3"/>
  <c r="F62" i="3"/>
  <c r="F64" i="3"/>
  <c r="F65" i="3"/>
  <c r="F66" i="3"/>
  <c r="F68" i="3"/>
  <c r="F69" i="3"/>
  <c r="E51" i="3"/>
  <c r="F51" i="3" s="1"/>
  <c r="E52" i="3"/>
  <c r="F52" i="3" s="1"/>
  <c r="E53" i="3"/>
  <c r="E54" i="3"/>
  <c r="E55" i="3"/>
  <c r="F55" i="3" s="1"/>
  <c r="E56" i="3"/>
  <c r="E57" i="3"/>
  <c r="E58" i="3"/>
  <c r="E59" i="3"/>
  <c r="F59" i="3" s="1"/>
  <c r="E60" i="3"/>
  <c r="E61" i="3"/>
  <c r="E62" i="3"/>
  <c r="E63" i="3"/>
  <c r="F63" i="3" s="1"/>
  <c r="E64" i="3"/>
  <c r="E65" i="3"/>
  <c r="E66" i="3"/>
  <c r="E67" i="3"/>
  <c r="F67" i="3" s="1"/>
  <c r="E68" i="3"/>
  <c r="E69" i="3"/>
  <c r="E50" i="3"/>
  <c r="F50" i="3" s="1"/>
  <c r="F10" i="3"/>
  <c r="F11" i="3"/>
  <c r="F12" i="3"/>
  <c r="F14" i="3"/>
  <c r="F15" i="3"/>
  <c r="F16" i="3"/>
  <c r="F18" i="3"/>
  <c r="F19" i="3"/>
  <c r="F20" i="3"/>
  <c r="F22" i="3"/>
  <c r="F23" i="3"/>
  <c r="F24" i="3"/>
  <c r="F26" i="3"/>
  <c r="F27" i="3"/>
  <c r="F28" i="3"/>
  <c r="F30" i="3"/>
  <c r="F31" i="3"/>
  <c r="F32" i="3"/>
  <c r="F34" i="3"/>
  <c r="F35" i="3"/>
  <c r="F36" i="3"/>
  <c r="F38" i="3"/>
  <c r="F39" i="3"/>
  <c r="F40" i="3"/>
  <c r="F42" i="3"/>
  <c r="F43" i="3"/>
  <c r="F44" i="3"/>
  <c r="F46" i="3"/>
  <c r="F47" i="3"/>
  <c r="E9" i="3"/>
  <c r="F9" i="3" s="1"/>
  <c r="E10" i="3"/>
  <c r="E11" i="3"/>
  <c r="E12" i="3"/>
  <c r="E13" i="3"/>
  <c r="F13" i="3" s="1"/>
  <c r="E14" i="3"/>
  <c r="E15" i="3"/>
  <c r="E16" i="3"/>
  <c r="E17" i="3"/>
  <c r="F17" i="3" s="1"/>
  <c r="E18" i="3"/>
  <c r="E19" i="3"/>
  <c r="E20" i="3"/>
  <c r="E21" i="3"/>
  <c r="F21" i="3" s="1"/>
  <c r="E22" i="3"/>
  <c r="E23" i="3"/>
  <c r="E24" i="3"/>
  <c r="E25" i="3"/>
  <c r="F25" i="3" s="1"/>
  <c r="E26" i="3"/>
  <c r="E27" i="3"/>
  <c r="E28" i="3"/>
  <c r="E29" i="3"/>
  <c r="F29" i="3" s="1"/>
  <c r="E30" i="3"/>
  <c r="E31" i="3"/>
  <c r="E32" i="3"/>
  <c r="E33" i="3"/>
  <c r="F33" i="3" s="1"/>
  <c r="E34" i="3"/>
  <c r="E35" i="3"/>
  <c r="E36" i="3"/>
  <c r="E37" i="3"/>
  <c r="F37" i="3" s="1"/>
  <c r="E38" i="3"/>
  <c r="E39" i="3"/>
  <c r="E40" i="3"/>
  <c r="E41" i="3"/>
  <c r="F41" i="3" s="1"/>
  <c r="E42" i="3"/>
  <c r="E43" i="3"/>
  <c r="E44" i="3"/>
  <c r="E45" i="3"/>
  <c r="F45" i="3" s="1"/>
  <c r="E46" i="3"/>
  <c r="E47" i="3"/>
  <c r="E8" i="3"/>
  <c r="F8" i="3" s="1"/>
  <c r="J58" i="2"/>
  <c r="J59" i="2"/>
  <c r="J60" i="2"/>
  <c r="J61" i="2"/>
  <c r="J62" i="2"/>
  <c r="J63" i="2"/>
  <c r="J64" i="2"/>
  <c r="J65" i="2"/>
  <c r="J66" i="2"/>
  <c r="J67" i="2"/>
  <c r="J68" i="2"/>
  <c r="J69" i="2"/>
  <c r="J50" i="2"/>
  <c r="J51" i="2"/>
  <c r="J52" i="2"/>
  <c r="J53" i="2"/>
  <c r="J54" i="2"/>
  <c r="J55" i="2"/>
  <c r="J56" i="2"/>
  <c r="J57" i="2"/>
  <c r="O6" i="2"/>
  <c r="O5" i="2"/>
  <c r="O4" i="2"/>
  <c r="F51" i="2"/>
  <c r="E51" i="2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50" i="2"/>
  <c r="F50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F2" i="1"/>
  <c r="J54" i="1"/>
  <c r="J53" i="1"/>
  <c r="J52" i="1"/>
  <c r="J51" i="1"/>
  <c r="J60" i="1"/>
  <c r="J59" i="1"/>
  <c r="J58" i="1"/>
  <c r="J57" i="1"/>
  <c r="J56" i="1"/>
  <c r="J64" i="1"/>
  <c r="J63" i="1"/>
  <c r="J62" i="1"/>
  <c r="J61" i="1"/>
  <c r="J65" i="1"/>
  <c r="J70" i="1"/>
  <c r="J69" i="1"/>
  <c r="J68" i="1"/>
  <c r="J67" i="1"/>
  <c r="J66" i="1"/>
  <c r="F52" i="1"/>
  <c r="E54" i="1"/>
  <c r="F54" i="1" s="1"/>
  <c r="E53" i="1"/>
  <c r="F53" i="1" s="1"/>
  <c r="E52" i="1"/>
  <c r="E51" i="1"/>
  <c r="F51" i="1" s="1"/>
  <c r="E60" i="1"/>
  <c r="F60" i="1" s="1"/>
  <c r="E59" i="1"/>
  <c r="F59" i="1" s="1"/>
  <c r="E58" i="1"/>
  <c r="F58" i="1" s="1"/>
  <c r="E57" i="1"/>
  <c r="F57" i="1" s="1"/>
  <c r="E56" i="1"/>
  <c r="F56" i="1" s="1"/>
  <c r="E64" i="1"/>
  <c r="F64" i="1" s="1"/>
  <c r="E63" i="1"/>
  <c r="F63" i="1" s="1"/>
  <c r="E62" i="1"/>
  <c r="F62" i="1" s="1"/>
  <c r="E61" i="1"/>
  <c r="F61" i="1" s="1"/>
  <c r="E65" i="1"/>
  <c r="F65" i="1" s="1"/>
  <c r="E70" i="1"/>
  <c r="F70" i="1" s="1"/>
  <c r="E69" i="1"/>
  <c r="F69" i="1" s="1"/>
  <c r="E68" i="1"/>
  <c r="F68" i="1" s="1"/>
  <c r="E67" i="1"/>
  <c r="F67" i="1" s="1"/>
  <c r="E66" i="1"/>
  <c r="F66" i="1" s="1"/>
  <c r="E55" i="1"/>
  <c r="F55" i="1" s="1"/>
  <c r="J55" i="1"/>
  <c r="E27" i="1"/>
  <c r="F27" i="1" s="1"/>
  <c r="E28" i="1"/>
  <c r="F28" i="1" s="1"/>
  <c r="E29" i="1"/>
  <c r="F29" i="1" s="1"/>
  <c r="E30" i="1"/>
  <c r="F30" i="1" s="1"/>
  <c r="E31" i="1"/>
  <c r="F31" i="1" s="1"/>
  <c r="E36" i="1"/>
  <c r="F36" i="1" s="1"/>
  <c r="E35" i="1"/>
  <c r="F35" i="1" s="1"/>
  <c r="E34" i="1"/>
  <c r="F34" i="1" s="1"/>
  <c r="E33" i="1"/>
  <c r="F33" i="1" s="1"/>
  <c r="E32" i="1"/>
  <c r="F32" i="1" s="1"/>
  <c r="E41" i="1"/>
  <c r="F41" i="1" s="1"/>
  <c r="E40" i="1"/>
  <c r="F40" i="1" s="1"/>
  <c r="E39" i="1"/>
  <c r="F39" i="1" s="1"/>
  <c r="E38" i="1"/>
  <c r="F38" i="1" s="1"/>
  <c r="E37" i="1"/>
  <c r="F37" i="1" s="1"/>
  <c r="E46" i="1"/>
  <c r="F46" i="1" s="1"/>
  <c r="E45" i="1"/>
  <c r="F45" i="1" s="1"/>
  <c r="E44" i="1"/>
  <c r="F44" i="1" s="1"/>
  <c r="E43" i="1"/>
  <c r="F43" i="1" s="1"/>
  <c r="E42" i="1"/>
  <c r="F42" i="1" s="1"/>
  <c r="J42" i="1"/>
  <c r="J43" i="1"/>
  <c r="J44" i="1"/>
  <c r="J45" i="1"/>
  <c r="J46" i="1"/>
  <c r="J37" i="1"/>
  <c r="J38" i="1"/>
  <c r="J39" i="1"/>
  <c r="J40" i="1"/>
  <c r="J41" i="1"/>
  <c r="J32" i="1"/>
  <c r="J33" i="1"/>
  <c r="J34" i="1"/>
  <c r="J35" i="1"/>
  <c r="J36" i="1"/>
  <c r="J31" i="1"/>
  <c r="J30" i="1"/>
  <c r="J29" i="1"/>
  <c r="J28" i="1"/>
  <c r="J27" i="1"/>
  <c r="E22" i="1"/>
  <c r="F22" i="1" s="1"/>
  <c r="E23" i="1"/>
  <c r="F23" i="1" s="1"/>
  <c r="E24" i="1"/>
  <c r="F24" i="1" s="1"/>
  <c r="E25" i="1"/>
  <c r="F25" i="1" s="1"/>
  <c r="E26" i="1"/>
  <c r="F26" i="1" s="1"/>
  <c r="E17" i="1"/>
  <c r="F17" i="1" s="1"/>
  <c r="E18" i="1"/>
  <c r="F18" i="1" s="1"/>
  <c r="E19" i="1"/>
  <c r="F19" i="1" s="1"/>
  <c r="E20" i="1"/>
  <c r="F20" i="1" s="1"/>
  <c r="E21" i="1"/>
  <c r="F21" i="1" s="1"/>
  <c r="J18" i="1"/>
  <c r="E12" i="1"/>
  <c r="F12" i="1" s="1"/>
  <c r="E13" i="1"/>
  <c r="F13" i="1" s="1"/>
  <c r="E14" i="1"/>
  <c r="F14" i="1" s="1"/>
  <c r="E15" i="1"/>
  <c r="F15" i="1" s="1"/>
  <c r="E16" i="1"/>
  <c r="F16" i="1" s="1"/>
  <c r="E7" i="1"/>
  <c r="F7" i="1" s="1"/>
  <c r="E10" i="1"/>
  <c r="F10" i="1" s="1"/>
  <c r="E11" i="1"/>
  <c r="F11" i="1" s="1"/>
  <c r="E9" i="1"/>
  <c r="F9" i="1" s="1"/>
  <c r="E8" i="1"/>
  <c r="F8" i="1" s="1"/>
  <c r="P7" i="1"/>
  <c r="P6" i="1"/>
  <c r="P5" i="1"/>
  <c r="J14" i="1"/>
  <c r="J15" i="1"/>
  <c r="J13" i="1"/>
  <c r="J12" i="1"/>
  <c r="J16" i="1"/>
  <c r="J19" i="1"/>
  <c r="J17" i="1"/>
  <c r="J20" i="1"/>
  <c r="J21" i="1"/>
  <c r="J24" i="1"/>
  <c r="J23" i="1"/>
  <c r="J22" i="1"/>
  <c r="J25" i="1"/>
  <c r="J26" i="1"/>
  <c r="J73" i="1"/>
  <c r="J74" i="1"/>
  <c r="J75" i="1"/>
  <c r="J76" i="1"/>
  <c r="J77" i="1"/>
  <c r="J80" i="1"/>
  <c r="J81" i="1"/>
  <c r="J82" i="1"/>
  <c r="J83" i="1"/>
  <c r="J84" i="1"/>
  <c r="J87" i="1"/>
  <c r="J88" i="1"/>
  <c r="J89" i="1"/>
  <c r="J90" i="1"/>
  <c r="J91" i="1"/>
  <c r="J94" i="1"/>
  <c r="J95" i="1"/>
  <c r="J96" i="1"/>
  <c r="J97" i="1"/>
  <c r="J98" i="1"/>
  <c r="J117" i="1"/>
  <c r="J118" i="1"/>
  <c r="J119" i="1"/>
  <c r="J120" i="1"/>
  <c r="J121" i="1"/>
  <c r="J124" i="1"/>
  <c r="J125" i="1"/>
  <c r="J126" i="1"/>
  <c r="J127" i="1"/>
  <c r="J128" i="1"/>
  <c r="J109" i="1"/>
  <c r="J110" i="1"/>
  <c r="J111" i="1"/>
  <c r="J112" i="1"/>
  <c r="J113" i="1"/>
  <c r="J103" i="1"/>
  <c r="J104" i="1"/>
  <c r="J105" i="1"/>
  <c r="J106" i="1"/>
  <c r="J102" i="1"/>
  <c r="J7" i="1"/>
  <c r="J10" i="1"/>
  <c r="J11" i="1"/>
  <c r="J9" i="1"/>
  <c r="J8" i="1"/>
</calcChain>
</file>

<file path=xl/sharedStrings.xml><?xml version="1.0" encoding="utf-8"?>
<sst xmlns="http://schemas.openxmlformats.org/spreadsheetml/2006/main" count="678" uniqueCount="113">
  <si>
    <t>Bid</t>
  </si>
  <si>
    <t>Ask</t>
  </si>
  <si>
    <t>Last</t>
  </si>
  <si>
    <t>.SPX</t>
  </si>
  <si>
    <t>.VIX</t>
  </si>
  <si>
    <t>Type</t>
  </si>
  <si>
    <t>Expiry Date</t>
  </si>
  <si>
    <t>Strike</t>
  </si>
  <si>
    <t>Implied Volatility</t>
  </si>
  <si>
    <t>Option Watch Mid Delta</t>
  </si>
  <si>
    <t>CALL</t>
  </si>
  <si>
    <t>SPXd162138000.U</t>
  </si>
  <si>
    <t>SPXd162136000.U</t>
  </si>
  <si>
    <t>SPXd162140750.U</t>
  </si>
  <si>
    <t>SPXd162142500.U</t>
  </si>
  <si>
    <t>SPXd162139600.U</t>
  </si>
  <si>
    <t>SPXe212139250.U</t>
  </si>
  <si>
    <t>SPXe212142000.U</t>
  </si>
  <si>
    <t>SPXe212137000.U</t>
  </si>
  <si>
    <t>SPXe212134000.U</t>
  </si>
  <si>
    <t>SPXe212143000.U</t>
  </si>
  <si>
    <t>SPXf182137000.U</t>
  </si>
  <si>
    <t>SPXf182139500.U</t>
  </si>
  <si>
    <t>SPXf182132000.U</t>
  </si>
  <si>
    <t>SPXf182142000.U</t>
  </si>
  <si>
    <t>SPXf182144000.U</t>
  </si>
  <si>
    <t>SPXg162139250.U</t>
  </si>
  <si>
    <t>SPXg162136000.U</t>
  </si>
  <si>
    <t>SPXg162132000.U</t>
  </si>
  <si>
    <t>SPXg162142500.U</t>
  </si>
  <si>
    <t>SPXg162144000.U</t>
  </si>
  <si>
    <t>SPXh202131000.U</t>
  </si>
  <si>
    <t>SPXh202135000.U</t>
  </si>
  <si>
    <t>SPXh202140000.U</t>
  </si>
  <si>
    <t>SPXh202142500.U</t>
  </si>
  <si>
    <t>SPXh202145000.U</t>
  </si>
  <si>
    <t>SPXi172146000.U</t>
  </si>
  <si>
    <t>SPXi172143000.U</t>
  </si>
  <si>
    <t>SPXi172139000.U</t>
  </si>
  <si>
    <t>SPXi172135000.U</t>
  </si>
  <si>
    <t>SPXi172131000.U</t>
  </si>
  <si>
    <t>SPXl172146000.U</t>
  </si>
  <si>
    <t>SPXl172143000.U</t>
  </si>
  <si>
    <t>SPXl172139000.U</t>
  </si>
  <si>
    <t>SPXl172133000.U</t>
  </si>
  <si>
    <t>SPXl172129000.U</t>
  </si>
  <si>
    <t>SPXc182248000.U</t>
  </si>
  <si>
    <t>SPXc182244750.U</t>
  </si>
  <si>
    <t>SPXc182238500.U</t>
  </si>
  <si>
    <t>SPXc182233000.U</t>
  </si>
  <si>
    <t>SPXc182227000.U</t>
  </si>
  <si>
    <t>VIXC172103000.U</t>
  </si>
  <si>
    <t>NULL</t>
  </si>
  <si>
    <t>VIXC172102500.U</t>
  </si>
  <si>
    <t>VIXC172102200.U</t>
  </si>
  <si>
    <t>VIXC172101900.U</t>
  </si>
  <si>
    <t>VIXC172101300.U</t>
  </si>
  <si>
    <t>VIXD212105500.U</t>
  </si>
  <si>
    <t>VIXD212104000.U</t>
  </si>
  <si>
    <t>VIXD212102600.U</t>
  </si>
  <si>
    <t>VIXD212101800.U</t>
  </si>
  <si>
    <t>VIXD212101200.U</t>
  </si>
  <si>
    <t>VIXE192104500.U</t>
  </si>
  <si>
    <t>VIXE192102600.U</t>
  </si>
  <si>
    <t>VIXE192101700.U</t>
  </si>
  <si>
    <t>VIXE192101100.U</t>
  </si>
  <si>
    <t>VIXE192106000.U</t>
  </si>
  <si>
    <t>VIXF162107000.U</t>
  </si>
  <si>
    <t>VIXF162105000.U</t>
  </si>
  <si>
    <t>VIXF162102900.U</t>
  </si>
  <si>
    <t>VIXF162101500.U</t>
  </si>
  <si>
    <t>VIXF162101000.U</t>
  </si>
  <si>
    <t>Updated 20:00 11/03/21</t>
  </si>
  <si>
    <t>Mid Price</t>
  </si>
  <si>
    <t>Valuation date:</t>
  </si>
  <si>
    <t>CMTs</t>
  </si>
  <si>
    <t>IR</t>
  </si>
  <si>
    <t>expiry</t>
  </si>
  <si>
    <t>TTM (years)</t>
  </si>
  <si>
    <t>TTM (days)</t>
  </si>
  <si>
    <t>Delta</t>
  </si>
  <si>
    <t>VIX Options</t>
  </si>
  <si>
    <t>Mid</t>
  </si>
  <si>
    <t>Name</t>
  </si>
  <si>
    <t>SPXp162136000.U</t>
  </si>
  <si>
    <t xml:space="preserve">PUT </t>
  </si>
  <si>
    <t>SPXp162138000.U</t>
  </si>
  <si>
    <t>SPXd162139750.U</t>
  </si>
  <si>
    <t>SPXq212134000.U</t>
  </si>
  <si>
    <t>SPXq212137000.U</t>
  </si>
  <si>
    <t>SPXr182132000.U</t>
  </si>
  <si>
    <t>SPXr182137000.U</t>
  </si>
  <si>
    <t>SPXs162132000.U</t>
  </si>
  <si>
    <t>SPXs162136000.U</t>
  </si>
  <si>
    <t>SPXt202131000.U</t>
  </si>
  <si>
    <t>SPXt202135000.U</t>
  </si>
  <si>
    <t>SPXu172131000.U</t>
  </si>
  <si>
    <t>SPXu172135000.U</t>
  </si>
  <si>
    <t>SPXx172129000.U</t>
  </si>
  <si>
    <t>SPXx172133000.U</t>
  </si>
  <si>
    <t>SPXo182227000.U</t>
  </si>
  <si>
    <t>SPXo182233000.U</t>
  </si>
  <si>
    <t>Date</t>
  </si>
  <si>
    <t>VIXC172102400.U</t>
  </si>
  <si>
    <t>VIXD212103250.U</t>
  </si>
  <si>
    <t>VIXD212104500.U</t>
  </si>
  <si>
    <t>VIXE192103500.U</t>
  </si>
  <si>
    <t>VIXE192105000.U</t>
  </si>
  <si>
    <t>VIXF162104000.U</t>
  </si>
  <si>
    <t>VIXF162106000.U</t>
  </si>
  <si>
    <t>VIXC172102000.U</t>
  </si>
  <si>
    <t>VIXC172102100.U</t>
  </si>
  <si>
    <t>VIXC172102300.U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</si>
</sst>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0" fontId="0" fillId="0" borderId="0" xfId="0" quotePrefix="1"/>
    <xf numFmtId="2" fontId="0" fillId="0" borderId="0" xfId="0" quotePrefix="1" applyNumberFormat="1"/>
    <xf numFmtId="14" fontId="0" fillId="0" borderId="0" xfId="0" quotePrefix="1" applyNumberFormat="1"/>
    <xf numFmtId="14" fontId="0" fillId="0" borderId="0" xfId="0" applyNumberFormat="1"/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quotePrefix="1" applyBorder="1"/>
    <xf numFmtId="0" fontId="0" fillId="0" borderId="2" xfId="0" applyBorder="1"/>
    <xf numFmtId="14" fontId="0" fillId="0" borderId="2" xfId="0" applyNumberFormat="1" applyBorder="1"/>
    <xf numFmtId="2" fontId="0" fillId="0" borderId="2" xfId="0" applyNumberFormat="1" applyBorder="1"/>
    <xf numFmtId="0" fontId="0" fillId="0" borderId="2" xfId="0" quotePrefix="1" applyBorder="1"/>
    <xf numFmtId="0" fontId="0" fillId="0" borderId="0" xfId="0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quotePrefix="1" applyFill="1" applyBorder="1"/>
    <xf numFmtId="164" fontId="0" fillId="0" borderId="0" xfId="0" applyNumberFormat="1"/>
    <xf numFmtId="1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quotePrefix="1" applyBorder="1"/>
    <xf numFmtId="0" fontId="0" fillId="0" borderId="0" xfId="0" applyBorder="1"/>
    <xf numFmtId="2" fontId="0" fillId="0" borderId="0" xfId="0" applyNumberFormat="1" applyBorder="1"/>
    <xf numFmtId="14" fontId="0" fillId="0" borderId="0" xfId="0" applyNumberFormat="1" applyBorder="1"/>
    <xf numFmtId="0" fontId="0" fillId="0" borderId="4" xfId="0" quotePrefix="1" applyFill="1" applyBorder="1"/>
    <xf numFmtId="0" fontId="0" fillId="0" borderId="5" xfId="0" applyFill="1" applyBorder="1"/>
    <xf numFmtId="14" fontId="0" fillId="0" borderId="5" xfId="0" applyNumberFormat="1" applyFill="1" applyBorder="1"/>
    <xf numFmtId="1" fontId="0" fillId="0" borderId="5" xfId="0" applyNumberFormat="1" applyFill="1" applyBorder="1"/>
    <xf numFmtId="165" fontId="0" fillId="0" borderId="5" xfId="0" applyNumberFormat="1" applyFill="1" applyBorder="1"/>
    <xf numFmtId="2" fontId="0" fillId="0" borderId="5" xfId="0" applyNumberFormat="1" applyFill="1" applyBorder="1"/>
    <xf numFmtId="0" fontId="0" fillId="0" borderId="5" xfId="0" quotePrefix="1" applyFill="1" applyBorder="1"/>
    <xf numFmtId="0" fontId="0" fillId="0" borderId="6" xfId="0" applyFill="1" applyBorder="1"/>
    <xf numFmtId="0" fontId="0" fillId="0" borderId="7" xfId="0" quotePrefix="1" applyFill="1" applyBorder="1"/>
    <xf numFmtId="0" fontId="0" fillId="0" borderId="8" xfId="0" applyFill="1" applyBorder="1"/>
    <xf numFmtId="0" fontId="0" fillId="0" borderId="9" xfId="0" quotePrefix="1" applyFill="1" applyBorder="1"/>
    <xf numFmtId="0" fontId="0" fillId="0" borderId="2" xfId="0" applyFill="1" applyBorder="1"/>
    <xf numFmtId="14" fontId="0" fillId="0" borderId="2" xfId="0" applyNumberFormat="1" applyFill="1" applyBorder="1"/>
    <xf numFmtId="1" fontId="0" fillId="0" borderId="2" xfId="0" applyNumberFormat="1" applyFill="1" applyBorder="1"/>
    <xf numFmtId="165" fontId="0" fillId="0" borderId="2" xfId="0" applyNumberFormat="1" applyFill="1" applyBorder="1"/>
    <xf numFmtId="2" fontId="0" fillId="0" borderId="2" xfId="0" applyNumberFormat="1" applyFill="1" applyBorder="1"/>
    <xf numFmtId="0" fontId="0" fillId="0" borderId="2" xfId="0" quotePrefix="1" applyFill="1" applyBorder="1"/>
    <xf numFmtId="0" fontId="0" fillId="0" borderId="10" xfId="0" applyFill="1" applyBorder="1"/>
    <xf numFmtId="0" fontId="0" fillId="0" borderId="4" xfId="0" quotePrefix="1" applyBorder="1"/>
    <xf numFmtId="0" fontId="0" fillId="0" borderId="5" xfId="0" applyBorder="1"/>
    <xf numFmtId="14" fontId="0" fillId="0" borderId="5" xfId="0" applyNumberFormat="1" applyBorder="1"/>
    <xf numFmtId="2" fontId="0" fillId="0" borderId="5" xfId="0" applyNumberFormat="1" applyBorder="1"/>
    <xf numFmtId="0" fontId="0" fillId="0" borderId="5" xfId="0" quotePrefix="1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0" fontId="0" fillId="0" borderId="9" xfId="0" quotePrefix="1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0" fontId="0" fillId="0" borderId="15" xfId="0" quotePrefix="1" applyFill="1" applyBorder="1"/>
    <xf numFmtId="0" fontId="0" fillId="0" borderId="16" xfId="0" applyBorder="1"/>
    <xf numFmtId="14" fontId="0" fillId="0" borderId="16" xfId="0" applyNumberFormat="1" applyBorder="1"/>
    <xf numFmtId="2" fontId="0" fillId="0" borderId="16" xfId="0" applyNumberFormat="1" applyBorder="1"/>
    <xf numFmtId="0" fontId="0" fillId="0" borderId="16" xfId="0" quotePrefix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4" xfId="0" applyBorder="1"/>
    <xf numFmtId="0" fontId="0" fillId="0" borderId="9" xfId="0" applyBorder="1"/>
    <xf numFmtId="2" fontId="0" fillId="0" borderId="17" xfId="0" applyNumberFormat="1" applyFill="1" applyBorder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quotePrefix="1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1549-CE93-4E43-AB06-75D35507D854}">
  <sheetPr codeName="Foglio1"/>
  <dimension ref="A1:R128"/>
  <sheetViews>
    <sheetView workbookViewId="0">
      <selection activeCell="F7" sqref="F7"/>
    </sheetView>
  </sheetViews>
  <sheetFormatPr defaultRowHeight="14.5" x14ac:dyDescent="0.35"/>
  <cols>
    <col min="2" max="2" width="15.54296875" customWidth="1"/>
    <col min="3" max="3" width="6.26953125" customWidth="1"/>
    <col min="4" max="4" width="12.90625" customWidth="1"/>
    <col min="5" max="5" width="9.08984375" customWidth="1"/>
    <col min="6" max="6" width="9.6328125" customWidth="1"/>
    <col min="9" max="9" width="12.36328125" customWidth="1"/>
    <col min="13" max="13" width="10.453125" bestFit="1" customWidth="1"/>
  </cols>
  <sheetData>
    <row r="1" spans="2:17" x14ac:dyDescent="0.35">
      <c r="C1" t="s">
        <v>0</v>
      </c>
      <c r="D1" t="s">
        <v>1</v>
      </c>
      <c r="E1" t="s">
        <v>2</v>
      </c>
      <c r="F1" t="s">
        <v>82</v>
      </c>
      <c r="H1" s="1"/>
    </row>
    <row r="2" spans="2:17" ht="15" thickBot="1" x14ac:dyDescent="0.4">
      <c r="B2" s="2" t="s">
        <v>3</v>
      </c>
      <c r="C2" s="2">
        <v>3952.31</v>
      </c>
      <c r="D2" s="2">
        <v>3953.89</v>
      </c>
      <c r="E2" s="3">
        <v>3953.11</v>
      </c>
      <c r="F2" s="3">
        <f>(C2+D2)/2</f>
        <v>3953.1</v>
      </c>
      <c r="H2" t="s">
        <v>72</v>
      </c>
      <c r="K2" s="2"/>
      <c r="P2" t="s">
        <v>75</v>
      </c>
    </row>
    <row r="3" spans="2:17" ht="15" thickBot="1" x14ac:dyDescent="0.4">
      <c r="B3" s="2" t="s">
        <v>4</v>
      </c>
      <c r="C3" s="2">
        <v>0</v>
      </c>
      <c r="D3" s="2">
        <v>0</v>
      </c>
      <c r="E3" s="3">
        <v>21.72</v>
      </c>
      <c r="F3" s="2"/>
      <c r="H3" t="s">
        <v>74</v>
      </c>
      <c r="I3" s="5">
        <v>44266</v>
      </c>
      <c r="K3" s="2"/>
      <c r="P3" s="54" t="s">
        <v>77</v>
      </c>
      <c r="Q3" s="54" t="s">
        <v>76</v>
      </c>
    </row>
    <row r="4" spans="2:17" ht="15" thickBot="1" x14ac:dyDescent="0.4">
      <c r="B4" s="2"/>
      <c r="C4" s="2"/>
      <c r="D4" s="2"/>
      <c r="E4" s="2"/>
      <c r="F4" s="2"/>
      <c r="G4" s="2"/>
      <c r="H4" s="3"/>
      <c r="I4" s="4"/>
      <c r="J4" s="4"/>
      <c r="K4" s="2"/>
      <c r="P4" s="69">
        <v>0</v>
      </c>
      <c r="Q4" s="66">
        <v>0.04</v>
      </c>
    </row>
    <row r="5" spans="2:17" ht="15" thickBot="1" x14ac:dyDescent="0.4">
      <c r="B5" s="2"/>
      <c r="H5" s="1"/>
      <c r="I5" s="5"/>
      <c r="J5" s="5"/>
      <c r="K5" s="2"/>
      <c r="P5" s="55">
        <f>1/12</f>
        <v>8.3333333333333329E-2</v>
      </c>
      <c r="Q5" s="66">
        <v>0.04</v>
      </c>
    </row>
    <row r="6" spans="2:17" ht="15" thickBot="1" x14ac:dyDescent="0.4">
      <c r="B6" s="21" t="s">
        <v>83</v>
      </c>
      <c r="C6" s="22" t="s">
        <v>5</v>
      </c>
      <c r="D6" s="22" t="s">
        <v>6</v>
      </c>
      <c r="E6" s="22" t="s">
        <v>79</v>
      </c>
      <c r="F6" s="22" t="s">
        <v>78</v>
      </c>
      <c r="G6" s="22" t="s">
        <v>7</v>
      </c>
      <c r="H6" s="23" t="s">
        <v>0</v>
      </c>
      <c r="I6" s="24" t="s">
        <v>1</v>
      </c>
      <c r="J6" s="24" t="s">
        <v>73</v>
      </c>
      <c r="K6" s="21" t="s">
        <v>8</v>
      </c>
      <c r="L6" s="22" t="s">
        <v>80</v>
      </c>
      <c r="P6" s="56">
        <f>2/12</f>
        <v>0.16666666666666666</v>
      </c>
      <c r="Q6" s="66">
        <v>0.04</v>
      </c>
    </row>
    <row r="7" spans="2:17" x14ac:dyDescent="0.35">
      <c r="B7" s="25" t="s">
        <v>12</v>
      </c>
      <c r="C7" s="26" t="s">
        <v>10</v>
      </c>
      <c r="D7" s="27">
        <v>44302</v>
      </c>
      <c r="E7" s="28">
        <f t="shared" ref="E7:E46" si="0">(D7 - $I$3)</f>
        <v>36</v>
      </c>
      <c r="F7" s="29">
        <f t="shared" ref="F7:F46" si="1">E7/365</f>
        <v>9.8630136986301367E-2</v>
      </c>
      <c r="G7" s="26">
        <v>3600</v>
      </c>
      <c r="H7" s="30">
        <v>367.5</v>
      </c>
      <c r="I7" s="30">
        <v>371.40000000000003</v>
      </c>
      <c r="J7" s="30">
        <f t="shared" ref="J7:J46" si="2">(H7+I7)/2</f>
        <v>369.45000000000005</v>
      </c>
      <c r="K7" s="31">
        <v>26.55</v>
      </c>
      <c r="L7" s="32">
        <v>0.87229999999999996</v>
      </c>
      <c r="P7" s="56">
        <f>3/12</f>
        <v>0.25</v>
      </c>
      <c r="Q7" s="66">
        <v>0.04</v>
      </c>
    </row>
    <row r="8" spans="2:17" x14ac:dyDescent="0.35">
      <c r="B8" s="33" t="s">
        <v>11</v>
      </c>
      <c r="C8" s="14" t="s">
        <v>10</v>
      </c>
      <c r="D8" s="15">
        <v>44302</v>
      </c>
      <c r="E8" s="19">
        <f t="shared" si="0"/>
        <v>36</v>
      </c>
      <c r="F8" s="20">
        <f t="shared" si="1"/>
        <v>9.8630136986301367E-2</v>
      </c>
      <c r="G8" s="14">
        <v>3800</v>
      </c>
      <c r="H8" s="16">
        <v>192.4</v>
      </c>
      <c r="I8" s="16">
        <v>195.1</v>
      </c>
      <c r="J8" s="16">
        <f t="shared" si="2"/>
        <v>193.75</v>
      </c>
      <c r="K8" s="17">
        <v>20.99</v>
      </c>
      <c r="L8" s="34">
        <v>0.72460000000000002</v>
      </c>
      <c r="P8" s="56">
        <v>0.5</v>
      </c>
      <c r="Q8" s="67">
        <v>0.05</v>
      </c>
    </row>
    <row r="9" spans="2:17" ht="15" thickBot="1" x14ac:dyDescent="0.4">
      <c r="B9" s="33" t="s">
        <v>15</v>
      </c>
      <c r="C9" s="14" t="s">
        <v>10</v>
      </c>
      <c r="D9" s="15">
        <v>44302</v>
      </c>
      <c r="E9" s="19">
        <f t="shared" si="0"/>
        <v>36</v>
      </c>
      <c r="F9" s="20">
        <f t="shared" si="1"/>
        <v>9.8630136986301367E-2</v>
      </c>
      <c r="G9" s="14">
        <v>3960</v>
      </c>
      <c r="H9" s="16">
        <v>78.3</v>
      </c>
      <c r="I9" s="16">
        <v>79.100000000000009</v>
      </c>
      <c r="J9" s="16">
        <f t="shared" si="2"/>
        <v>78.7</v>
      </c>
      <c r="K9" s="17">
        <v>16.899999999999999</v>
      </c>
      <c r="L9" s="34">
        <v>0.48259999999999997</v>
      </c>
      <c r="P9" s="57">
        <v>1</v>
      </c>
      <c r="Q9" s="68">
        <v>0.08</v>
      </c>
    </row>
    <row r="10" spans="2:17" ht="15" thickBot="1" x14ac:dyDescent="0.4">
      <c r="B10" s="33" t="s">
        <v>13</v>
      </c>
      <c r="C10" s="14" t="s">
        <v>10</v>
      </c>
      <c r="D10" s="15">
        <v>44302</v>
      </c>
      <c r="E10" s="19">
        <f t="shared" si="0"/>
        <v>36</v>
      </c>
      <c r="F10" s="20">
        <f t="shared" si="1"/>
        <v>9.8630136986301367E-2</v>
      </c>
      <c r="G10" s="14">
        <v>4075</v>
      </c>
      <c r="H10" s="16">
        <v>28.900000000000002</v>
      </c>
      <c r="I10" s="16">
        <v>29.400000000000002</v>
      </c>
      <c r="J10" s="16">
        <f t="shared" si="2"/>
        <v>29.150000000000002</v>
      </c>
      <c r="K10" s="17">
        <v>15.72</v>
      </c>
      <c r="L10" s="34">
        <v>0.25650000000000001</v>
      </c>
      <c r="P10" s="70">
        <v>2</v>
      </c>
      <c r="Q10" s="71">
        <v>0.14000000000000001</v>
      </c>
    </row>
    <row r="11" spans="2:17" ht="15" thickBot="1" x14ac:dyDescent="0.4">
      <c r="B11" s="33" t="s">
        <v>14</v>
      </c>
      <c r="C11" s="14" t="s">
        <v>10</v>
      </c>
      <c r="D11" s="15">
        <v>44302</v>
      </c>
      <c r="E11" s="19">
        <f t="shared" si="0"/>
        <v>36</v>
      </c>
      <c r="F11" s="20">
        <f t="shared" si="1"/>
        <v>9.8630136986301367E-2</v>
      </c>
      <c r="G11" s="14">
        <v>4250</v>
      </c>
      <c r="H11" s="16">
        <v>4.2</v>
      </c>
      <c r="I11" s="16">
        <v>4.5</v>
      </c>
      <c r="J11" s="16">
        <f t="shared" si="2"/>
        <v>4.3499999999999996</v>
      </c>
      <c r="K11" s="17">
        <v>16.14</v>
      </c>
      <c r="L11" s="34">
        <v>5.4899999999999997E-2</v>
      </c>
    </row>
    <row r="12" spans="2:17" x14ac:dyDescent="0.35">
      <c r="B12" s="25" t="s">
        <v>19</v>
      </c>
      <c r="C12" s="26" t="s">
        <v>10</v>
      </c>
      <c r="D12" s="27">
        <v>44337</v>
      </c>
      <c r="E12" s="28">
        <f t="shared" si="0"/>
        <v>71</v>
      </c>
      <c r="F12" s="29">
        <f t="shared" si="1"/>
        <v>0.19452054794520549</v>
      </c>
      <c r="G12" s="26">
        <v>3400</v>
      </c>
      <c r="H12" s="30">
        <v>573.1</v>
      </c>
      <c r="I12" s="30">
        <v>578</v>
      </c>
      <c r="J12" s="30">
        <f t="shared" si="2"/>
        <v>575.54999999999995</v>
      </c>
      <c r="K12" s="31">
        <v>29.77</v>
      </c>
      <c r="L12" s="32">
        <v>0.88100000000000001</v>
      </c>
    </row>
    <row r="13" spans="2:17" x14ac:dyDescent="0.35">
      <c r="B13" s="33" t="s">
        <v>18</v>
      </c>
      <c r="C13" s="14" t="s">
        <v>10</v>
      </c>
      <c r="D13" s="15">
        <v>44337</v>
      </c>
      <c r="E13" s="19">
        <f t="shared" si="0"/>
        <v>71</v>
      </c>
      <c r="F13" s="20">
        <f t="shared" si="1"/>
        <v>0.19452054794520549</v>
      </c>
      <c r="G13" s="14">
        <v>3700</v>
      </c>
      <c r="H13" s="16">
        <v>308.90000000000003</v>
      </c>
      <c r="I13" s="16">
        <v>312.10000000000002</v>
      </c>
      <c r="J13" s="16">
        <f t="shared" si="2"/>
        <v>310.5</v>
      </c>
      <c r="K13" s="17">
        <v>23.43</v>
      </c>
      <c r="L13" s="34">
        <v>0.74250000000000005</v>
      </c>
    </row>
    <row r="14" spans="2:17" x14ac:dyDescent="0.35">
      <c r="B14" s="33" t="s">
        <v>16</v>
      </c>
      <c r="C14" s="14" t="s">
        <v>10</v>
      </c>
      <c r="D14" s="15">
        <v>44337</v>
      </c>
      <c r="E14" s="19">
        <f t="shared" si="0"/>
        <v>71</v>
      </c>
      <c r="F14" s="20">
        <f t="shared" si="1"/>
        <v>0.19452054794520549</v>
      </c>
      <c r="G14" s="14">
        <v>3925</v>
      </c>
      <c r="H14" s="16">
        <v>142</v>
      </c>
      <c r="I14" s="16">
        <v>143</v>
      </c>
      <c r="J14" s="16">
        <f t="shared" si="2"/>
        <v>142.5</v>
      </c>
      <c r="K14" s="17">
        <v>18.8</v>
      </c>
      <c r="L14" s="34">
        <v>0.53500000000000003</v>
      </c>
    </row>
    <row r="15" spans="2:17" x14ac:dyDescent="0.35">
      <c r="B15" s="33" t="s">
        <v>17</v>
      </c>
      <c r="C15" s="14" t="s">
        <v>10</v>
      </c>
      <c r="D15" s="15">
        <v>44337</v>
      </c>
      <c r="E15" s="19">
        <f t="shared" si="0"/>
        <v>71</v>
      </c>
      <c r="F15" s="20">
        <f t="shared" si="1"/>
        <v>0.19452054794520549</v>
      </c>
      <c r="G15" s="14">
        <v>4200</v>
      </c>
      <c r="H15" s="16">
        <v>28.3</v>
      </c>
      <c r="I15" s="16">
        <v>28.900000000000002</v>
      </c>
      <c r="J15" s="16">
        <f t="shared" si="2"/>
        <v>28.6</v>
      </c>
      <c r="K15" s="17">
        <v>16.25</v>
      </c>
      <c r="L15" s="34">
        <v>0.18990000000000001</v>
      </c>
    </row>
    <row r="16" spans="2:17" ht="15" thickBot="1" x14ac:dyDescent="0.4">
      <c r="B16" s="35" t="s">
        <v>20</v>
      </c>
      <c r="C16" s="36" t="s">
        <v>10</v>
      </c>
      <c r="D16" s="37">
        <v>44337</v>
      </c>
      <c r="E16" s="38">
        <f t="shared" si="0"/>
        <v>71</v>
      </c>
      <c r="F16" s="39">
        <f t="shared" si="1"/>
        <v>0.19452054794520549</v>
      </c>
      <c r="G16" s="36">
        <v>4300</v>
      </c>
      <c r="H16" s="40">
        <v>13.700000000000001</v>
      </c>
      <c r="I16" s="40">
        <v>14.1</v>
      </c>
      <c r="J16" s="40">
        <f t="shared" si="2"/>
        <v>13.9</v>
      </c>
      <c r="K16" s="41">
        <v>16.28</v>
      </c>
      <c r="L16" s="42">
        <v>0.1074</v>
      </c>
    </row>
    <row r="17" spans="2:12" x14ac:dyDescent="0.35">
      <c r="B17" s="25" t="s">
        <v>23</v>
      </c>
      <c r="C17" s="26" t="s">
        <v>10</v>
      </c>
      <c r="D17" s="27">
        <v>44365</v>
      </c>
      <c r="E17" s="19">
        <f t="shared" si="0"/>
        <v>99</v>
      </c>
      <c r="F17" s="29">
        <f t="shared" si="1"/>
        <v>0.27123287671232876</v>
      </c>
      <c r="G17" s="26">
        <v>3200</v>
      </c>
      <c r="H17" s="30">
        <v>768.80000000000007</v>
      </c>
      <c r="I17" s="30">
        <v>776.1</v>
      </c>
      <c r="J17" s="30">
        <f t="shared" si="2"/>
        <v>772.45</v>
      </c>
      <c r="K17" s="31">
        <v>32.520000000000003</v>
      </c>
      <c r="L17" s="32">
        <v>0.90090000000000003</v>
      </c>
    </row>
    <row r="18" spans="2:12" x14ac:dyDescent="0.35">
      <c r="B18" s="33" t="s">
        <v>21</v>
      </c>
      <c r="C18" s="14" t="s">
        <v>10</v>
      </c>
      <c r="D18" s="15">
        <v>44365</v>
      </c>
      <c r="E18" s="19">
        <f t="shared" si="0"/>
        <v>99</v>
      </c>
      <c r="F18" s="20">
        <f t="shared" si="1"/>
        <v>0.27123287671232876</v>
      </c>
      <c r="G18" s="14">
        <v>3700</v>
      </c>
      <c r="H18" s="16">
        <v>331.3</v>
      </c>
      <c r="I18" s="16">
        <v>334.2</v>
      </c>
      <c r="J18" s="16">
        <f t="shared" si="2"/>
        <v>332.75</v>
      </c>
      <c r="K18" s="17">
        <v>23.35</v>
      </c>
      <c r="L18" s="34">
        <v>0.71160000000000001</v>
      </c>
    </row>
    <row r="19" spans="2:12" x14ac:dyDescent="0.35">
      <c r="B19" s="33" t="s">
        <v>22</v>
      </c>
      <c r="C19" s="14" t="s">
        <v>10</v>
      </c>
      <c r="D19" s="15">
        <v>44365</v>
      </c>
      <c r="E19" s="19">
        <f t="shared" si="0"/>
        <v>99</v>
      </c>
      <c r="F19" s="20">
        <f t="shared" si="1"/>
        <v>0.27123287671232876</v>
      </c>
      <c r="G19" s="14">
        <v>3950</v>
      </c>
      <c r="H19" s="16">
        <v>153.6</v>
      </c>
      <c r="I19" s="16">
        <v>154.6</v>
      </c>
      <c r="J19" s="16">
        <f t="shared" si="2"/>
        <v>154.1</v>
      </c>
      <c r="K19" s="17">
        <v>18.899999999999999</v>
      </c>
      <c r="L19" s="34">
        <v>0.50600000000000001</v>
      </c>
    </row>
    <row r="20" spans="2:12" x14ac:dyDescent="0.35">
      <c r="B20" s="33" t="s">
        <v>24</v>
      </c>
      <c r="C20" s="14" t="s">
        <v>10</v>
      </c>
      <c r="D20" s="15">
        <v>44365</v>
      </c>
      <c r="E20" s="19">
        <f t="shared" si="0"/>
        <v>99</v>
      </c>
      <c r="F20" s="20">
        <f t="shared" si="1"/>
        <v>0.27123287671232876</v>
      </c>
      <c r="G20" s="14">
        <v>4200</v>
      </c>
      <c r="H20" s="16">
        <v>46</v>
      </c>
      <c r="I20" s="16">
        <v>46.6</v>
      </c>
      <c r="J20" s="16">
        <f t="shared" si="2"/>
        <v>46.3</v>
      </c>
      <c r="K20" s="17">
        <v>16.53</v>
      </c>
      <c r="L20" s="34">
        <v>0.2384</v>
      </c>
    </row>
    <row r="21" spans="2:12" ht="15" thickBot="1" x14ac:dyDescent="0.4">
      <c r="B21" s="35" t="s">
        <v>25</v>
      </c>
      <c r="C21" s="36" t="s">
        <v>10</v>
      </c>
      <c r="D21" s="37">
        <v>44365</v>
      </c>
      <c r="E21" s="38">
        <f t="shared" si="0"/>
        <v>99</v>
      </c>
      <c r="F21" s="39">
        <f t="shared" si="1"/>
        <v>0.27123287671232876</v>
      </c>
      <c r="G21" s="36">
        <v>4400</v>
      </c>
      <c r="H21" s="40">
        <v>14</v>
      </c>
      <c r="I21" s="40">
        <v>14.5</v>
      </c>
      <c r="J21" s="40">
        <f t="shared" si="2"/>
        <v>14.25</v>
      </c>
      <c r="K21" s="41">
        <v>16.34</v>
      </c>
      <c r="L21" s="42">
        <v>9.4799999999999995E-2</v>
      </c>
    </row>
    <row r="22" spans="2:12" x14ac:dyDescent="0.35">
      <c r="B22" s="25" t="s">
        <v>28</v>
      </c>
      <c r="C22" s="26" t="s">
        <v>10</v>
      </c>
      <c r="D22" s="27">
        <v>44393</v>
      </c>
      <c r="E22" s="28">
        <f t="shared" si="0"/>
        <v>127</v>
      </c>
      <c r="F22" s="29">
        <f t="shared" si="1"/>
        <v>0.34794520547945207</v>
      </c>
      <c r="G22" s="26">
        <v>3200</v>
      </c>
      <c r="H22" s="30">
        <v>778.4</v>
      </c>
      <c r="I22" s="30">
        <v>786.5</v>
      </c>
      <c r="J22" s="30">
        <f t="shared" si="2"/>
        <v>782.45</v>
      </c>
      <c r="K22" s="31">
        <v>31.61</v>
      </c>
      <c r="L22" s="32">
        <v>0.88370000000000004</v>
      </c>
    </row>
    <row r="23" spans="2:12" x14ac:dyDescent="0.35">
      <c r="B23" s="33" t="s">
        <v>27</v>
      </c>
      <c r="C23" s="14" t="s">
        <v>10</v>
      </c>
      <c r="D23" s="15">
        <v>44393</v>
      </c>
      <c r="E23" s="19">
        <f t="shared" si="0"/>
        <v>127</v>
      </c>
      <c r="F23" s="20">
        <f t="shared" si="1"/>
        <v>0.34794520547945207</v>
      </c>
      <c r="G23" s="14">
        <v>3600</v>
      </c>
      <c r="H23" s="16">
        <v>431.3</v>
      </c>
      <c r="I23" s="16">
        <v>434.8</v>
      </c>
      <c r="J23" s="16">
        <f t="shared" si="2"/>
        <v>433.05</v>
      </c>
      <c r="K23" s="17">
        <v>24.98</v>
      </c>
      <c r="L23" s="34">
        <v>0.74870000000000003</v>
      </c>
    </row>
    <row r="24" spans="2:12" x14ac:dyDescent="0.35">
      <c r="B24" s="33" t="s">
        <v>26</v>
      </c>
      <c r="C24" s="14" t="s">
        <v>10</v>
      </c>
      <c r="D24" s="15">
        <v>44393</v>
      </c>
      <c r="E24" s="19">
        <f t="shared" si="0"/>
        <v>127</v>
      </c>
      <c r="F24" s="20">
        <f t="shared" si="1"/>
        <v>0.34794520547945207</v>
      </c>
      <c r="G24" s="14">
        <v>3925</v>
      </c>
      <c r="H24" s="16">
        <v>193</v>
      </c>
      <c r="I24" s="16">
        <v>194.3</v>
      </c>
      <c r="J24" s="16">
        <f t="shared" si="2"/>
        <v>193.65</v>
      </c>
      <c r="K24" s="17">
        <v>19.62</v>
      </c>
      <c r="L24" s="34">
        <v>0.53449999999999998</v>
      </c>
    </row>
    <row r="25" spans="2:12" x14ac:dyDescent="0.35">
      <c r="B25" s="33" t="s">
        <v>29</v>
      </c>
      <c r="C25" s="14" t="s">
        <v>10</v>
      </c>
      <c r="D25" s="15">
        <v>44393</v>
      </c>
      <c r="E25" s="19">
        <f t="shared" si="0"/>
        <v>127</v>
      </c>
      <c r="F25" s="20">
        <f t="shared" si="1"/>
        <v>0.34794520547945207</v>
      </c>
      <c r="G25" s="14">
        <v>4250</v>
      </c>
      <c r="H25" s="16">
        <v>49.800000000000004</v>
      </c>
      <c r="I25" s="16">
        <v>50.5</v>
      </c>
      <c r="J25" s="16">
        <f t="shared" si="2"/>
        <v>50.150000000000006</v>
      </c>
      <c r="K25" s="17">
        <v>16.600000000000001</v>
      </c>
      <c r="L25" s="34">
        <v>0.2334</v>
      </c>
    </row>
    <row r="26" spans="2:12" ht="15" thickBot="1" x14ac:dyDescent="0.4">
      <c r="B26" s="35" t="s">
        <v>30</v>
      </c>
      <c r="C26" s="36" t="s">
        <v>10</v>
      </c>
      <c r="D26" s="37">
        <v>44393</v>
      </c>
      <c r="E26" s="38">
        <f t="shared" si="0"/>
        <v>127</v>
      </c>
      <c r="F26" s="39">
        <f t="shared" si="1"/>
        <v>0.34794520547945207</v>
      </c>
      <c r="G26" s="36">
        <v>4400</v>
      </c>
      <c r="H26" s="40">
        <v>23.1</v>
      </c>
      <c r="I26" s="40">
        <v>23.7</v>
      </c>
      <c r="J26" s="40">
        <f t="shared" si="2"/>
        <v>23.4</v>
      </c>
      <c r="K26" s="41">
        <v>16.36</v>
      </c>
      <c r="L26" s="42">
        <v>0.13039999999999999</v>
      </c>
    </row>
    <row r="27" spans="2:12" x14ac:dyDescent="0.35">
      <c r="B27" s="43" t="s">
        <v>31</v>
      </c>
      <c r="C27" s="44" t="s">
        <v>10</v>
      </c>
      <c r="D27" s="45">
        <v>44428</v>
      </c>
      <c r="E27" s="28">
        <f t="shared" si="0"/>
        <v>162</v>
      </c>
      <c r="F27" s="29">
        <f t="shared" si="1"/>
        <v>0.44383561643835617</v>
      </c>
      <c r="G27" s="44">
        <v>3100</v>
      </c>
      <c r="H27" s="46">
        <v>881.6</v>
      </c>
      <c r="I27" s="46">
        <v>889</v>
      </c>
      <c r="J27" s="46">
        <f t="shared" si="2"/>
        <v>885.3</v>
      </c>
      <c r="K27" s="47">
        <v>32.57</v>
      </c>
      <c r="L27" s="48">
        <v>0.88290000000000002</v>
      </c>
    </row>
    <row r="28" spans="2:12" x14ac:dyDescent="0.35">
      <c r="B28" s="49" t="s">
        <v>32</v>
      </c>
      <c r="C28" s="22" t="s">
        <v>10</v>
      </c>
      <c r="D28" s="24">
        <v>44428</v>
      </c>
      <c r="E28" s="19">
        <f t="shared" si="0"/>
        <v>162</v>
      </c>
      <c r="F28" s="20">
        <f t="shared" si="1"/>
        <v>0.44383561643835617</v>
      </c>
      <c r="G28" s="22">
        <v>3500</v>
      </c>
      <c r="H28" s="23">
        <v>531.9</v>
      </c>
      <c r="I28" s="23">
        <v>537.5</v>
      </c>
      <c r="J28" s="23">
        <f t="shared" si="2"/>
        <v>534.70000000000005</v>
      </c>
      <c r="K28" s="21">
        <v>26.52</v>
      </c>
      <c r="L28" s="50">
        <v>0.77070000000000005</v>
      </c>
    </row>
    <row r="29" spans="2:12" x14ac:dyDescent="0.35">
      <c r="B29" s="49" t="s">
        <v>33</v>
      </c>
      <c r="C29" s="22" t="s">
        <v>10</v>
      </c>
      <c r="D29" s="24">
        <v>44428</v>
      </c>
      <c r="E29" s="19">
        <f t="shared" si="0"/>
        <v>162</v>
      </c>
      <c r="F29" s="20">
        <f t="shared" si="1"/>
        <v>0.44383561643835617</v>
      </c>
      <c r="G29" s="22">
        <v>4000</v>
      </c>
      <c r="H29" s="23">
        <v>174.5</v>
      </c>
      <c r="I29" s="23">
        <v>176</v>
      </c>
      <c r="J29" s="23">
        <f t="shared" si="2"/>
        <v>175.25</v>
      </c>
      <c r="K29" s="21">
        <v>19.07</v>
      </c>
      <c r="L29" s="50">
        <v>0.47839999999999999</v>
      </c>
    </row>
    <row r="30" spans="2:12" x14ac:dyDescent="0.35">
      <c r="B30" s="49" t="s">
        <v>34</v>
      </c>
      <c r="C30" s="22" t="s">
        <v>10</v>
      </c>
      <c r="D30" s="24">
        <v>44428</v>
      </c>
      <c r="E30" s="19">
        <f t="shared" si="0"/>
        <v>162</v>
      </c>
      <c r="F30" s="20">
        <f t="shared" si="1"/>
        <v>0.44383561643835617</v>
      </c>
      <c r="G30" s="22">
        <v>4250</v>
      </c>
      <c r="H30" s="23">
        <v>68.8</v>
      </c>
      <c r="I30" s="23">
        <v>69.7</v>
      </c>
      <c r="J30" s="23">
        <f t="shared" si="2"/>
        <v>69.25</v>
      </c>
      <c r="K30" s="21">
        <v>16.940000000000001</v>
      </c>
      <c r="L30" s="50">
        <v>0.27229999999999999</v>
      </c>
    </row>
    <row r="31" spans="2:12" ht="15" thickBot="1" x14ac:dyDescent="0.4">
      <c r="B31" s="51" t="s">
        <v>35</v>
      </c>
      <c r="C31" s="10" t="s">
        <v>10</v>
      </c>
      <c r="D31" s="11">
        <v>44428</v>
      </c>
      <c r="E31" s="38">
        <f t="shared" si="0"/>
        <v>162</v>
      </c>
      <c r="F31" s="39">
        <f t="shared" si="1"/>
        <v>0.44383561643835617</v>
      </c>
      <c r="G31" s="10">
        <v>4500</v>
      </c>
      <c r="H31" s="12">
        <v>22.8</v>
      </c>
      <c r="I31" s="12">
        <v>23.5</v>
      </c>
      <c r="J31" s="12">
        <f t="shared" si="2"/>
        <v>23.15</v>
      </c>
      <c r="K31" s="13">
        <v>16.47</v>
      </c>
      <c r="L31" s="52">
        <v>0.11940000000000001</v>
      </c>
    </row>
    <row r="32" spans="2:12" x14ac:dyDescent="0.35">
      <c r="B32" s="43" t="s">
        <v>40</v>
      </c>
      <c r="C32" s="44" t="s">
        <v>10</v>
      </c>
      <c r="D32" s="45">
        <v>44456</v>
      </c>
      <c r="E32" s="28">
        <f t="shared" si="0"/>
        <v>190</v>
      </c>
      <c r="F32" s="29">
        <f t="shared" si="1"/>
        <v>0.52054794520547942</v>
      </c>
      <c r="G32" s="44">
        <v>3100</v>
      </c>
      <c r="H32" s="46">
        <v>888.30000000000007</v>
      </c>
      <c r="I32" s="46">
        <v>896.2</v>
      </c>
      <c r="J32" s="46">
        <f t="shared" si="2"/>
        <v>892.25</v>
      </c>
      <c r="K32" s="47">
        <v>31.63</v>
      </c>
      <c r="L32" s="48">
        <v>0.86850000000000005</v>
      </c>
    </row>
    <row r="33" spans="2:12" x14ac:dyDescent="0.35">
      <c r="B33" s="49" t="s">
        <v>39</v>
      </c>
      <c r="C33" s="22" t="s">
        <v>10</v>
      </c>
      <c r="D33" s="24">
        <v>44456</v>
      </c>
      <c r="E33" s="19">
        <f t="shared" si="0"/>
        <v>190</v>
      </c>
      <c r="F33" s="20">
        <f t="shared" si="1"/>
        <v>0.52054794520547942</v>
      </c>
      <c r="G33" s="22">
        <v>3500</v>
      </c>
      <c r="H33" s="23">
        <v>544.70000000000005</v>
      </c>
      <c r="I33" s="23">
        <v>550.6</v>
      </c>
      <c r="J33" s="23">
        <f t="shared" si="2"/>
        <v>547.65000000000009</v>
      </c>
      <c r="K33" s="21">
        <v>26.13</v>
      </c>
      <c r="L33" s="50">
        <v>0.75470000000000004</v>
      </c>
    </row>
    <row r="34" spans="2:12" x14ac:dyDescent="0.35">
      <c r="B34" s="49" t="s">
        <v>38</v>
      </c>
      <c r="C34" s="22" t="s">
        <v>10</v>
      </c>
      <c r="D34" s="24">
        <v>44456</v>
      </c>
      <c r="E34" s="19">
        <f t="shared" si="0"/>
        <v>190</v>
      </c>
      <c r="F34" s="20">
        <f t="shared" si="1"/>
        <v>0.52054794520547942</v>
      </c>
      <c r="G34" s="22">
        <v>3900</v>
      </c>
      <c r="H34" s="23">
        <v>251.5</v>
      </c>
      <c r="I34" s="23">
        <v>253.6</v>
      </c>
      <c r="J34" s="23">
        <f t="shared" si="2"/>
        <v>252.55</v>
      </c>
      <c r="K34" s="21">
        <v>20.39</v>
      </c>
      <c r="L34" s="50">
        <v>0.54920000000000002</v>
      </c>
    </row>
    <row r="35" spans="2:12" x14ac:dyDescent="0.35">
      <c r="B35" s="49" t="s">
        <v>37</v>
      </c>
      <c r="C35" s="22" t="s">
        <v>10</v>
      </c>
      <c r="D35" s="24">
        <v>44456</v>
      </c>
      <c r="E35" s="19">
        <f t="shared" si="0"/>
        <v>190</v>
      </c>
      <c r="F35" s="20">
        <f t="shared" si="1"/>
        <v>0.52054794520547942</v>
      </c>
      <c r="G35" s="22">
        <v>4300</v>
      </c>
      <c r="H35" s="23">
        <v>67.900000000000006</v>
      </c>
      <c r="I35" s="23">
        <v>68.8</v>
      </c>
      <c r="J35" s="23">
        <f t="shared" si="2"/>
        <v>68.349999999999994</v>
      </c>
      <c r="K35" s="21">
        <v>16.78</v>
      </c>
      <c r="L35" s="50">
        <v>0.253</v>
      </c>
    </row>
    <row r="36" spans="2:12" ht="15" thickBot="1" x14ac:dyDescent="0.4">
      <c r="B36" s="51" t="s">
        <v>36</v>
      </c>
      <c r="C36" s="10" t="s">
        <v>10</v>
      </c>
      <c r="D36" s="11">
        <v>44456</v>
      </c>
      <c r="E36" s="38">
        <f t="shared" si="0"/>
        <v>190</v>
      </c>
      <c r="F36" s="39">
        <f t="shared" si="1"/>
        <v>0.52054794520547942</v>
      </c>
      <c r="G36" s="10">
        <v>4600</v>
      </c>
      <c r="H36" s="12">
        <v>20</v>
      </c>
      <c r="I36" s="12">
        <v>20.7</v>
      </c>
      <c r="J36" s="12">
        <f t="shared" si="2"/>
        <v>20.350000000000001</v>
      </c>
      <c r="K36" s="13">
        <v>16.39</v>
      </c>
      <c r="L36" s="52">
        <v>9.9699999999999997E-2</v>
      </c>
    </row>
    <row r="37" spans="2:12" x14ac:dyDescent="0.35">
      <c r="B37" s="43" t="s">
        <v>45</v>
      </c>
      <c r="C37" s="44" t="s">
        <v>10</v>
      </c>
      <c r="D37" s="45">
        <v>44547</v>
      </c>
      <c r="E37" s="28">
        <f t="shared" si="0"/>
        <v>281</v>
      </c>
      <c r="F37" s="29">
        <f t="shared" si="1"/>
        <v>0.76986301369863008</v>
      </c>
      <c r="G37" s="44">
        <v>2900</v>
      </c>
      <c r="H37" s="46">
        <v>1083.8</v>
      </c>
      <c r="I37" s="46">
        <v>1091.4000000000001</v>
      </c>
      <c r="J37" s="46">
        <f t="shared" si="2"/>
        <v>1087.5999999999999</v>
      </c>
      <c r="K37" s="47">
        <v>31.94</v>
      </c>
      <c r="L37" s="48">
        <v>0.88029999999999997</v>
      </c>
    </row>
    <row r="38" spans="2:12" x14ac:dyDescent="0.35">
      <c r="B38" s="49" t="s">
        <v>44</v>
      </c>
      <c r="C38" s="22" t="s">
        <v>10</v>
      </c>
      <c r="D38" s="24">
        <v>44547</v>
      </c>
      <c r="E38" s="19">
        <f t="shared" si="0"/>
        <v>281</v>
      </c>
      <c r="F38" s="20">
        <f t="shared" si="1"/>
        <v>0.76986301369863008</v>
      </c>
      <c r="G38" s="22">
        <v>3300</v>
      </c>
      <c r="H38" s="23">
        <v>741.2</v>
      </c>
      <c r="I38" s="23">
        <v>747.6</v>
      </c>
      <c r="J38" s="23">
        <f t="shared" si="2"/>
        <v>744.40000000000009</v>
      </c>
      <c r="K38" s="21">
        <v>27.67</v>
      </c>
      <c r="L38" s="50">
        <v>0.78859999999999997</v>
      </c>
    </row>
    <row r="39" spans="2:12" x14ac:dyDescent="0.35">
      <c r="B39" s="49" t="s">
        <v>43</v>
      </c>
      <c r="C39" s="22" t="s">
        <v>10</v>
      </c>
      <c r="D39" s="24">
        <v>44547</v>
      </c>
      <c r="E39" s="19">
        <f t="shared" si="0"/>
        <v>281</v>
      </c>
      <c r="F39" s="20">
        <f t="shared" si="1"/>
        <v>0.76986301369863008</v>
      </c>
      <c r="G39" s="22">
        <v>3900</v>
      </c>
      <c r="H39" s="23">
        <v>300.90000000000003</v>
      </c>
      <c r="I39" s="23">
        <v>303.7</v>
      </c>
      <c r="J39" s="23">
        <f t="shared" si="2"/>
        <v>302.3</v>
      </c>
      <c r="K39" s="21">
        <v>20.67</v>
      </c>
      <c r="L39" s="50">
        <v>0.5454</v>
      </c>
    </row>
    <row r="40" spans="2:12" x14ac:dyDescent="0.35">
      <c r="B40" s="49" t="s">
        <v>42</v>
      </c>
      <c r="C40" s="22" t="s">
        <v>10</v>
      </c>
      <c r="D40" s="24">
        <v>44547</v>
      </c>
      <c r="E40" s="19">
        <f t="shared" si="0"/>
        <v>281</v>
      </c>
      <c r="F40" s="20">
        <f t="shared" si="1"/>
        <v>0.76986301369863008</v>
      </c>
      <c r="G40" s="22">
        <v>4300</v>
      </c>
      <c r="H40" s="23">
        <v>105.10000000000001</v>
      </c>
      <c r="I40" s="23">
        <v>106.7</v>
      </c>
      <c r="J40" s="23">
        <f t="shared" si="2"/>
        <v>105.9</v>
      </c>
      <c r="K40" s="21">
        <v>17.12</v>
      </c>
      <c r="L40" s="50">
        <v>0.29970000000000002</v>
      </c>
    </row>
    <row r="41" spans="2:12" ht="15" thickBot="1" x14ac:dyDescent="0.4">
      <c r="B41" s="51" t="s">
        <v>41</v>
      </c>
      <c r="C41" s="10" t="s">
        <v>10</v>
      </c>
      <c r="D41" s="11">
        <v>44547</v>
      </c>
      <c r="E41" s="38">
        <f t="shared" si="0"/>
        <v>281</v>
      </c>
      <c r="F41" s="39">
        <f t="shared" si="1"/>
        <v>0.76986301369863008</v>
      </c>
      <c r="G41" s="10">
        <v>4600</v>
      </c>
      <c r="H41" s="12">
        <v>40.200000000000003</v>
      </c>
      <c r="I41" s="12">
        <v>41.4</v>
      </c>
      <c r="J41" s="12">
        <f t="shared" si="2"/>
        <v>40.799999999999997</v>
      </c>
      <c r="K41" s="13">
        <v>16.48</v>
      </c>
      <c r="L41" s="52">
        <v>0.14929999999999999</v>
      </c>
    </row>
    <row r="42" spans="2:12" x14ac:dyDescent="0.35">
      <c r="B42" s="43" t="s">
        <v>50</v>
      </c>
      <c r="C42" s="44" t="s">
        <v>10</v>
      </c>
      <c r="D42" s="45">
        <v>44638</v>
      </c>
      <c r="E42" s="28">
        <f t="shared" si="0"/>
        <v>372</v>
      </c>
      <c r="F42" s="29">
        <f t="shared" si="1"/>
        <v>1.0191780821917809</v>
      </c>
      <c r="G42" s="44">
        <v>2700</v>
      </c>
      <c r="H42" s="46">
        <v>1273.3</v>
      </c>
      <c r="I42" s="46">
        <v>1284.3</v>
      </c>
      <c r="J42" s="46">
        <f t="shared" si="2"/>
        <v>1278.8</v>
      </c>
      <c r="K42" s="47">
        <v>32.29</v>
      </c>
      <c r="L42" s="48">
        <v>0.8911</v>
      </c>
    </row>
    <row r="43" spans="2:12" x14ac:dyDescent="0.35">
      <c r="B43" s="49" t="s">
        <v>49</v>
      </c>
      <c r="C43" s="22" t="s">
        <v>10</v>
      </c>
      <c r="D43" s="24">
        <v>44638</v>
      </c>
      <c r="E43" s="19">
        <f t="shared" si="0"/>
        <v>372</v>
      </c>
      <c r="F43" s="20">
        <f t="shared" si="1"/>
        <v>1.0191780821917809</v>
      </c>
      <c r="G43" s="22">
        <v>3300</v>
      </c>
      <c r="H43" s="23">
        <v>765.9</v>
      </c>
      <c r="I43" s="23">
        <v>778.6</v>
      </c>
      <c r="J43" s="23">
        <f t="shared" si="2"/>
        <v>772.25</v>
      </c>
      <c r="K43" s="21">
        <v>26.92</v>
      </c>
      <c r="L43" s="50">
        <v>0.76639999999999997</v>
      </c>
    </row>
    <row r="44" spans="2:12" x14ac:dyDescent="0.35">
      <c r="B44" s="49" t="s">
        <v>48</v>
      </c>
      <c r="C44" s="22" t="s">
        <v>10</v>
      </c>
      <c r="D44" s="24">
        <v>44638</v>
      </c>
      <c r="E44" s="19">
        <f t="shared" si="0"/>
        <v>372</v>
      </c>
      <c r="F44" s="20">
        <f t="shared" si="1"/>
        <v>1.0191780821917809</v>
      </c>
      <c r="G44" s="22">
        <v>3850</v>
      </c>
      <c r="H44" s="23">
        <v>372</v>
      </c>
      <c r="I44" s="23">
        <v>376.2</v>
      </c>
      <c r="J44" s="23">
        <f t="shared" si="2"/>
        <v>374.1</v>
      </c>
      <c r="K44" s="21">
        <v>21.43</v>
      </c>
      <c r="L44" s="50">
        <v>0.56669999999999998</v>
      </c>
    </row>
    <row r="45" spans="2:12" x14ac:dyDescent="0.35">
      <c r="B45" s="49" t="s">
        <v>47</v>
      </c>
      <c r="C45" s="22" t="s">
        <v>10</v>
      </c>
      <c r="D45" s="24">
        <v>44638</v>
      </c>
      <c r="E45" s="19">
        <f t="shared" si="0"/>
        <v>372</v>
      </c>
      <c r="F45" s="20">
        <f t="shared" si="1"/>
        <v>1.0191780821917809</v>
      </c>
      <c r="G45" s="22">
        <v>4475</v>
      </c>
      <c r="H45" s="23">
        <v>88.9</v>
      </c>
      <c r="I45" s="23">
        <v>91.7</v>
      </c>
      <c r="J45" s="23">
        <f t="shared" si="2"/>
        <v>90.300000000000011</v>
      </c>
      <c r="K45" s="21">
        <v>16.920000000000002</v>
      </c>
      <c r="L45" s="50">
        <v>0.24360000000000001</v>
      </c>
    </row>
    <row r="46" spans="2:12" ht="15" thickBot="1" x14ac:dyDescent="0.4">
      <c r="B46" s="51" t="s">
        <v>46</v>
      </c>
      <c r="C46" s="10" t="s">
        <v>10</v>
      </c>
      <c r="D46" s="11">
        <v>44638</v>
      </c>
      <c r="E46" s="38">
        <f t="shared" si="0"/>
        <v>372</v>
      </c>
      <c r="F46" s="39">
        <f t="shared" si="1"/>
        <v>1.0191780821917809</v>
      </c>
      <c r="G46" s="10">
        <v>4800</v>
      </c>
      <c r="H46" s="12">
        <v>37.6</v>
      </c>
      <c r="I46" s="12">
        <v>39.6</v>
      </c>
      <c r="J46" s="12">
        <f t="shared" si="2"/>
        <v>38.6</v>
      </c>
      <c r="K46" s="13">
        <v>16.73</v>
      </c>
      <c r="L46" s="52">
        <v>0.12670000000000001</v>
      </c>
    </row>
    <row r="47" spans="2:12" x14ac:dyDescent="0.35">
      <c r="B47" s="21"/>
      <c r="C47" s="22"/>
      <c r="D47" s="24"/>
      <c r="E47" s="19"/>
      <c r="F47" s="20"/>
      <c r="G47" s="22"/>
      <c r="H47" s="23"/>
      <c r="I47" s="23"/>
      <c r="J47" s="23"/>
      <c r="K47" s="21"/>
      <c r="L47" s="22"/>
    </row>
    <row r="48" spans="2:12" x14ac:dyDescent="0.35">
      <c r="B48" s="17" t="s">
        <v>81</v>
      </c>
      <c r="C48" s="22"/>
      <c r="D48" s="24"/>
      <c r="E48" s="19"/>
      <c r="F48" s="20"/>
      <c r="G48" s="22"/>
      <c r="H48" s="23"/>
      <c r="I48" s="23"/>
      <c r="J48" s="23"/>
      <c r="K48" s="21"/>
      <c r="L48" s="22"/>
    </row>
    <row r="49" spans="2:12" ht="15" thickBot="1" x14ac:dyDescent="0.4">
      <c r="B49" s="21"/>
      <c r="C49" s="22"/>
      <c r="D49" s="24"/>
      <c r="E49" s="19"/>
      <c r="F49" s="20"/>
      <c r="G49" s="22"/>
      <c r="H49" s="23"/>
      <c r="I49" s="23"/>
      <c r="J49" s="23"/>
      <c r="K49" s="21"/>
      <c r="L49" s="22"/>
    </row>
    <row r="50" spans="2:12" ht="15" thickBot="1" x14ac:dyDescent="0.4">
      <c r="B50" s="61" t="s">
        <v>83</v>
      </c>
      <c r="C50" s="62" t="s">
        <v>5</v>
      </c>
      <c r="D50" s="63" t="s">
        <v>6</v>
      </c>
      <c r="E50" s="63" t="s">
        <v>79</v>
      </c>
      <c r="F50" s="63" t="s">
        <v>78</v>
      </c>
      <c r="G50" s="62" t="s">
        <v>7</v>
      </c>
      <c r="H50" s="64" t="s">
        <v>0</v>
      </c>
      <c r="I50" s="63" t="s">
        <v>1</v>
      </c>
      <c r="J50" s="64" t="s">
        <v>82</v>
      </c>
      <c r="K50" s="65" t="s">
        <v>8</v>
      </c>
      <c r="L50" s="53" t="s">
        <v>80</v>
      </c>
    </row>
    <row r="51" spans="2:12" x14ac:dyDescent="0.35">
      <c r="B51" s="43" t="s">
        <v>56</v>
      </c>
      <c r="C51" s="44" t="s">
        <v>10</v>
      </c>
      <c r="D51" s="45">
        <v>44272</v>
      </c>
      <c r="E51" s="28">
        <f t="shared" ref="E51:E70" si="3">(D51 - $I$3)</f>
        <v>6</v>
      </c>
      <c r="F51" s="29">
        <f t="shared" ref="F51:F70" si="4">E51/365</f>
        <v>1.643835616438356E-2</v>
      </c>
      <c r="G51" s="44">
        <v>13</v>
      </c>
      <c r="H51" s="46">
        <v>9.7000000000000011</v>
      </c>
      <c r="I51" s="46">
        <v>9.9</v>
      </c>
      <c r="J51" s="59">
        <f t="shared" ref="J51:J70" si="5">(H51+I51)/2</f>
        <v>9.8000000000000007</v>
      </c>
      <c r="K51" s="47" t="s">
        <v>52</v>
      </c>
      <c r="L51" s="48">
        <v>0.87560000000000004</v>
      </c>
    </row>
    <row r="52" spans="2:12" x14ac:dyDescent="0.35">
      <c r="B52" s="49" t="s">
        <v>55</v>
      </c>
      <c r="C52" s="22" t="s">
        <v>10</v>
      </c>
      <c r="D52" s="24">
        <v>44272</v>
      </c>
      <c r="E52" s="19">
        <f t="shared" si="3"/>
        <v>6</v>
      </c>
      <c r="F52" s="20">
        <f t="shared" si="4"/>
        <v>1.643835616438356E-2</v>
      </c>
      <c r="G52" s="22">
        <v>19</v>
      </c>
      <c r="H52" s="23">
        <v>3.7</v>
      </c>
      <c r="I52" s="23">
        <v>3.9</v>
      </c>
      <c r="J52" s="58">
        <f t="shared" si="5"/>
        <v>3.8</v>
      </c>
      <c r="K52" s="21" t="s">
        <v>52</v>
      </c>
      <c r="L52" s="50">
        <v>0.73629999999999995</v>
      </c>
    </row>
    <row r="53" spans="2:12" x14ac:dyDescent="0.35">
      <c r="B53" s="49" t="s">
        <v>54</v>
      </c>
      <c r="C53" s="22" t="s">
        <v>10</v>
      </c>
      <c r="D53" s="24">
        <v>44272</v>
      </c>
      <c r="E53" s="19">
        <f t="shared" si="3"/>
        <v>6</v>
      </c>
      <c r="F53" s="20">
        <f t="shared" si="4"/>
        <v>1.643835616438356E-2</v>
      </c>
      <c r="G53" s="22">
        <v>22</v>
      </c>
      <c r="H53" s="23">
        <v>1.3</v>
      </c>
      <c r="I53" s="23">
        <v>1.4000000000000001</v>
      </c>
      <c r="J53" s="58">
        <f t="shared" si="5"/>
        <v>1.35</v>
      </c>
      <c r="K53" s="21" t="s">
        <v>52</v>
      </c>
      <c r="L53" s="50">
        <v>0.50409999999999999</v>
      </c>
    </row>
    <row r="54" spans="2:12" x14ac:dyDescent="0.35">
      <c r="B54" s="49" t="s">
        <v>53</v>
      </c>
      <c r="C54" s="22" t="s">
        <v>10</v>
      </c>
      <c r="D54" s="24">
        <v>44272</v>
      </c>
      <c r="E54" s="19">
        <f t="shared" si="3"/>
        <v>6</v>
      </c>
      <c r="F54" s="20">
        <f t="shared" si="4"/>
        <v>1.643835616438356E-2</v>
      </c>
      <c r="G54" s="22">
        <v>25</v>
      </c>
      <c r="H54" s="23">
        <v>0.5</v>
      </c>
      <c r="I54" s="23">
        <v>0.6</v>
      </c>
      <c r="J54" s="58">
        <f t="shared" si="5"/>
        <v>0.55000000000000004</v>
      </c>
      <c r="K54" s="21" t="s">
        <v>52</v>
      </c>
      <c r="L54" s="50">
        <v>0.25650000000000001</v>
      </c>
    </row>
    <row r="55" spans="2:12" ht="15" thickBot="1" x14ac:dyDescent="0.4">
      <c r="B55" s="51" t="s">
        <v>51</v>
      </c>
      <c r="C55" s="10" t="s">
        <v>10</v>
      </c>
      <c r="D55" s="11">
        <v>44272</v>
      </c>
      <c r="E55" s="38">
        <f t="shared" si="3"/>
        <v>6</v>
      </c>
      <c r="F55" s="39">
        <f t="shared" si="4"/>
        <v>1.643835616438356E-2</v>
      </c>
      <c r="G55" s="10">
        <v>30</v>
      </c>
      <c r="H55" s="12">
        <v>0.25</v>
      </c>
      <c r="I55" s="12">
        <v>0.3</v>
      </c>
      <c r="J55" s="60">
        <f t="shared" si="5"/>
        <v>0.27500000000000002</v>
      </c>
      <c r="K55" s="13" t="s">
        <v>52</v>
      </c>
      <c r="L55" s="52">
        <v>0.1166</v>
      </c>
    </row>
    <row r="56" spans="2:12" x14ac:dyDescent="0.35">
      <c r="B56" s="43" t="s">
        <v>61</v>
      </c>
      <c r="C56" s="44" t="s">
        <v>10</v>
      </c>
      <c r="D56" s="45">
        <v>44307</v>
      </c>
      <c r="E56" s="28">
        <f t="shared" si="3"/>
        <v>41</v>
      </c>
      <c r="F56" s="29">
        <f t="shared" si="4"/>
        <v>0.11232876712328767</v>
      </c>
      <c r="G56" s="44">
        <v>12</v>
      </c>
      <c r="H56" s="46">
        <v>13.700000000000001</v>
      </c>
      <c r="I56" s="46">
        <v>13.9</v>
      </c>
      <c r="J56" s="59">
        <f t="shared" si="5"/>
        <v>13.8</v>
      </c>
      <c r="K56" s="47" t="s">
        <v>52</v>
      </c>
      <c r="L56" s="48">
        <v>0.86570000000000003</v>
      </c>
    </row>
    <row r="57" spans="2:12" x14ac:dyDescent="0.35">
      <c r="B57" s="49" t="s">
        <v>60</v>
      </c>
      <c r="C57" s="22" t="s">
        <v>10</v>
      </c>
      <c r="D57" s="24">
        <v>44307</v>
      </c>
      <c r="E57" s="19">
        <f t="shared" si="3"/>
        <v>41</v>
      </c>
      <c r="F57" s="20">
        <f t="shared" si="4"/>
        <v>0.11232876712328767</v>
      </c>
      <c r="G57" s="22">
        <v>18</v>
      </c>
      <c r="H57" s="23">
        <v>7.8</v>
      </c>
      <c r="I57" s="23">
        <v>7.9</v>
      </c>
      <c r="J57" s="58">
        <f t="shared" si="5"/>
        <v>7.85</v>
      </c>
      <c r="K57" s="21" t="s">
        <v>52</v>
      </c>
      <c r="L57" s="50">
        <v>0.73460000000000003</v>
      </c>
    </row>
    <row r="58" spans="2:12" x14ac:dyDescent="0.35">
      <c r="B58" s="49" t="s">
        <v>59</v>
      </c>
      <c r="C58" s="22" t="s">
        <v>10</v>
      </c>
      <c r="D58" s="24">
        <v>44307</v>
      </c>
      <c r="E58" s="19">
        <f t="shared" si="3"/>
        <v>41</v>
      </c>
      <c r="F58" s="20">
        <f t="shared" si="4"/>
        <v>0.11232876712328767</v>
      </c>
      <c r="G58" s="22">
        <v>26</v>
      </c>
      <c r="H58" s="23">
        <v>3.2</v>
      </c>
      <c r="I58" s="23">
        <v>3.4</v>
      </c>
      <c r="J58" s="58">
        <f t="shared" si="5"/>
        <v>3.3</v>
      </c>
      <c r="K58" s="21" t="s">
        <v>52</v>
      </c>
      <c r="L58" s="50">
        <v>0.47739999999999999</v>
      </c>
    </row>
    <row r="59" spans="2:12" x14ac:dyDescent="0.35">
      <c r="B59" s="49" t="s">
        <v>58</v>
      </c>
      <c r="C59" s="22" t="s">
        <v>10</v>
      </c>
      <c r="D59" s="24">
        <v>44307</v>
      </c>
      <c r="E59" s="19">
        <f t="shared" si="3"/>
        <v>41</v>
      </c>
      <c r="F59" s="20">
        <f t="shared" si="4"/>
        <v>0.11232876712328767</v>
      </c>
      <c r="G59" s="22">
        <v>40</v>
      </c>
      <c r="H59" s="23">
        <v>1.3</v>
      </c>
      <c r="I59" s="23">
        <v>1.4000000000000001</v>
      </c>
      <c r="J59" s="58">
        <f t="shared" si="5"/>
        <v>1.35</v>
      </c>
      <c r="K59" s="21" t="s">
        <v>52</v>
      </c>
      <c r="L59" s="50">
        <v>0.23039999999999999</v>
      </c>
    </row>
    <row r="60" spans="2:12" ht="15" thickBot="1" x14ac:dyDescent="0.4">
      <c r="B60" s="51" t="s">
        <v>57</v>
      </c>
      <c r="C60" s="10" t="s">
        <v>10</v>
      </c>
      <c r="D60" s="11">
        <v>44307</v>
      </c>
      <c r="E60" s="38">
        <f t="shared" si="3"/>
        <v>41</v>
      </c>
      <c r="F60" s="39">
        <f t="shared" si="4"/>
        <v>0.11232876712328767</v>
      </c>
      <c r="G60" s="10">
        <v>55</v>
      </c>
      <c r="H60" s="12">
        <v>0.65</v>
      </c>
      <c r="I60" s="12">
        <v>0.70000000000000007</v>
      </c>
      <c r="J60" s="60">
        <f t="shared" si="5"/>
        <v>0.67500000000000004</v>
      </c>
      <c r="K60" s="13" t="s">
        <v>52</v>
      </c>
      <c r="L60" s="52">
        <v>0.126</v>
      </c>
    </row>
    <row r="61" spans="2:12" x14ac:dyDescent="0.35">
      <c r="B61" s="43" t="s">
        <v>65</v>
      </c>
      <c r="C61" s="44" t="s">
        <v>10</v>
      </c>
      <c r="D61" s="45">
        <v>44335</v>
      </c>
      <c r="E61" s="28">
        <f t="shared" si="3"/>
        <v>69</v>
      </c>
      <c r="F61" s="29">
        <f t="shared" si="4"/>
        <v>0.18904109589041096</v>
      </c>
      <c r="G61" s="44">
        <v>11</v>
      </c>
      <c r="H61" s="46">
        <v>16</v>
      </c>
      <c r="I61" s="46">
        <v>16.2</v>
      </c>
      <c r="J61" s="59">
        <f t="shared" si="5"/>
        <v>16.100000000000001</v>
      </c>
      <c r="K61" s="47" t="s">
        <v>52</v>
      </c>
      <c r="L61" s="48" t="s">
        <v>52</v>
      </c>
    </row>
    <row r="62" spans="2:12" x14ac:dyDescent="0.35">
      <c r="B62" s="49" t="s">
        <v>64</v>
      </c>
      <c r="C62" s="22" t="s">
        <v>10</v>
      </c>
      <c r="D62" s="24">
        <v>44335</v>
      </c>
      <c r="E62" s="19">
        <f t="shared" si="3"/>
        <v>69</v>
      </c>
      <c r="F62" s="20">
        <f t="shared" si="4"/>
        <v>0.18904109589041096</v>
      </c>
      <c r="G62" s="22">
        <v>17</v>
      </c>
      <c r="H62" s="23">
        <v>10.1</v>
      </c>
      <c r="I62" s="23">
        <v>10.3</v>
      </c>
      <c r="J62" s="58">
        <f t="shared" si="5"/>
        <v>10.199999999999999</v>
      </c>
      <c r="K62" s="21" t="s">
        <v>52</v>
      </c>
      <c r="L62" s="50" t="s">
        <v>52</v>
      </c>
    </row>
    <row r="63" spans="2:12" x14ac:dyDescent="0.35">
      <c r="B63" s="49" t="s">
        <v>63</v>
      </c>
      <c r="C63" s="22" t="s">
        <v>10</v>
      </c>
      <c r="D63" s="24">
        <v>44335</v>
      </c>
      <c r="E63" s="19">
        <f t="shared" si="3"/>
        <v>69</v>
      </c>
      <c r="F63" s="20">
        <f t="shared" si="4"/>
        <v>0.18904109589041096</v>
      </c>
      <c r="G63" s="22">
        <v>26</v>
      </c>
      <c r="H63" s="23">
        <v>4.4000000000000004</v>
      </c>
      <c r="I63" s="23">
        <v>4.6000000000000005</v>
      </c>
      <c r="J63" s="58">
        <f t="shared" si="5"/>
        <v>4.5</v>
      </c>
      <c r="K63" s="21" t="s">
        <v>52</v>
      </c>
      <c r="L63" s="50">
        <v>0.53380000000000005</v>
      </c>
    </row>
    <row r="64" spans="2:12" x14ac:dyDescent="0.35">
      <c r="B64" s="49" t="s">
        <v>62</v>
      </c>
      <c r="C64" s="22" t="s">
        <v>10</v>
      </c>
      <c r="D64" s="24">
        <v>44335</v>
      </c>
      <c r="E64" s="19">
        <f t="shared" si="3"/>
        <v>69</v>
      </c>
      <c r="F64" s="20">
        <f t="shared" si="4"/>
        <v>0.18904109589041096</v>
      </c>
      <c r="G64" s="22">
        <v>45</v>
      </c>
      <c r="H64" s="23">
        <v>1.6</v>
      </c>
      <c r="I64" s="23">
        <v>1.7</v>
      </c>
      <c r="J64" s="58">
        <f t="shared" si="5"/>
        <v>1.65</v>
      </c>
      <c r="K64" s="21" t="s">
        <v>52</v>
      </c>
      <c r="L64" s="50" t="s">
        <v>52</v>
      </c>
    </row>
    <row r="65" spans="1:18" ht="15" thickBot="1" x14ac:dyDescent="0.4">
      <c r="B65" s="51" t="s">
        <v>66</v>
      </c>
      <c r="C65" s="10" t="s">
        <v>10</v>
      </c>
      <c r="D65" s="11">
        <v>44335</v>
      </c>
      <c r="E65" s="38">
        <f t="shared" si="3"/>
        <v>69</v>
      </c>
      <c r="F65" s="39">
        <f t="shared" si="4"/>
        <v>0.18904109589041096</v>
      </c>
      <c r="G65" s="10">
        <v>60</v>
      </c>
      <c r="H65" s="12">
        <v>0.85</v>
      </c>
      <c r="I65" s="12">
        <v>0.95000000000000007</v>
      </c>
      <c r="J65" s="60">
        <f t="shared" si="5"/>
        <v>0.9</v>
      </c>
      <c r="K65" s="13" t="s">
        <v>52</v>
      </c>
      <c r="L65" s="52" t="s">
        <v>52</v>
      </c>
    </row>
    <row r="66" spans="1:18" x14ac:dyDescent="0.35">
      <c r="B66" s="49" t="s">
        <v>71</v>
      </c>
      <c r="C66" s="22" t="s">
        <v>10</v>
      </c>
      <c r="D66" s="24">
        <v>44363</v>
      </c>
      <c r="E66" s="19">
        <f t="shared" si="3"/>
        <v>97</v>
      </c>
      <c r="F66" s="20">
        <f t="shared" si="4"/>
        <v>0.26575342465753427</v>
      </c>
      <c r="G66" s="22">
        <v>10</v>
      </c>
      <c r="H66" s="23">
        <v>17.5</v>
      </c>
      <c r="I66" s="23">
        <v>17.7</v>
      </c>
      <c r="J66" s="58">
        <f t="shared" si="5"/>
        <v>17.600000000000001</v>
      </c>
      <c r="K66" s="21" t="s">
        <v>52</v>
      </c>
      <c r="L66" s="50" t="s">
        <v>52</v>
      </c>
    </row>
    <row r="67" spans="1:18" x14ac:dyDescent="0.35">
      <c r="B67" s="49" t="s">
        <v>70</v>
      </c>
      <c r="C67" s="22" t="s">
        <v>10</v>
      </c>
      <c r="D67" s="24">
        <v>44363</v>
      </c>
      <c r="E67" s="19">
        <f t="shared" si="3"/>
        <v>97</v>
      </c>
      <c r="F67" s="20">
        <f t="shared" si="4"/>
        <v>0.26575342465753427</v>
      </c>
      <c r="G67" s="22">
        <v>15</v>
      </c>
      <c r="H67" s="23">
        <v>12.6</v>
      </c>
      <c r="I67" s="23">
        <v>12.8</v>
      </c>
      <c r="J67" s="58">
        <f t="shared" si="5"/>
        <v>12.7</v>
      </c>
      <c r="K67" s="21" t="s">
        <v>52</v>
      </c>
      <c r="L67" s="50" t="s">
        <v>52</v>
      </c>
    </row>
    <row r="68" spans="1:18" x14ac:dyDescent="0.35">
      <c r="B68" s="49" t="s">
        <v>69</v>
      </c>
      <c r="C68" s="22" t="s">
        <v>10</v>
      </c>
      <c r="D68" s="24">
        <v>44363</v>
      </c>
      <c r="E68" s="19">
        <f t="shared" si="3"/>
        <v>97</v>
      </c>
      <c r="F68" s="20">
        <f t="shared" si="4"/>
        <v>0.26575342465753427</v>
      </c>
      <c r="G68" s="22">
        <v>29</v>
      </c>
      <c r="H68" s="23">
        <v>4.2</v>
      </c>
      <c r="I68" s="23">
        <v>4.4000000000000004</v>
      </c>
      <c r="J68" s="58">
        <f t="shared" si="5"/>
        <v>4.3000000000000007</v>
      </c>
      <c r="K68" s="21" t="s">
        <v>52</v>
      </c>
      <c r="L68" s="50" t="s">
        <v>52</v>
      </c>
    </row>
    <row r="69" spans="1:18" x14ac:dyDescent="0.35">
      <c r="B69" s="49" t="s">
        <v>68</v>
      </c>
      <c r="C69" s="22" t="s">
        <v>10</v>
      </c>
      <c r="D69" s="24">
        <v>44363</v>
      </c>
      <c r="E69" s="19">
        <f t="shared" si="3"/>
        <v>97</v>
      </c>
      <c r="F69" s="20">
        <f t="shared" si="4"/>
        <v>0.26575342465753427</v>
      </c>
      <c r="G69" s="22">
        <v>50</v>
      </c>
      <c r="H69" s="23">
        <v>1.55</v>
      </c>
      <c r="I69" s="23">
        <v>1.6500000000000001</v>
      </c>
      <c r="J69" s="58">
        <f t="shared" si="5"/>
        <v>1.6</v>
      </c>
      <c r="K69" s="21" t="s">
        <v>52</v>
      </c>
      <c r="L69" s="50" t="s">
        <v>52</v>
      </c>
    </row>
    <row r="70" spans="1:18" ht="15" thickBot="1" x14ac:dyDescent="0.4">
      <c r="B70" s="51" t="s">
        <v>67</v>
      </c>
      <c r="C70" s="10" t="s">
        <v>10</v>
      </c>
      <c r="D70" s="11">
        <v>44363</v>
      </c>
      <c r="E70" s="38">
        <f t="shared" si="3"/>
        <v>97</v>
      </c>
      <c r="F70" s="39">
        <f t="shared" si="4"/>
        <v>0.26575342465753427</v>
      </c>
      <c r="G70" s="10">
        <v>70</v>
      </c>
      <c r="H70" s="12">
        <v>0.75</v>
      </c>
      <c r="I70" s="12">
        <v>0.85</v>
      </c>
      <c r="J70" s="60">
        <f t="shared" si="5"/>
        <v>0.8</v>
      </c>
      <c r="K70" s="13" t="s">
        <v>52</v>
      </c>
      <c r="L70" s="52" t="s">
        <v>52</v>
      </c>
    </row>
    <row r="72" spans="1:18" x14ac:dyDescent="0.35">
      <c r="A72" s="6"/>
      <c r="B72" s="9"/>
      <c r="C72" s="6" t="s">
        <v>5</v>
      </c>
      <c r="D72" s="8" t="s">
        <v>6</v>
      </c>
      <c r="E72" s="8"/>
      <c r="F72" s="8"/>
      <c r="G72" s="6" t="s">
        <v>7</v>
      </c>
      <c r="H72" s="7" t="s">
        <v>0</v>
      </c>
      <c r="I72" s="8" t="s">
        <v>1</v>
      </c>
      <c r="J72" s="7"/>
      <c r="K72" s="9" t="s">
        <v>8</v>
      </c>
      <c r="L72" s="6" t="s">
        <v>9</v>
      </c>
      <c r="M72" s="6"/>
      <c r="N72" s="6"/>
      <c r="O72" s="6"/>
      <c r="P72" s="6"/>
      <c r="Q72" s="6"/>
      <c r="R72" s="6"/>
    </row>
    <row r="73" spans="1:18" x14ac:dyDescent="0.35">
      <c r="B73" s="2" t="s">
        <v>31</v>
      </c>
      <c r="C73" t="s">
        <v>10</v>
      </c>
      <c r="D73" s="5">
        <v>44428</v>
      </c>
      <c r="E73" s="5"/>
      <c r="F73" s="5"/>
      <c r="G73">
        <v>3100</v>
      </c>
      <c r="H73" s="1">
        <v>881.6</v>
      </c>
      <c r="I73" s="1">
        <v>889</v>
      </c>
      <c r="J73" s="1">
        <f t="shared" ref="J73:J82" si="6">(H73+I73)/2</f>
        <v>885.3</v>
      </c>
      <c r="K73" s="2">
        <v>32.57</v>
      </c>
      <c r="L73">
        <v>0.88290000000000002</v>
      </c>
    </row>
    <row r="74" spans="1:18" x14ac:dyDescent="0.35">
      <c r="B74" s="2" t="s">
        <v>32</v>
      </c>
      <c r="C74" t="s">
        <v>10</v>
      </c>
      <c r="D74" s="5">
        <v>44428</v>
      </c>
      <c r="E74" s="5"/>
      <c r="F74" s="5"/>
      <c r="G74">
        <v>3500</v>
      </c>
      <c r="H74" s="1">
        <v>531.9</v>
      </c>
      <c r="I74" s="1">
        <v>537.5</v>
      </c>
      <c r="J74" s="1">
        <f t="shared" si="6"/>
        <v>534.70000000000005</v>
      </c>
      <c r="K74" s="2">
        <v>26.52</v>
      </c>
      <c r="L74">
        <v>0.77070000000000005</v>
      </c>
    </row>
    <row r="75" spans="1:18" x14ac:dyDescent="0.35">
      <c r="B75" s="2" t="s">
        <v>33</v>
      </c>
      <c r="C75" t="s">
        <v>10</v>
      </c>
      <c r="D75" s="5">
        <v>44428</v>
      </c>
      <c r="E75" s="5"/>
      <c r="F75" s="5"/>
      <c r="G75">
        <v>4000</v>
      </c>
      <c r="H75" s="1">
        <v>174.5</v>
      </c>
      <c r="I75" s="1">
        <v>176</v>
      </c>
      <c r="J75" s="1">
        <f t="shared" si="6"/>
        <v>175.25</v>
      </c>
      <c r="K75" s="2">
        <v>19.07</v>
      </c>
      <c r="L75">
        <v>0.47839999999999999</v>
      </c>
    </row>
    <row r="76" spans="1:18" x14ac:dyDescent="0.35">
      <c r="B76" s="2" t="s">
        <v>34</v>
      </c>
      <c r="C76" t="s">
        <v>10</v>
      </c>
      <c r="D76" s="5">
        <v>44428</v>
      </c>
      <c r="E76" s="5"/>
      <c r="F76" s="5"/>
      <c r="G76">
        <v>4250</v>
      </c>
      <c r="H76" s="1">
        <v>68.8</v>
      </c>
      <c r="I76" s="1">
        <v>69.7</v>
      </c>
      <c r="J76" s="1">
        <f t="shared" si="6"/>
        <v>69.25</v>
      </c>
      <c r="K76" s="2">
        <v>16.940000000000001</v>
      </c>
      <c r="L76">
        <v>0.27229999999999999</v>
      </c>
    </row>
    <row r="77" spans="1:18" x14ac:dyDescent="0.35">
      <c r="B77" s="2" t="s">
        <v>35</v>
      </c>
      <c r="C77" t="s">
        <v>10</v>
      </c>
      <c r="D77" s="5">
        <v>44428</v>
      </c>
      <c r="E77" s="5"/>
      <c r="F77" s="5"/>
      <c r="G77">
        <v>4500</v>
      </c>
      <c r="H77" s="1">
        <v>22.8</v>
      </c>
      <c r="I77" s="1">
        <v>23.5</v>
      </c>
      <c r="J77" s="1">
        <f t="shared" si="6"/>
        <v>23.15</v>
      </c>
      <c r="K77" s="2">
        <v>16.47</v>
      </c>
      <c r="L77">
        <v>0.11940000000000001</v>
      </c>
    </row>
    <row r="78" spans="1:18" x14ac:dyDescent="0.35">
      <c r="B78" s="2"/>
      <c r="D78" s="5"/>
      <c r="E78" s="5"/>
      <c r="F78" s="5"/>
      <c r="H78" s="1"/>
      <c r="I78" s="5"/>
      <c r="J78" s="1"/>
      <c r="K78" s="2"/>
    </row>
    <row r="79" spans="1:18" x14ac:dyDescent="0.35">
      <c r="B79" s="2"/>
      <c r="C79" t="s">
        <v>5</v>
      </c>
      <c r="D79" s="5" t="s">
        <v>6</v>
      </c>
      <c r="E79" s="5"/>
      <c r="F79" s="5"/>
      <c r="G79" t="s">
        <v>7</v>
      </c>
      <c r="H79" s="1" t="s">
        <v>0</v>
      </c>
      <c r="I79" s="5" t="s">
        <v>1</v>
      </c>
      <c r="J79" s="1"/>
      <c r="K79" s="2" t="s">
        <v>8</v>
      </c>
      <c r="L79" t="s">
        <v>9</v>
      </c>
    </row>
    <row r="80" spans="1:18" x14ac:dyDescent="0.35">
      <c r="B80" s="2" t="s">
        <v>36</v>
      </c>
      <c r="C80" t="s">
        <v>10</v>
      </c>
      <c r="D80" s="5">
        <v>44456</v>
      </c>
      <c r="E80" s="5"/>
      <c r="F80" s="5"/>
      <c r="G80">
        <v>4600</v>
      </c>
      <c r="H80" s="1">
        <v>20</v>
      </c>
      <c r="I80" s="1">
        <v>20.7</v>
      </c>
      <c r="J80" s="1">
        <f t="shared" si="6"/>
        <v>20.350000000000001</v>
      </c>
      <c r="K80" s="2">
        <v>16.39</v>
      </c>
      <c r="L80">
        <v>9.9699999999999997E-2</v>
      </c>
    </row>
    <row r="81" spans="2:12" x14ac:dyDescent="0.35">
      <c r="B81" s="2" t="s">
        <v>37</v>
      </c>
      <c r="C81" t="s">
        <v>10</v>
      </c>
      <c r="D81" s="5">
        <v>44456</v>
      </c>
      <c r="E81" s="5"/>
      <c r="F81" s="5"/>
      <c r="G81">
        <v>4300</v>
      </c>
      <c r="H81" s="1">
        <v>67.900000000000006</v>
      </c>
      <c r="I81" s="1">
        <v>68.8</v>
      </c>
      <c r="J81" s="1">
        <f t="shared" si="6"/>
        <v>68.349999999999994</v>
      </c>
      <c r="K81" s="2">
        <v>16.78</v>
      </c>
      <c r="L81">
        <v>0.253</v>
      </c>
    </row>
    <row r="82" spans="2:12" x14ac:dyDescent="0.35">
      <c r="B82" s="2" t="s">
        <v>38</v>
      </c>
      <c r="C82" t="s">
        <v>10</v>
      </c>
      <c r="D82" s="5">
        <v>44456</v>
      </c>
      <c r="E82" s="5"/>
      <c r="F82" s="5"/>
      <c r="G82">
        <v>3900</v>
      </c>
      <c r="H82" s="1">
        <v>251.5</v>
      </c>
      <c r="I82" s="1">
        <v>253.6</v>
      </c>
      <c r="J82" s="1">
        <f t="shared" si="6"/>
        <v>252.55</v>
      </c>
      <c r="K82" s="2">
        <v>20.39</v>
      </c>
      <c r="L82">
        <v>0.54920000000000002</v>
      </c>
    </row>
    <row r="83" spans="2:12" x14ac:dyDescent="0.35">
      <c r="B83" s="2" t="s">
        <v>39</v>
      </c>
      <c r="C83" t="s">
        <v>10</v>
      </c>
      <c r="D83" s="5">
        <v>44456</v>
      </c>
      <c r="E83" s="5"/>
      <c r="F83" s="5"/>
      <c r="G83">
        <v>3500</v>
      </c>
      <c r="H83" s="1">
        <v>544.70000000000005</v>
      </c>
      <c r="I83" s="1">
        <v>550.6</v>
      </c>
      <c r="J83" s="1">
        <f t="shared" ref="J83:J98" si="7">(H83+I83)/2</f>
        <v>547.65000000000009</v>
      </c>
      <c r="K83" s="2">
        <v>26.13</v>
      </c>
      <c r="L83">
        <v>0.75470000000000004</v>
      </c>
    </row>
    <row r="84" spans="2:12" x14ac:dyDescent="0.35">
      <c r="B84" s="2" t="s">
        <v>40</v>
      </c>
      <c r="C84" t="s">
        <v>10</v>
      </c>
      <c r="D84" s="5">
        <v>44456</v>
      </c>
      <c r="E84" s="5"/>
      <c r="F84" s="5"/>
      <c r="G84">
        <v>3100</v>
      </c>
      <c r="H84" s="1">
        <v>888.30000000000007</v>
      </c>
      <c r="I84" s="1">
        <v>896.2</v>
      </c>
      <c r="J84" s="1">
        <f t="shared" si="7"/>
        <v>892.25</v>
      </c>
      <c r="K84" s="2">
        <v>31.63</v>
      </c>
      <c r="L84">
        <v>0.86850000000000005</v>
      </c>
    </row>
    <row r="85" spans="2:12" x14ac:dyDescent="0.35">
      <c r="B85" s="2"/>
      <c r="D85" s="5"/>
      <c r="E85" s="5"/>
      <c r="F85" s="5"/>
      <c r="H85" s="1"/>
      <c r="I85" s="5"/>
      <c r="J85" s="1"/>
      <c r="K85" s="2"/>
    </row>
    <row r="86" spans="2:12" x14ac:dyDescent="0.35">
      <c r="B86" s="2"/>
      <c r="C86" t="s">
        <v>5</v>
      </c>
      <c r="D86" s="5" t="s">
        <v>6</v>
      </c>
      <c r="E86" s="5"/>
      <c r="F86" s="5"/>
      <c r="G86" t="s">
        <v>7</v>
      </c>
      <c r="H86" s="1" t="s">
        <v>0</v>
      </c>
      <c r="I86" s="5" t="s">
        <v>1</v>
      </c>
      <c r="J86" s="1"/>
      <c r="K86" s="2" t="s">
        <v>8</v>
      </c>
      <c r="L86" t="s">
        <v>9</v>
      </c>
    </row>
    <row r="87" spans="2:12" x14ac:dyDescent="0.35">
      <c r="B87" s="2" t="s">
        <v>41</v>
      </c>
      <c r="C87" t="s">
        <v>10</v>
      </c>
      <c r="D87" s="5">
        <v>44547</v>
      </c>
      <c r="E87" s="5"/>
      <c r="F87" s="5"/>
      <c r="G87">
        <v>4600</v>
      </c>
      <c r="H87" s="1">
        <v>40.200000000000003</v>
      </c>
      <c r="I87" s="1">
        <v>41.4</v>
      </c>
      <c r="J87" s="1">
        <f t="shared" si="7"/>
        <v>40.799999999999997</v>
      </c>
      <c r="K87" s="2">
        <v>16.48</v>
      </c>
      <c r="L87">
        <v>0.14929999999999999</v>
      </c>
    </row>
    <row r="88" spans="2:12" x14ac:dyDescent="0.35">
      <c r="B88" s="2" t="s">
        <v>42</v>
      </c>
      <c r="C88" t="s">
        <v>10</v>
      </c>
      <c r="D88" s="5">
        <v>44547</v>
      </c>
      <c r="E88" s="5"/>
      <c r="F88" s="5"/>
      <c r="G88">
        <v>4300</v>
      </c>
      <c r="H88" s="1">
        <v>105.10000000000001</v>
      </c>
      <c r="I88" s="1">
        <v>106.7</v>
      </c>
      <c r="J88" s="1">
        <f t="shared" si="7"/>
        <v>105.9</v>
      </c>
      <c r="K88" s="2">
        <v>17.12</v>
      </c>
      <c r="L88">
        <v>0.29970000000000002</v>
      </c>
    </row>
    <row r="89" spans="2:12" x14ac:dyDescent="0.35">
      <c r="B89" s="2" t="s">
        <v>43</v>
      </c>
      <c r="C89" t="s">
        <v>10</v>
      </c>
      <c r="D89" s="5">
        <v>44547</v>
      </c>
      <c r="E89" s="5"/>
      <c r="F89" s="5"/>
      <c r="G89">
        <v>3900</v>
      </c>
      <c r="H89" s="1">
        <v>300.90000000000003</v>
      </c>
      <c r="I89" s="1">
        <v>303.7</v>
      </c>
      <c r="J89" s="1">
        <f t="shared" si="7"/>
        <v>302.3</v>
      </c>
      <c r="K89" s="2">
        <v>20.67</v>
      </c>
      <c r="L89">
        <v>0.5454</v>
      </c>
    </row>
    <row r="90" spans="2:12" x14ac:dyDescent="0.35">
      <c r="B90" s="2" t="s">
        <v>44</v>
      </c>
      <c r="C90" t="s">
        <v>10</v>
      </c>
      <c r="D90" s="5">
        <v>44547</v>
      </c>
      <c r="E90" s="5"/>
      <c r="F90" s="5"/>
      <c r="G90">
        <v>3300</v>
      </c>
      <c r="H90" s="1">
        <v>741.2</v>
      </c>
      <c r="I90" s="1">
        <v>747.6</v>
      </c>
      <c r="J90" s="1">
        <f t="shared" si="7"/>
        <v>744.40000000000009</v>
      </c>
      <c r="K90" s="2">
        <v>27.67</v>
      </c>
      <c r="L90">
        <v>0.78859999999999997</v>
      </c>
    </row>
    <row r="91" spans="2:12" x14ac:dyDescent="0.35">
      <c r="B91" s="2" t="s">
        <v>45</v>
      </c>
      <c r="C91" t="s">
        <v>10</v>
      </c>
      <c r="D91" s="5">
        <v>44547</v>
      </c>
      <c r="E91" s="5"/>
      <c r="F91" s="5"/>
      <c r="G91">
        <v>2900</v>
      </c>
      <c r="H91" s="1">
        <v>1083.8</v>
      </c>
      <c r="I91" s="1">
        <v>1091.4000000000001</v>
      </c>
      <c r="J91" s="1">
        <f t="shared" si="7"/>
        <v>1087.5999999999999</v>
      </c>
      <c r="K91" s="2">
        <v>31.94</v>
      </c>
      <c r="L91">
        <v>0.88029999999999997</v>
      </c>
    </row>
    <row r="92" spans="2:12" x14ac:dyDescent="0.35">
      <c r="B92" s="2"/>
      <c r="D92" s="5"/>
      <c r="E92" s="5"/>
      <c r="F92" s="5"/>
      <c r="H92" s="1"/>
      <c r="I92" s="5"/>
      <c r="J92" s="1"/>
      <c r="K92" s="2"/>
    </row>
    <row r="93" spans="2:12" x14ac:dyDescent="0.35">
      <c r="B93" s="2"/>
      <c r="C93" t="s">
        <v>5</v>
      </c>
      <c r="D93" s="5" t="s">
        <v>6</v>
      </c>
      <c r="E93" s="5"/>
      <c r="F93" s="5"/>
      <c r="G93" t="s">
        <v>7</v>
      </c>
      <c r="H93" s="1" t="s">
        <v>0</v>
      </c>
      <c r="I93" s="5" t="s">
        <v>1</v>
      </c>
      <c r="J93" s="1"/>
      <c r="K93" s="2" t="s">
        <v>8</v>
      </c>
      <c r="L93" t="s">
        <v>9</v>
      </c>
    </row>
    <row r="94" spans="2:12" x14ac:dyDescent="0.35">
      <c r="B94" s="2" t="s">
        <v>46</v>
      </c>
      <c r="C94" t="s">
        <v>10</v>
      </c>
      <c r="D94" s="5">
        <v>44638</v>
      </c>
      <c r="E94" s="5"/>
      <c r="F94" s="5"/>
      <c r="G94">
        <v>4800</v>
      </c>
      <c r="H94" s="1">
        <v>37.6</v>
      </c>
      <c r="I94" s="1">
        <v>39.6</v>
      </c>
      <c r="J94" s="1">
        <f t="shared" si="7"/>
        <v>38.6</v>
      </c>
      <c r="K94" s="2">
        <v>16.73</v>
      </c>
      <c r="L94">
        <v>0.12670000000000001</v>
      </c>
    </row>
    <row r="95" spans="2:12" x14ac:dyDescent="0.35">
      <c r="B95" s="2" t="s">
        <v>47</v>
      </c>
      <c r="C95" t="s">
        <v>10</v>
      </c>
      <c r="D95" s="5">
        <v>44638</v>
      </c>
      <c r="E95" s="5"/>
      <c r="F95" s="5"/>
      <c r="G95">
        <v>4475</v>
      </c>
      <c r="H95" s="1">
        <v>88.9</v>
      </c>
      <c r="I95" s="1">
        <v>91.7</v>
      </c>
      <c r="J95" s="1">
        <f t="shared" si="7"/>
        <v>90.300000000000011</v>
      </c>
      <c r="K95" s="2">
        <v>16.920000000000002</v>
      </c>
      <c r="L95">
        <v>0.24360000000000001</v>
      </c>
    </row>
    <row r="96" spans="2:12" x14ac:dyDescent="0.35">
      <c r="B96" s="2" t="s">
        <v>48</v>
      </c>
      <c r="C96" t="s">
        <v>10</v>
      </c>
      <c r="D96" s="5">
        <v>44638</v>
      </c>
      <c r="E96" s="5"/>
      <c r="F96" s="5"/>
      <c r="G96">
        <v>3850</v>
      </c>
      <c r="H96" s="1">
        <v>372</v>
      </c>
      <c r="I96" s="1">
        <v>376.2</v>
      </c>
      <c r="J96" s="1">
        <f t="shared" si="7"/>
        <v>374.1</v>
      </c>
      <c r="K96" s="2">
        <v>21.43</v>
      </c>
      <c r="L96">
        <v>0.56669999999999998</v>
      </c>
    </row>
    <row r="97" spans="2:12" x14ac:dyDescent="0.35">
      <c r="B97" s="2" t="s">
        <v>49</v>
      </c>
      <c r="C97" t="s">
        <v>10</v>
      </c>
      <c r="D97" s="5">
        <v>44638</v>
      </c>
      <c r="E97" s="5"/>
      <c r="F97" s="5"/>
      <c r="G97">
        <v>3300</v>
      </c>
      <c r="H97" s="1">
        <v>765.9</v>
      </c>
      <c r="I97" s="1">
        <v>778.6</v>
      </c>
      <c r="J97" s="1">
        <f t="shared" si="7"/>
        <v>772.25</v>
      </c>
      <c r="K97" s="2">
        <v>26.92</v>
      </c>
      <c r="L97">
        <v>0.76639999999999997</v>
      </c>
    </row>
    <row r="98" spans="2:12" x14ac:dyDescent="0.35">
      <c r="B98" s="2" t="s">
        <v>50</v>
      </c>
      <c r="C98" t="s">
        <v>10</v>
      </c>
      <c r="D98" s="5">
        <v>44638</v>
      </c>
      <c r="E98" s="5"/>
      <c r="F98" s="5"/>
      <c r="G98">
        <v>2700</v>
      </c>
      <c r="H98" s="1">
        <v>1273.3</v>
      </c>
      <c r="I98" s="1">
        <v>1284.3</v>
      </c>
      <c r="J98" s="1">
        <f t="shared" si="7"/>
        <v>1278.8</v>
      </c>
      <c r="K98" s="2">
        <v>32.29</v>
      </c>
      <c r="L98">
        <v>0.8911</v>
      </c>
    </row>
    <row r="99" spans="2:12" x14ac:dyDescent="0.35">
      <c r="B99" s="2"/>
      <c r="D99" s="5"/>
      <c r="E99" s="5"/>
      <c r="F99" s="5"/>
      <c r="H99" s="1"/>
      <c r="I99" s="5"/>
      <c r="J99" s="1"/>
      <c r="K99" s="2"/>
    </row>
    <row r="100" spans="2:12" x14ac:dyDescent="0.35">
      <c r="B100" s="2"/>
      <c r="D100" s="5"/>
      <c r="E100" s="5"/>
      <c r="F100" s="5"/>
      <c r="H100" s="1"/>
      <c r="I100" s="5"/>
      <c r="J100" s="1"/>
      <c r="K100" s="2"/>
    </row>
    <row r="101" spans="2:12" x14ac:dyDescent="0.35">
      <c r="B101" s="2"/>
      <c r="C101" t="s">
        <v>5</v>
      </c>
      <c r="D101" s="5" t="s">
        <v>6</v>
      </c>
      <c r="E101" s="5"/>
      <c r="F101" s="5"/>
      <c r="G101" t="s">
        <v>7</v>
      </c>
      <c r="H101" s="1" t="s">
        <v>0</v>
      </c>
      <c r="I101" s="5" t="s">
        <v>1</v>
      </c>
      <c r="J101" s="1"/>
      <c r="K101" s="2" t="s">
        <v>8</v>
      </c>
      <c r="L101" t="s">
        <v>9</v>
      </c>
    </row>
    <row r="102" spans="2:12" x14ac:dyDescent="0.35">
      <c r="B102" s="2" t="s">
        <v>51</v>
      </c>
      <c r="C102" t="s">
        <v>10</v>
      </c>
      <c r="D102" s="5">
        <v>44272</v>
      </c>
      <c r="E102" s="5"/>
      <c r="F102" s="5"/>
      <c r="G102">
        <v>30</v>
      </c>
      <c r="H102" s="1">
        <v>0.25</v>
      </c>
      <c r="I102" s="1">
        <v>0.3</v>
      </c>
      <c r="J102" s="1">
        <f>(H102+I102)/2</f>
        <v>0.27500000000000002</v>
      </c>
      <c r="K102" s="2" t="s">
        <v>52</v>
      </c>
      <c r="L102">
        <v>0.1166</v>
      </c>
    </row>
    <row r="103" spans="2:12" x14ac:dyDescent="0.35">
      <c r="B103" s="2" t="s">
        <v>53</v>
      </c>
      <c r="C103" t="s">
        <v>10</v>
      </c>
      <c r="D103" s="5">
        <v>44272</v>
      </c>
      <c r="E103" s="5"/>
      <c r="F103" s="5"/>
      <c r="G103">
        <v>25</v>
      </c>
      <c r="H103" s="1">
        <v>0.5</v>
      </c>
      <c r="I103" s="1">
        <v>0.6</v>
      </c>
      <c r="J103" s="1">
        <f t="shared" ref="J103:J128" si="8">(H103+I103)/2</f>
        <v>0.55000000000000004</v>
      </c>
      <c r="K103" s="2" t="s">
        <v>52</v>
      </c>
      <c r="L103">
        <v>0.25650000000000001</v>
      </c>
    </row>
    <row r="104" spans="2:12" x14ac:dyDescent="0.35">
      <c r="B104" s="2" t="s">
        <v>54</v>
      </c>
      <c r="C104" t="s">
        <v>10</v>
      </c>
      <c r="D104" s="5">
        <v>44272</v>
      </c>
      <c r="E104" s="5"/>
      <c r="F104" s="5"/>
      <c r="G104">
        <v>22</v>
      </c>
      <c r="H104" s="1">
        <v>1.3</v>
      </c>
      <c r="I104" s="1">
        <v>1.4000000000000001</v>
      </c>
      <c r="J104" s="1">
        <f t="shared" si="8"/>
        <v>1.35</v>
      </c>
      <c r="K104" s="2" t="s">
        <v>52</v>
      </c>
      <c r="L104">
        <v>0.50409999999999999</v>
      </c>
    </row>
    <row r="105" spans="2:12" x14ac:dyDescent="0.35">
      <c r="B105" s="2" t="s">
        <v>55</v>
      </c>
      <c r="C105" t="s">
        <v>10</v>
      </c>
      <c r="D105" s="5">
        <v>44272</v>
      </c>
      <c r="E105" s="5"/>
      <c r="F105" s="5"/>
      <c r="G105">
        <v>19</v>
      </c>
      <c r="H105" s="1">
        <v>3.7</v>
      </c>
      <c r="I105" s="1">
        <v>3.9</v>
      </c>
      <c r="J105" s="1">
        <f t="shared" si="8"/>
        <v>3.8</v>
      </c>
      <c r="K105" s="2" t="s">
        <v>52</v>
      </c>
      <c r="L105">
        <v>0.73629999999999995</v>
      </c>
    </row>
    <row r="106" spans="2:12" x14ac:dyDescent="0.35">
      <c r="B106" s="2" t="s">
        <v>56</v>
      </c>
      <c r="C106" t="s">
        <v>10</v>
      </c>
      <c r="D106" s="5">
        <v>44272</v>
      </c>
      <c r="E106" s="5"/>
      <c r="F106" s="5"/>
      <c r="G106">
        <v>13</v>
      </c>
      <c r="H106" s="1">
        <v>9.7000000000000011</v>
      </c>
      <c r="I106" s="1">
        <v>9.9</v>
      </c>
      <c r="J106" s="1">
        <f t="shared" si="8"/>
        <v>9.8000000000000007</v>
      </c>
      <c r="K106" s="2" t="s">
        <v>52</v>
      </c>
      <c r="L106">
        <v>0.87560000000000004</v>
      </c>
    </row>
    <row r="107" spans="2:12" x14ac:dyDescent="0.35">
      <c r="B107" s="2"/>
      <c r="D107" s="5"/>
      <c r="E107" s="5"/>
      <c r="F107" s="5"/>
      <c r="H107" s="1"/>
      <c r="I107" s="5"/>
      <c r="J107" s="1"/>
      <c r="K107" s="2"/>
    </row>
    <row r="108" spans="2:12" x14ac:dyDescent="0.35">
      <c r="B108" s="2"/>
      <c r="C108" t="s">
        <v>5</v>
      </c>
      <c r="D108" s="5" t="s">
        <v>6</v>
      </c>
      <c r="E108" s="5"/>
      <c r="F108" s="5"/>
      <c r="G108" t="s">
        <v>7</v>
      </c>
      <c r="H108" s="1" t="s">
        <v>0</v>
      </c>
      <c r="I108" s="5" t="s">
        <v>1</v>
      </c>
      <c r="J108" s="1"/>
      <c r="K108" s="2" t="s">
        <v>8</v>
      </c>
      <c r="L108" t="s">
        <v>9</v>
      </c>
    </row>
    <row r="109" spans="2:12" x14ac:dyDescent="0.35">
      <c r="B109" s="2" t="s">
        <v>57</v>
      </c>
      <c r="C109" t="s">
        <v>10</v>
      </c>
      <c r="D109" s="5">
        <v>44307</v>
      </c>
      <c r="E109" s="5"/>
      <c r="F109" s="5"/>
      <c r="G109">
        <v>55</v>
      </c>
      <c r="H109" s="1">
        <v>0.65</v>
      </c>
      <c r="I109" s="1">
        <v>0.70000000000000007</v>
      </c>
      <c r="J109" s="18">
        <f t="shared" si="8"/>
        <v>0.67500000000000004</v>
      </c>
      <c r="K109" s="2" t="s">
        <v>52</v>
      </c>
      <c r="L109">
        <v>0.126</v>
      </c>
    </row>
    <row r="110" spans="2:12" x14ac:dyDescent="0.35">
      <c r="B110" s="2" t="s">
        <v>58</v>
      </c>
      <c r="C110" t="s">
        <v>10</v>
      </c>
      <c r="D110" s="5">
        <v>44307</v>
      </c>
      <c r="E110" s="5"/>
      <c r="F110" s="5"/>
      <c r="G110">
        <v>40</v>
      </c>
      <c r="H110" s="1">
        <v>1.3</v>
      </c>
      <c r="I110" s="1">
        <v>1.4000000000000001</v>
      </c>
      <c r="J110" s="1">
        <f t="shared" si="8"/>
        <v>1.35</v>
      </c>
      <c r="K110" s="2" t="s">
        <v>52</v>
      </c>
      <c r="L110">
        <v>0.23039999999999999</v>
      </c>
    </row>
    <row r="111" spans="2:12" x14ac:dyDescent="0.35">
      <c r="B111" s="2" t="s">
        <v>59</v>
      </c>
      <c r="C111" t="s">
        <v>10</v>
      </c>
      <c r="D111" s="5">
        <v>44307</v>
      </c>
      <c r="E111" s="5"/>
      <c r="F111" s="5"/>
      <c r="G111">
        <v>26</v>
      </c>
      <c r="H111" s="1">
        <v>3.2</v>
      </c>
      <c r="I111" s="1">
        <v>3.4</v>
      </c>
      <c r="J111" s="1">
        <f t="shared" si="8"/>
        <v>3.3</v>
      </c>
      <c r="K111" s="2" t="s">
        <v>52</v>
      </c>
      <c r="L111">
        <v>0.47739999999999999</v>
      </c>
    </row>
    <row r="112" spans="2:12" x14ac:dyDescent="0.35">
      <c r="B112" s="2" t="s">
        <v>60</v>
      </c>
      <c r="C112" t="s">
        <v>10</v>
      </c>
      <c r="D112" s="5">
        <v>44307</v>
      </c>
      <c r="E112" s="5"/>
      <c r="F112" s="5"/>
      <c r="G112">
        <v>18</v>
      </c>
      <c r="H112" s="1">
        <v>7.8</v>
      </c>
      <c r="I112" s="1">
        <v>7.9</v>
      </c>
      <c r="J112" s="1">
        <f t="shared" si="8"/>
        <v>7.85</v>
      </c>
      <c r="K112" s="2" t="s">
        <v>52</v>
      </c>
      <c r="L112">
        <v>0.73460000000000003</v>
      </c>
    </row>
    <row r="113" spans="2:12" x14ac:dyDescent="0.35">
      <c r="B113" s="2" t="s">
        <v>61</v>
      </c>
      <c r="C113" t="s">
        <v>10</v>
      </c>
      <c r="D113" s="5">
        <v>44307</v>
      </c>
      <c r="E113" s="5"/>
      <c r="F113" s="5"/>
      <c r="G113">
        <v>12</v>
      </c>
      <c r="H113" s="1">
        <v>13.700000000000001</v>
      </c>
      <c r="I113" s="1">
        <v>13.9</v>
      </c>
      <c r="J113" s="1">
        <f t="shared" si="8"/>
        <v>13.8</v>
      </c>
      <c r="K113" s="2" t="s">
        <v>52</v>
      </c>
      <c r="L113">
        <v>0.86570000000000003</v>
      </c>
    </row>
    <row r="114" spans="2:12" x14ac:dyDescent="0.35">
      <c r="B114" s="2"/>
      <c r="D114" s="5"/>
      <c r="E114" s="5"/>
      <c r="F114" s="5"/>
      <c r="H114" s="1"/>
      <c r="I114" s="5"/>
      <c r="J114" s="1"/>
      <c r="K114" s="2"/>
    </row>
    <row r="115" spans="2:12" x14ac:dyDescent="0.35">
      <c r="B115" s="2"/>
      <c r="H115" s="1"/>
      <c r="I115" s="5"/>
      <c r="J115" s="1"/>
      <c r="K115" s="2"/>
    </row>
    <row r="116" spans="2:12" x14ac:dyDescent="0.35">
      <c r="B116" s="2"/>
      <c r="C116" t="s">
        <v>5</v>
      </c>
      <c r="D116" t="s">
        <v>6</v>
      </c>
      <c r="G116" t="s">
        <v>7</v>
      </c>
      <c r="H116" s="1" t="s">
        <v>0</v>
      </c>
      <c r="I116" s="5" t="s">
        <v>1</v>
      </c>
      <c r="J116" s="1"/>
      <c r="K116" s="2" t="s">
        <v>8</v>
      </c>
      <c r="L116" t="s">
        <v>9</v>
      </c>
    </row>
    <row r="117" spans="2:12" x14ac:dyDescent="0.35">
      <c r="B117" s="2" t="s">
        <v>62</v>
      </c>
      <c r="C117" t="s">
        <v>10</v>
      </c>
      <c r="D117" s="5">
        <v>44335</v>
      </c>
      <c r="E117" s="5"/>
      <c r="F117" s="5"/>
      <c r="G117">
        <v>45</v>
      </c>
      <c r="H117" s="1">
        <v>1.6</v>
      </c>
      <c r="I117" s="1">
        <v>1.7</v>
      </c>
      <c r="J117" s="1">
        <f t="shared" si="8"/>
        <v>1.65</v>
      </c>
      <c r="K117" s="2" t="s">
        <v>52</v>
      </c>
      <c r="L117" t="s">
        <v>52</v>
      </c>
    </row>
    <row r="118" spans="2:12" x14ac:dyDescent="0.35">
      <c r="B118" s="2" t="s">
        <v>63</v>
      </c>
      <c r="C118" t="s">
        <v>10</v>
      </c>
      <c r="D118" s="5">
        <v>44335</v>
      </c>
      <c r="E118" s="5"/>
      <c r="F118" s="5"/>
      <c r="G118">
        <v>26</v>
      </c>
      <c r="H118" s="1">
        <v>4.4000000000000004</v>
      </c>
      <c r="I118" s="1">
        <v>4.6000000000000005</v>
      </c>
      <c r="J118" s="1">
        <f t="shared" si="8"/>
        <v>4.5</v>
      </c>
      <c r="K118" s="2" t="s">
        <v>52</v>
      </c>
      <c r="L118">
        <v>0.53380000000000005</v>
      </c>
    </row>
    <row r="119" spans="2:12" x14ac:dyDescent="0.35">
      <c r="B119" s="2" t="s">
        <v>64</v>
      </c>
      <c r="C119" t="s">
        <v>10</v>
      </c>
      <c r="D119" s="5">
        <v>44335</v>
      </c>
      <c r="E119" s="5"/>
      <c r="F119" s="5"/>
      <c r="G119">
        <v>17</v>
      </c>
      <c r="H119" s="1">
        <v>10.1</v>
      </c>
      <c r="I119" s="1">
        <v>10.3</v>
      </c>
      <c r="J119" s="1">
        <f t="shared" si="8"/>
        <v>10.199999999999999</v>
      </c>
      <c r="K119" s="2" t="s">
        <v>52</v>
      </c>
      <c r="L119" t="s">
        <v>52</v>
      </c>
    </row>
    <row r="120" spans="2:12" x14ac:dyDescent="0.35">
      <c r="B120" s="2" t="s">
        <v>65</v>
      </c>
      <c r="C120" t="s">
        <v>10</v>
      </c>
      <c r="D120" s="5">
        <v>44335</v>
      </c>
      <c r="E120" s="5"/>
      <c r="F120" s="5"/>
      <c r="G120">
        <v>11</v>
      </c>
      <c r="H120" s="1">
        <v>16</v>
      </c>
      <c r="I120" s="1">
        <v>16.2</v>
      </c>
      <c r="J120" s="1">
        <f t="shared" si="8"/>
        <v>16.100000000000001</v>
      </c>
      <c r="K120" s="2" t="s">
        <v>52</v>
      </c>
      <c r="L120" t="s">
        <v>52</v>
      </c>
    </row>
    <row r="121" spans="2:12" x14ac:dyDescent="0.35">
      <c r="B121" s="2" t="s">
        <v>66</v>
      </c>
      <c r="C121" t="s">
        <v>10</v>
      </c>
      <c r="D121" s="5">
        <v>44335</v>
      </c>
      <c r="E121" s="5"/>
      <c r="F121" s="5"/>
      <c r="G121">
        <v>60</v>
      </c>
      <c r="H121" s="1">
        <v>0.85</v>
      </c>
      <c r="I121" s="1">
        <v>0.95000000000000007</v>
      </c>
      <c r="J121" s="1">
        <f t="shared" si="8"/>
        <v>0.9</v>
      </c>
      <c r="K121" s="2" t="s">
        <v>52</v>
      </c>
      <c r="L121" t="s">
        <v>52</v>
      </c>
    </row>
    <row r="122" spans="2:12" x14ac:dyDescent="0.35">
      <c r="B122" s="2"/>
      <c r="H122" s="1"/>
      <c r="I122" s="5"/>
      <c r="J122" s="1"/>
      <c r="K122" s="2"/>
    </row>
    <row r="123" spans="2:12" x14ac:dyDescent="0.35">
      <c r="B123" s="2"/>
      <c r="C123" t="s">
        <v>5</v>
      </c>
      <c r="D123" t="s">
        <v>6</v>
      </c>
      <c r="G123" t="s">
        <v>7</v>
      </c>
      <c r="H123" s="1" t="s">
        <v>0</v>
      </c>
      <c r="I123" s="5" t="s">
        <v>1</v>
      </c>
      <c r="J123" s="1"/>
      <c r="K123" s="2" t="s">
        <v>8</v>
      </c>
      <c r="L123" t="s">
        <v>9</v>
      </c>
    </row>
    <row r="124" spans="2:12" x14ac:dyDescent="0.35">
      <c r="B124" s="2" t="s">
        <v>67</v>
      </c>
      <c r="C124" t="s">
        <v>10</v>
      </c>
      <c r="D124" s="5">
        <v>44363</v>
      </c>
      <c r="E124" s="5"/>
      <c r="F124" s="5"/>
      <c r="G124">
        <v>70</v>
      </c>
      <c r="H124" s="1">
        <v>0.75</v>
      </c>
      <c r="I124" s="1">
        <v>0.85</v>
      </c>
      <c r="J124" s="1">
        <f t="shared" si="8"/>
        <v>0.8</v>
      </c>
      <c r="K124" s="2" t="s">
        <v>52</v>
      </c>
      <c r="L124" t="s">
        <v>52</v>
      </c>
    </row>
    <row r="125" spans="2:12" x14ac:dyDescent="0.35">
      <c r="B125" s="2" t="s">
        <v>68</v>
      </c>
      <c r="C125" t="s">
        <v>10</v>
      </c>
      <c r="D125" s="5">
        <v>44363</v>
      </c>
      <c r="E125" s="5"/>
      <c r="F125" s="5"/>
      <c r="G125">
        <v>50</v>
      </c>
      <c r="H125" s="1">
        <v>1.55</v>
      </c>
      <c r="I125" s="1">
        <v>1.6500000000000001</v>
      </c>
      <c r="J125" s="1">
        <f t="shared" si="8"/>
        <v>1.6</v>
      </c>
      <c r="K125" s="2" t="s">
        <v>52</v>
      </c>
      <c r="L125" t="s">
        <v>52</v>
      </c>
    </row>
    <row r="126" spans="2:12" x14ac:dyDescent="0.35">
      <c r="B126" s="2" t="s">
        <v>69</v>
      </c>
      <c r="C126" t="s">
        <v>10</v>
      </c>
      <c r="D126" s="5">
        <v>44363</v>
      </c>
      <c r="E126" s="5"/>
      <c r="F126" s="5"/>
      <c r="G126">
        <v>29</v>
      </c>
      <c r="H126" s="1">
        <v>4.2</v>
      </c>
      <c r="I126" s="1">
        <v>4.4000000000000004</v>
      </c>
      <c r="J126" s="1">
        <f t="shared" si="8"/>
        <v>4.3000000000000007</v>
      </c>
      <c r="K126" s="2" t="s">
        <v>52</v>
      </c>
      <c r="L126" t="s">
        <v>52</v>
      </c>
    </row>
    <row r="127" spans="2:12" x14ac:dyDescent="0.35">
      <c r="B127" s="2" t="s">
        <v>70</v>
      </c>
      <c r="C127" t="s">
        <v>10</v>
      </c>
      <c r="D127" s="5">
        <v>44363</v>
      </c>
      <c r="E127" s="5"/>
      <c r="F127" s="5"/>
      <c r="G127">
        <v>15</v>
      </c>
      <c r="H127" s="1">
        <v>12.6</v>
      </c>
      <c r="I127" s="1">
        <v>12.8</v>
      </c>
      <c r="J127" s="1">
        <f t="shared" si="8"/>
        <v>12.7</v>
      </c>
      <c r="K127" s="2" t="s">
        <v>52</v>
      </c>
      <c r="L127" t="s">
        <v>52</v>
      </c>
    </row>
    <row r="128" spans="2:12" x14ac:dyDescent="0.35">
      <c r="B128" s="2" t="s">
        <v>71</v>
      </c>
      <c r="C128" t="s">
        <v>10</v>
      </c>
      <c r="D128" s="5">
        <v>44363</v>
      </c>
      <c r="E128" s="5"/>
      <c r="F128" s="5"/>
      <c r="G128">
        <v>10</v>
      </c>
      <c r="H128" s="1">
        <v>17.5</v>
      </c>
      <c r="I128" s="1">
        <v>17.7</v>
      </c>
      <c r="J128" s="1">
        <f t="shared" si="8"/>
        <v>17.600000000000001</v>
      </c>
      <c r="K128" s="2" t="s">
        <v>52</v>
      </c>
      <c r="L128" t="s">
        <v>52</v>
      </c>
    </row>
  </sheetData>
  <sortState xmlns:xlrd2="http://schemas.microsoft.com/office/spreadsheetml/2017/richdata2" ref="B66:L70">
    <sortCondition ref="B66:B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6DFC-8D77-4AEB-85B7-ADF3952126DC}">
  <sheetPr codeName="Foglio2"/>
  <dimension ref="B1:P76"/>
  <sheetViews>
    <sheetView workbookViewId="0">
      <selection activeCell="O1" sqref="O1:P9"/>
    </sheetView>
  </sheetViews>
  <sheetFormatPr defaultRowHeight="14.5" x14ac:dyDescent="0.35"/>
  <cols>
    <col min="2" max="2" width="13.54296875" customWidth="1"/>
    <col min="3" max="3" width="10.453125" bestFit="1" customWidth="1"/>
    <col min="4" max="4" width="16" customWidth="1"/>
    <col min="5" max="5" width="7.6328125" customWidth="1"/>
    <col min="6" max="6" width="11.6328125" customWidth="1"/>
  </cols>
  <sheetData>
    <row r="1" spans="2:16" ht="15" thickBot="1" x14ac:dyDescent="0.4">
      <c r="C1" t="s">
        <v>2</v>
      </c>
      <c r="H1" s="1"/>
      <c r="O1" t="s">
        <v>75</v>
      </c>
    </row>
    <row r="2" spans="2:16" ht="15" thickBot="1" x14ac:dyDescent="0.4">
      <c r="B2" s="2" t="s">
        <v>3</v>
      </c>
      <c r="C2" s="2">
        <v>3939.34</v>
      </c>
      <c r="D2" s="2"/>
      <c r="E2" s="2"/>
      <c r="F2" s="2"/>
      <c r="H2" s="3"/>
      <c r="I2" s="2"/>
      <c r="J2" s="2"/>
      <c r="K2" s="2"/>
      <c r="O2" s="54" t="s">
        <v>77</v>
      </c>
      <c r="P2" s="54" t="s">
        <v>76</v>
      </c>
    </row>
    <row r="3" spans="2:16" ht="15" thickBot="1" x14ac:dyDescent="0.4">
      <c r="B3" s="2" t="s">
        <v>4</v>
      </c>
      <c r="C3" s="2">
        <v>22.41</v>
      </c>
      <c r="D3" s="2"/>
      <c r="E3" s="2"/>
      <c r="F3" s="2"/>
      <c r="H3" s="3"/>
      <c r="I3" s="4"/>
      <c r="J3" s="4"/>
      <c r="K3" s="2"/>
      <c r="O3" s="69">
        <v>0</v>
      </c>
      <c r="P3" s="66">
        <v>0.04</v>
      </c>
    </row>
    <row r="4" spans="2:16" ht="15" thickBot="1" x14ac:dyDescent="0.4">
      <c r="B4" s="2"/>
      <c r="C4" s="2"/>
      <c r="D4" s="2"/>
      <c r="E4" s="2"/>
      <c r="F4" s="2"/>
      <c r="G4" s="2"/>
      <c r="H4" s="3"/>
      <c r="I4" s="4"/>
      <c r="J4" s="4"/>
      <c r="K4" s="2"/>
      <c r="O4" s="55">
        <f>1/12</f>
        <v>8.3333333333333329E-2</v>
      </c>
      <c r="P4" s="66">
        <v>0.04</v>
      </c>
    </row>
    <row r="5" spans="2:16" ht="15" thickBot="1" x14ac:dyDescent="0.4">
      <c r="B5" s="2" t="s">
        <v>102</v>
      </c>
      <c r="C5" s="5">
        <v>44267</v>
      </c>
      <c r="D5" s="5"/>
      <c r="E5" s="5"/>
      <c r="F5" s="5"/>
      <c r="H5" s="1"/>
      <c r="I5" s="1"/>
      <c r="J5" s="1"/>
      <c r="K5" s="2"/>
      <c r="O5" s="56">
        <f>2/12</f>
        <v>0.16666666666666666</v>
      </c>
      <c r="P5" s="66">
        <v>0.04</v>
      </c>
    </row>
    <row r="6" spans="2:16" x14ac:dyDescent="0.35">
      <c r="O6" s="56">
        <f>3/12</f>
        <v>0.25</v>
      </c>
      <c r="P6" s="66">
        <v>0.04</v>
      </c>
    </row>
    <row r="7" spans="2:16" x14ac:dyDescent="0.35">
      <c r="C7" t="s">
        <v>5</v>
      </c>
      <c r="D7" t="s">
        <v>6</v>
      </c>
      <c r="E7" t="s">
        <v>79</v>
      </c>
      <c r="F7" t="s">
        <v>78</v>
      </c>
      <c r="G7" t="s">
        <v>7</v>
      </c>
      <c r="H7" t="s">
        <v>0</v>
      </c>
      <c r="I7" t="s">
        <v>1</v>
      </c>
      <c r="J7" t="s">
        <v>82</v>
      </c>
      <c r="K7" t="s">
        <v>8</v>
      </c>
      <c r="L7" t="s">
        <v>80</v>
      </c>
      <c r="O7" s="56">
        <v>0.5</v>
      </c>
      <c r="P7" s="67">
        <v>0.05</v>
      </c>
    </row>
    <row r="8" spans="2:16" ht="15" thickBot="1" x14ac:dyDescent="0.4">
      <c r="B8" s="2" t="s">
        <v>84</v>
      </c>
      <c r="C8" t="s">
        <v>85</v>
      </c>
      <c r="D8" s="5">
        <v>44302</v>
      </c>
      <c r="E8" s="72">
        <f t="shared" ref="E8:E56" si="0">D8-$C$5</f>
        <v>35</v>
      </c>
      <c r="F8" s="74">
        <f t="shared" ref="F8:F56" si="1">E8/365</f>
        <v>9.5890410958904104E-2</v>
      </c>
      <c r="G8">
        <v>3600</v>
      </c>
      <c r="H8">
        <v>23.5</v>
      </c>
      <c r="I8">
        <v>24.1</v>
      </c>
      <c r="J8" s="1">
        <f t="shared" ref="J8:J69" si="2">(H8+I8)/2</f>
        <v>23.8</v>
      </c>
      <c r="K8">
        <v>26.29</v>
      </c>
      <c r="L8">
        <v>-0.1384</v>
      </c>
      <c r="O8" s="57">
        <v>1</v>
      </c>
      <c r="P8" s="68">
        <v>0.08</v>
      </c>
    </row>
    <row r="9" spans="2:16" ht="15" thickBot="1" x14ac:dyDescent="0.4">
      <c r="B9" s="2" t="s">
        <v>86</v>
      </c>
      <c r="C9" t="s">
        <v>85</v>
      </c>
      <c r="D9" s="5">
        <v>44302</v>
      </c>
      <c r="E9" s="72">
        <f t="shared" si="0"/>
        <v>35</v>
      </c>
      <c r="F9" s="74">
        <f t="shared" si="1"/>
        <v>9.5890410958904104E-2</v>
      </c>
      <c r="G9">
        <v>3800</v>
      </c>
      <c r="H9">
        <v>50.7</v>
      </c>
      <c r="I9">
        <v>51.4</v>
      </c>
      <c r="J9" s="1">
        <f t="shared" si="2"/>
        <v>51.05</v>
      </c>
      <c r="K9">
        <v>20.85</v>
      </c>
      <c r="L9">
        <v>-0.3009</v>
      </c>
      <c r="O9" s="70">
        <v>2</v>
      </c>
      <c r="P9" s="71">
        <v>0.14000000000000001</v>
      </c>
    </row>
    <row r="10" spans="2:16" x14ac:dyDescent="0.35">
      <c r="B10" s="2" t="s">
        <v>87</v>
      </c>
      <c r="C10" t="s">
        <v>10</v>
      </c>
      <c r="D10" s="5">
        <v>44302</v>
      </c>
      <c r="E10" s="72">
        <f t="shared" si="0"/>
        <v>35</v>
      </c>
      <c r="F10" s="74">
        <f t="shared" si="1"/>
        <v>9.5890410958904104E-2</v>
      </c>
      <c r="G10">
        <v>3975</v>
      </c>
      <c r="H10">
        <v>57.300000000000004</v>
      </c>
      <c r="I10">
        <v>58.2</v>
      </c>
      <c r="J10" s="1">
        <f t="shared" si="2"/>
        <v>57.75</v>
      </c>
      <c r="K10">
        <v>16.39</v>
      </c>
      <c r="L10">
        <v>0.40570000000000001</v>
      </c>
    </row>
    <row r="11" spans="2:16" x14ac:dyDescent="0.35">
      <c r="B11" s="2" t="s">
        <v>13</v>
      </c>
      <c r="C11" t="s">
        <v>10</v>
      </c>
      <c r="D11" s="5">
        <v>44302</v>
      </c>
      <c r="E11" s="72">
        <f t="shared" si="0"/>
        <v>35</v>
      </c>
      <c r="F11" s="74">
        <f t="shared" si="1"/>
        <v>9.5890410958904104E-2</v>
      </c>
      <c r="G11">
        <v>4075</v>
      </c>
      <c r="H11" s="1">
        <v>22</v>
      </c>
      <c r="I11">
        <v>22.8</v>
      </c>
      <c r="J11" s="1">
        <f t="shared" si="2"/>
        <v>22.4</v>
      </c>
      <c r="K11">
        <v>14.94</v>
      </c>
      <c r="L11">
        <v>0.2165</v>
      </c>
    </row>
    <row r="12" spans="2:16" x14ac:dyDescent="0.35">
      <c r="B12" s="2" t="s">
        <v>14</v>
      </c>
      <c r="C12" t="s">
        <v>10</v>
      </c>
      <c r="D12" s="5">
        <v>44302</v>
      </c>
      <c r="E12" s="72">
        <f t="shared" si="0"/>
        <v>35</v>
      </c>
      <c r="F12" s="74">
        <f t="shared" si="1"/>
        <v>9.5890410958904104E-2</v>
      </c>
      <c r="G12">
        <v>4250</v>
      </c>
      <c r="H12" s="1">
        <v>3.1</v>
      </c>
      <c r="I12">
        <v>3.5</v>
      </c>
      <c r="J12" s="1">
        <f t="shared" si="2"/>
        <v>3.3</v>
      </c>
      <c r="K12">
        <v>14.66</v>
      </c>
      <c r="L12">
        <v>4.4900000000000002E-2</v>
      </c>
    </row>
    <row r="13" spans="2:16" x14ac:dyDescent="0.35">
      <c r="B13" s="2" t="s">
        <v>88</v>
      </c>
      <c r="C13" t="s">
        <v>85</v>
      </c>
      <c r="D13" s="5">
        <v>44337</v>
      </c>
      <c r="E13" s="72">
        <f t="shared" si="0"/>
        <v>70</v>
      </c>
      <c r="F13" s="74">
        <f t="shared" si="1"/>
        <v>0.19178082191780821</v>
      </c>
      <c r="G13">
        <v>3400</v>
      </c>
      <c r="H13" s="1">
        <v>33.799999999999997</v>
      </c>
      <c r="I13" s="1">
        <v>34.6</v>
      </c>
      <c r="J13" s="1">
        <f t="shared" si="2"/>
        <v>34.200000000000003</v>
      </c>
      <c r="K13">
        <v>29.78</v>
      </c>
      <c r="L13">
        <v>-0.1288</v>
      </c>
    </row>
    <row r="14" spans="2:16" x14ac:dyDescent="0.35">
      <c r="B14" s="2" t="s">
        <v>89</v>
      </c>
      <c r="C14" t="s">
        <v>85</v>
      </c>
      <c r="D14" s="5">
        <v>44337</v>
      </c>
      <c r="E14" s="72">
        <f t="shared" si="0"/>
        <v>70</v>
      </c>
      <c r="F14" s="74">
        <f t="shared" si="1"/>
        <v>0.19178082191780821</v>
      </c>
      <c r="G14">
        <v>3700</v>
      </c>
      <c r="H14" s="1">
        <v>71.600000000000009</v>
      </c>
      <c r="I14" s="1">
        <v>72.8</v>
      </c>
      <c r="J14" s="1">
        <f t="shared" si="2"/>
        <v>72.2</v>
      </c>
      <c r="K14" s="2">
        <v>23.56</v>
      </c>
      <c r="L14">
        <v>-0.27739999999999998</v>
      </c>
    </row>
    <row r="15" spans="2:16" x14ac:dyDescent="0.35">
      <c r="B15" s="2" t="s">
        <v>16</v>
      </c>
      <c r="C15" t="s">
        <v>10</v>
      </c>
      <c r="D15" s="5">
        <v>44337</v>
      </c>
      <c r="E15" s="72">
        <f t="shared" si="0"/>
        <v>70</v>
      </c>
      <c r="F15" s="74">
        <f t="shared" si="1"/>
        <v>0.19178082191780821</v>
      </c>
      <c r="G15">
        <v>3925</v>
      </c>
      <c r="H15" s="1">
        <v>127.10000000000001</v>
      </c>
      <c r="I15" s="1">
        <v>128.4</v>
      </c>
      <c r="J15" s="1">
        <f t="shared" si="2"/>
        <v>127.75</v>
      </c>
      <c r="K15" s="2">
        <v>18.93</v>
      </c>
      <c r="L15">
        <v>0.497</v>
      </c>
    </row>
    <row r="16" spans="2:16" x14ac:dyDescent="0.35">
      <c r="B16" s="2" t="s">
        <v>17</v>
      </c>
      <c r="C16" t="s">
        <v>10</v>
      </c>
      <c r="D16" s="5">
        <v>44337</v>
      </c>
      <c r="E16" s="72">
        <f t="shared" si="0"/>
        <v>70</v>
      </c>
      <c r="F16" s="74">
        <f t="shared" si="1"/>
        <v>0.19178082191780821</v>
      </c>
      <c r="G16">
        <v>4200</v>
      </c>
      <c r="H16" s="1">
        <v>23.400000000000002</v>
      </c>
      <c r="I16" s="1">
        <v>24.1</v>
      </c>
      <c r="J16" s="1">
        <f t="shared" si="2"/>
        <v>23.75</v>
      </c>
      <c r="K16" s="2">
        <v>15.68</v>
      </c>
      <c r="L16">
        <v>0.1623</v>
      </c>
    </row>
    <row r="17" spans="2:12" x14ac:dyDescent="0.35">
      <c r="B17" s="2" t="s">
        <v>20</v>
      </c>
      <c r="C17" t="s">
        <v>10</v>
      </c>
      <c r="D17" s="5">
        <v>44337</v>
      </c>
      <c r="E17" s="72">
        <f t="shared" si="0"/>
        <v>70</v>
      </c>
      <c r="F17" s="74">
        <f t="shared" si="1"/>
        <v>0.19178082191780821</v>
      </c>
      <c r="G17">
        <v>4300</v>
      </c>
      <c r="H17" s="1">
        <v>11.200000000000001</v>
      </c>
      <c r="I17" s="1">
        <v>11.700000000000001</v>
      </c>
      <c r="J17" s="1">
        <f t="shared" si="2"/>
        <v>11.450000000000001</v>
      </c>
      <c r="K17" s="2">
        <v>15.44</v>
      </c>
      <c r="L17">
        <v>0.09</v>
      </c>
    </row>
    <row r="18" spans="2:12" x14ac:dyDescent="0.35">
      <c r="B18" s="2" t="s">
        <v>90</v>
      </c>
      <c r="C18" t="s">
        <v>85</v>
      </c>
      <c r="D18" s="5">
        <v>44365</v>
      </c>
      <c r="E18" s="72">
        <f t="shared" si="0"/>
        <v>98</v>
      </c>
      <c r="F18" s="74">
        <f t="shared" si="1"/>
        <v>0.26849315068493151</v>
      </c>
      <c r="G18">
        <v>3200</v>
      </c>
      <c r="H18" s="1">
        <v>34.9</v>
      </c>
      <c r="I18" s="1">
        <v>35.6</v>
      </c>
      <c r="J18" s="1">
        <f t="shared" si="2"/>
        <v>35.25</v>
      </c>
      <c r="K18" s="2">
        <v>32.76</v>
      </c>
      <c r="L18">
        <v>-0.1019</v>
      </c>
    </row>
    <row r="19" spans="2:12" x14ac:dyDescent="0.35">
      <c r="B19" s="2" t="s">
        <v>91</v>
      </c>
      <c r="C19" t="s">
        <v>85</v>
      </c>
      <c r="D19" s="5">
        <v>44365</v>
      </c>
      <c r="E19" s="72">
        <f t="shared" si="0"/>
        <v>98</v>
      </c>
      <c r="F19" s="74">
        <f t="shared" si="1"/>
        <v>0.26849315068493151</v>
      </c>
      <c r="G19">
        <v>3700</v>
      </c>
      <c r="H19" s="1">
        <v>98</v>
      </c>
      <c r="I19" s="1">
        <v>99</v>
      </c>
      <c r="J19" s="1">
        <f t="shared" si="2"/>
        <v>98.5</v>
      </c>
      <c r="K19" s="2">
        <v>23.6</v>
      </c>
      <c r="L19">
        <v>-0.29920000000000002</v>
      </c>
    </row>
    <row r="20" spans="2:12" x14ac:dyDescent="0.35">
      <c r="B20" s="2" t="s">
        <v>22</v>
      </c>
      <c r="C20" t="s">
        <v>10</v>
      </c>
      <c r="D20" s="5">
        <v>44365</v>
      </c>
      <c r="E20" s="72">
        <f t="shared" si="0"/>
        <v>98</v>
      </c>
      <c r="F20" s="74">
        <f t="shared" si="1"/>
        <v>0.26849315068493151</v>
      </c>
      <c r="G20">
        <v>3950</v>
      </c>
      <c r="H20" s="1">
        <v>139.5</v>
      </c>
      <c r="I20" s="1">
        <v>140.6</v>
      </c>
      <c r="J20" s="1">
        <f t="shared" si="2"/>
        <v>140.05000000000001</v>
      </c>
      <c r="K20" s="2">
        <v>19.149999999999999</v>
      </c>
      <c r="L20">
        <v>0.48070000000000002</v>
      </c>
    </row>
    <row r="21" spans="2:12" x14ac:dyDescent="0.35">
      <c r="B21" s="2" t="s">
        <v>24</v>
      </c>
      <c r="C21" t="s">
        <v>10</v>
      </c>
      <c r="D21" s="5">
        <v>44365</v>
      </c>
      <c r="E21" s="72">
        <f t="shared" si="0"/>
        <v>98</v>
      </c>
      <c r="F21" s="74">
        <f t="shared" si="1"/>
        <v>0.26849315068493151</v>
      </c>
      <c r="G21">
        <v>4200</v>
      </c>
      <c r="H21" s="1">
        <v>39.5</v>
      </c>
      <c r="I21" s="1">
        <v>40.5</v>
      </c>
      <c r="J21" s="1">
        <f t="shared" si="2"/>
        <v>40</v>
      </c>
      <c r="K21" s="2">
        <v>16.32</v>
      </c>
      <c r="L21">
        <v>0.2172</v>
      </c>
    </row>
    <row r="22" spans="2:12" x14ac:dyDescent="0.35">
      <c r="B22" s="2" t="s">
        <v>25</v>
      </c>
      <c r="C22" t="s">
        <v>10</v>
      </c>
      <c r="D22" s="5">
        <v>44365</v>
      </c>
      <c r="E22" s="72">
        <f t="shared" si="0"/>
        <v>98</v>
      </c>
      <c r="F22" s="74">
        <f t="shared" si="1"/>
        <v>0.26849315068493151</v>
      </c>
      <c r="G22">
        <v>4400</v>
      </c>
      <c r="H22" s="1">
        <v>11.9</v>
      </c>
      <c r="I22" s="1">
        <v>12.4</v>
      </c>
      <c r="J22" s="1">
        <f t="shared" si="2"/>
        <v>12.15</v>
      </c>
      <c r="K22" s="2">
        <v>15.73</v>
      </c>
      <c r="L22">
        <v>8.4599999999999995E-2</v>
      </c>
    </row>
    <row r="23" spans="2:12" x14ac:dyDescent="0.35">
      <c r="B23" s="2" t="s">
        <v>92</v>
      </c>
      <c r="C23" t="s">
        <v>85</v>
      </c>
      <c r="D23" s="5">
        <v>44393</v>
      </c>
      <c r="E23" s="72">
        <f t="shared" si="0"/>
        <v>126</v>
      </c>
      <c r="F23" s="74">
        <f t="shared" si="1"/>
        <v>0.34520547945205482</v>
      </c>
      <c r="G23">
        <v>3200</v>
      </c>
      <c r="H23" s="1">
        <v>48.1</v>
      </c>
      <c r="I23" s="1">
        <v>48.9</v>
      </c>
      <c r="J23" s="1">
        <f t="shared" si="2"/>
        <v>48.5</v>
      </c>
      <c r="K23" s="2">
        <v>31.88</v>
      </c>
      <c r="L23">
        <v>-0.1215</v>
      </c>
    </row>
    <row r="24" spans="2:12" x14ac:dyDescent="0.35">
      <c r="B24" s="2" t="s">
        <v>93</v>
      </c>
      <c r="C24" t="s">
        <v>85</v>
      </c>
      <c r="D24" s="5">
        <v>44393</v>
      </c>
      <c r="E24" s="72">
        <f t="shared" si="0"/>
        <v>126</v>
      </c>
      <c r="F24" s="74">
        <f t="shared" si="1"/>
        <v>0.34520547945205482</v>
      </c>
      <c r="G24">
        <v>3600</v>
      </c>
      <c r="H24" s="1">
        <v>100.3</v>
      </c>
      <c r="I24" s="1">
        <v>101.3</v>
      </c>
      <c r="J24" s="1">
        <f t="shared" si="2"/>
        <v>100.8</v>
      </c>
      <c r="K24" s="2">
        <v>25.27</v>
      </c>
      <c r="L24">
        <v>-0.26129999999999998</v>
      </c>
    </row>
    <row r="25" spans="2:12" x14ac:dyDescent="0.35">
      <c r="B25" s="2" t="s">
        <v>26</v>
      </c>
      <c r="C25" t="s">
        <v>10</v>
      </c>
      <c r="D25" s="5">
        <v>44393</v>
      </c>
      <c r="E25" s="72">
        <f t="shared" si="0"/>
        <v>126</v>
      </c>
      <c r="F25" s="74">
        <f t="shared" si="1"/>
        <v>0.34520547945205482</v>
      </c>
      <c r="G25">
        <v>3925</v>
      </c>
      <c r="H25" s="1">
        <v>178</v>
      </c>
      <c r="I25" s="1">
        <v>179.6</v>
      </c>
      <c r="J25" s="1">
        <f t="shared" si="2"/>
        <v>178.8</v>
      </c>
      <c r="K25" s="2">
        <v>19.989999999999998</v>
      </c>
      <c r="L25">
        <v>0.50860000000000005</v>
      </c>
    </row>
    <row r="26" spans="2:12" x14ac:dyDescent="0.35">
      <c r="B26" s="2" t="s">
        <v>29</v>
      </c>
      <c r="C26" t="s">
        <v>10</v>
      </c>
      <c r="D26" s="5">
        <v>44393</v>
      </c>
      <c r="E26" s="72">
        <f t="shared" si="0"/>
        <v>126</v>
      </c>
      <c r="F26" s="74">
        <f t="shared" si="1"/>
        <v>0.34520547945205482</v>
      </c>
      <c r="G26">
        <v>4250</v>
      </c>
      <c r="H26" s="1">
        <v>43.9</v>
      </c>
      <c r="I26" s="1">
        <v>45</v>
      </c>
      <c r="J26" s="1">
        <f t="shared" si="2"/>
        <v>44.45</v>
      </c>
      <c r="K26" s="2">
        <v>16.510000000000002</v>
      </c>
      <c r="L26">
        <v>0.21260000000000001</v>
      </c>
    </row>
    <row r="27" spans="2:12" x14ac:dyDescent="0.35">
      <c r="B27" s="2" t="s">
        <v>30</v>
      </c>
      <c r="C27" t="s">
        <v>10</v>
      </c>
      <c r="D27" s="5">
        <v>44393</v>
      </c>
      <c r="E27" s="72">
        <f t="shared" si="0"/>
        <v>126</v>
      </c>
      <c r="F27" s="74">
        <f t="shared" si="1"/>
        <v>0.34520547945205482</v>
      </c>
      <c r="G27">
        <v>4400</v>
      </c>
      <c r="H27" s="1">
        <v>20.2</v>
      </c>
      <c r="I27" s="1">
        <v>21</v>
      </c>
      <c r="J27" s="1">
        <f t="shared" si="2"/>
        <v>20.6</v>
      </c>
      <c r="K27" s="2">
        <v>16</v>
      </c>
      <c r="L27">
        <v>0.1173</v>
      </c>
    </row>
    <row r="28" spans="2:12" x14ac:dyDescent="0.35">
      <c r="B28" s="2" t="s">
        <v>94</v>
      </c>
      <c r="C28" t="s">
        <v>85</v>
      </c>
      <c r="D28" s="5">
        <v>44428</v>
      </c>
      <c r="E28" s="72">
        <f t="shared" si="0"/>
        <v>161</v>
      </c>
      <c r="F28" s="74">
        <f t="shared" si="1"/>
        <v>0.44109589041095892</v>
      </c>
      <c r="G28">
        <v>3100</v>
      </c>
      <c r="H28" s="1">
        <v>55</v>
      </c>
      <c r="I28" s="1">
        <v>56.2</v>
      </c>
      <c r="J28" s="1">
        <f t="shared" si="2"/>
        <v>55.6</v>
      </c>
      <c r="K28" s="2">
        <v>32.64</v>
      </c>
      <c r="L28">
        <v>-0.1192</v>
      </c>
    </row>
    <row r="29" spans="2:12" x14ac:dyDescent="0.35">
      <c r="B29" s="2" t="s">
        <v>95</v>
      </c>
      <c r="C29" t="s">
        <v>85</v>
      </c>
      <c r="D29" s="5">
        <v>44428</v>
      </c>
      <c r="E29" s="72">
        <f t="shared" si="0"/>
        <v>161</v>
      </c>
      <c r="F29" s="74">
        <f t="shared" si="1"/>
        <v>0.44109589041095892</v>
      </c>
      <c r="G29">
        <v>3500</v>
      </c>
      <c r="H29" s="1">
        <v>106.5</v>
      </c>
      <c r="I29" s="1">
        <v>108</v>
      </c>
      <c r="J29" s="1">
        <f t="shared" si="2"/>
        <v>107.25</v>
      </c>
      <c r="K29" s="2">
        <v>26.68</v>
      </c>
      <c r="L29">
        <v>-0.23699999999999999</v>
      </c>
    </row>
    <row r="30" spans="2:12" x14ac:dyDescent="0.35">
      <c r="B30" s="2" t="s">
        <v>33</v>
      </c>
      <c r="C30" t="s">
        <v>10</v>
      </c>
      <c r="D30" s="5">
        <v>44428</v>
      </c>
      <c r="E30" s="72">
        <f t="shared" si="0"/>
        <v>161</v>
      </c>
      <c r="F30" s="74">
        <f t="shared" si="1"/>
        <v>0.44109589041095892</v>
      </c>
      <c r="G30">
        <v>4000</v>
      </c>
      <c r="H30" s="1">
        <v>161.4</v>
      </c>
      <c r="I30" s="1">
        <v>163</v>
      </c>
      <c r="J30" s="1">
        <f t="shared" si="2"/>
        <v>162.19999999999999</v>
      </c>
      <c r="K30" s="2">
        <v>19.399999999999999</v>
      </c>
      <c r="L30">
        <v>0.45090000000000002</v>
      </c>
    </row>
    <row r="31" spans="2:12" x14ac:dyDescent="0.35">
      <c r="B31" s="2" t="s">
        <v>34</v>
      </c>
      <c r="C31" t="s">
        <v>10</v>
      </c>
      <c r="D31" s="5">
        <v>44428</v>
      </c>
      <c r="E31" s="72">
        <f t="shared" si="0"/>
        <v>161</v>
      </c>
      <c r="F31" s="74">
        <f t="shared" si="1"/>
        <v>0.44109589041095892</v>
      </c>
      <c r="G31">
        <v>4250</v>
      </c>
      <c r="H31" s="1">
        <v>61.9</v>
      </c>
      <c r="I31" s="1">
        <v>63.300000000000004</v>
      </c>
      <c r="J31" s="1">
        <f t="shared" si="2"/>
        <v>62.6</v>
      </c>
      <c r="K31" s="2">
        <v>17.02</v>
      </c>
      <c r="L31">
        <v>0.2475</v>
      </c>
    </row>
    <row r="32" spans="2:12" x14ac:dyDescent="0.35">
      <c r="B32" s="2" t="s">
        <v>35</v>
      </c>
      <c r="C32" t="s">
        <v>10</v>
      </c>
      <c r="D32" s="5">
        <v>44428</v>
      </c>
      <c r="E32" s="72">
        <f t="shared" si="0"/>
        <v>161</v>
      </c>
      <c r="F32" s="74">
        <f t="shared" si="1"/>
        <v>0.44109589041095892</v>
      </c>
      <c r="G32">
        <v>4500</v>
      </c>
      <c r="H32" s="1">
        <v>20.2</v>
      </c>
      <c r="I32" s="1">
        <v>21.2</v>
      </c>
      <c r="J32" s="1">
        <f t="shared" si="2"/>
        <v>20.7</v>
      </c>
      <c r="K32" s="2">
        <v>16.16</v>
      </c>
      <c r="L32">
        <v>0.10630000000000001</v>
      </c>
    </row>
    <row r="33" spans="2:12" x14ac:dyDescent="0.35">
      <c r="B33" s="2" t="s">
        <v>96</v>
      </c>
      <c r="C33" t="s">
        <v>85</v>
      </c>
      <c r="D33" s="5">
        <v>44456</v>
      </c>
      <c r="E33" s="72">
        <f t="shared" si="0"/>
        <v>189</v>
      </c>
      <c r="F33" s="74">
        <f t="shared" si="1"/>
        <v>0.51780821917808217</v>
      </c>
      <c r="G33">
        <v>3100</v>
      </c>
      <c r="H33" s="1">
        <v>66</v>
      </c>
      <c r="I33" s="1">
        <v>67.3</v>
      </c>
      <c r="J33" s="1">
        <f t="shared" si="2"/>
        <v>66.650000000000006</v>
      </c>
      <c r="K33" s="2">
        <v>31.93</v>
      </c>
      <c r="L33">
        <v>-0.13089999999999999</v>
      </c>
    </row>
    <row r="34" spans="2:12" x14ac:dyDescent="0.35">
      <c r="B34" s="2" t="s">
        <v>97</v>
      </c>
      <c r="C34" t="s">
        <v>85</v>
      </c>
      <c r="D34" s="5">
        <v>44456</v>
      </c>
      <c r="E34" s="72">
        <f t="shared" si="0"/>
        <v>189</v>
      </c>
      <c r="F34" s="74">
        <f t="shared" si="1"/>
        <v>0.51780821917808217</v>
      </c>
      <c r="G34">
        <v>3500</v>
      </c>
      <c r="H34" s="1">
        <v>123.4</v>
      </c>
      <c r="I34" s="1">
        <v>125</v>
      </c>
      <c r="J34" s="1">
        <f t="shared" si="2"/>
        <v>124.2</v>
      </c>
      <c r="K34" s="2">
        <v>26.44</v>
      </c>
      <c r="L34">
        <v>-0.2495</v>
      </c>
    </row>
    <row r="35" spans="2:12" x14ac:dyDescent="0.35">
      <c r="B35" s="2" t="s">
        <v>38</v>
      </c>
      <c r="C35" t="s">
        <v>10</v>
      </c>
      <c r="D35" s="5">
        <v>44456</v>
      </c>
      <c r="E35" s="72">
        <f t="shared" si="0"/>
        <v>189</v>
      </c>
      <c r="F35" s="74">
        <f t="shared" si="1"/>
        <v>0.51780821917808217</v>
      </c>
      <c r="G35">
        <v>3900</v>
      </c>
      <c r="H35" s="1">
        <v>236.4</v>
      </c>
      <c r="I35" s="1">
        <v>239</v>
      </c>
      <c r="J35" s="1">
        <f t="shared" si="2"/>
        <v>237.7</v>
      </c>
      <c r="K35" s="2">
        <v>20.88</v>
      </c>
      <c r="L35">
        <v>0.52790000000000004</v>
      </c>
    </row>
    <row r="36" spans="2:12" x14ac:dyDescent="0.35">
      <c r="B36" s="2" t="s">
        <v>37</v>
      </c>
      <c r="C36" t="s">
        <v>10</v>
      </c>
      <c r="D36" s="5">
        <v>44456</v>
      </c>
      <c r="E36" s="72">
        <f t="shared" si="0"/>
        <v>189</v>
      </c>
      <c r="F36" s="74">
        <f t="shared" si="1"/>
        <v>0.51780821917808217</v>
      </c>
      <c r="G36">
        <v>4300</v>
      </c>
      <c r="H36" s="1">
        <v>61.2</v>
      </c>
      <c r="I36" s="1">
        <v>62.7</v>
      </c>
      <c r="J36" s="1">
        <f t="shared" si="2"/>
        <v>61.95</v>
      </c>
      <c r="K36" s="2">
        <v>16.91</v>
      </c>
      <c r="L36">
        <v>0.23300000000000001</v>
      </c>
    </row>
    <row r="37" spans="2:12" x14ac:dyDescent="0.35">
      <c r="B37" s="2" t="s">
        <v>36</v>
      </c>
      <c r="C37" t="s">
        <v>10</v>
      </c>
      <c r="D37" s="5">
        <v>44456</v>
      </c>
      <c r="E37" s="72">
        <f t="shared" si="0"/>
        <v>189</v>
      </c>
      <c r="F37" s="74">
        <f t="shared" si="1"/>
        <v>0.51780821917808217</v>
      </c>
      <c r="G37">
        <v>4600</v>
      </c>
      <c r="H37" s="1">
        <v>17.8</v>
      </c>
      <c r="I37" s="1">
        <v>18.8</v>
      </c>
      <c r="J37" s="1">
        <f t="shared" si="2"/>
        <v>18.3</v>
      </c>
      <c r="K37" s="2">
        <v>16.13</v>
      </c>
      <c r="L37">
        <v>9.01E-2</v>
      </c>
    </row>
    <row r="38" spans="2:12" x14ac:dyDescent="0.35">
      <c r="B38" s="2" t="s">
        <v>98</v>
      </c>
      <c r="C38" t="s">
        <v>85</v>
      </c>
      <c r="D38" s="5">
        <v>44547</v>
      </c>
      <c r="E38" s="72">
        <f t="shared" si="0"/>
        <v>280</v>
      </c>
      <c r="F38" s="74">
        <f t="shared" si="1"/>
        <v>0.76712328767123283</v>
      </c>
      <c r="G38">
        <v>2900</v>
      </c>
      <c r="H38" s="1">
        <v>72.900000000000006</v>
      </c>
      <c r="I38" s="1">
        <v>74.900000000000006</v>
      </c>
      <c r="J38" s="1">
        <f t="shared" si="2"/>
        <v>73.900000000000006</v>
      </c>
      <c r="K38" s="2">
        <v>32.380000000000003</v>
      </c>
      <c r="L38">
        <v>-0.1176</v>
      </c>
    </row>
    <row r="39" spans="2:12" x14ac:dyDescent="0.35">
      <c r="B39" s="2" t="s">
        <v>99</v>
      </c>
      <c r="C39" t="s">
        <v>85</v>
      </c>
      <c r="D39" s="5">
        <v>44547</v>
      </c>
      <c r="E39" s="72">
        <f t="shared" si="0"/>
        <v>280</v>
      </c>
      <c r="F39" s="74">
        <f t="shared" si="1"/>
        <v>0.76712328767123283</v>
      </c>
      <c r="G39">
        <v>3300</v>
      </c>
      <c r="H39" s="1">
        <v>130.5</v>
      </c>
      <c r="I39" s="1">
        <v>133</v>
      </c>
      <c r="J39" s="1">
        <f t="shared" si="2"/>
        <v>131.75</v>
      </c>
      <c r="K39" s="2">
        <v>28.05</v>
      </c>
      <c r="L39">
        <v>-0.2102</v>
      </c>
    </row>
    <row r="40" spans="2:12" x14ac:dyDescent="0.35">
      <c r="B40" s="2" t="s">
        <v>43</v>
      </c>
      <c r="C40" t="s">
        <v>10</v>
      </c>
      <c r="D40" s="5">
        <v>44547</v>
      </c>
      <c r="E40" s="72">
        <f t="shared" si="0"/>
        <v>280</v>
      </c>
      <c r="F40" s="74">
        <f t="shared" si="1"/>
        <v>0.76712328767123283</v>
      </c>
      <c r="G40">
        <v>3900</v>
      </c>
      <c r="H40" s="1">
        <v>285.10000000000002</v>
      </c>
      <c r="I40" s="1">
        <v>289.2</v>
      </c>
      <c r="J40" s="1">
        <f t="shared" si="2"/>
        <v>287.14999999999998</v>
      </c>
      <c r="K40" s="2">
        <v>21.21</v>
      </c>
      <c r="L40">
        <v>0.52759999999999996</v>
      </c>
    </row>
    <row r="41" spans="2:12" x14ac:dyDescent="0.35">
      <c r="B41" s="2" t="s">
        <v>42</v>
      </c>
      <c r="C41" t="s">
        <v>10</v>
      </c>
      <c r="D41" s="5">
        <v>44547</v>
      </c>
      <c r="E41" s="72">
        <f t="shared" si="0"/>
        <v>280</v>
      </c>
      <c r="F41" s="74">
        <f t="shared" si="1"/>
        <v>0.76712328767123283</v>
      </c>
      <c r="G41">
        <v>4300</v>
      </c>
      <c r="H41" s="1">
        <v>96.5</v>
      </c>
      <c r="I41" s="1">
        <v>100</v>
      </c>
      <c r="J41" s="1">
        <f t="shared" si="2"/>
        <v>98.25</v>
      </c>
      <c r="K41" s="2">
        <v>17.420000000000002</v>
      </c>
      <c r="L41">
        <v>0.28189999999999998</v>
      </c>
    </row>
    <row r="42" spans="2:12" x14ac:dyDescent="0.35">
      <c r="B42" s="2" t="s">
        <v>41</v>
      </c>
      <c r="C42" t="s">
        <v>10</v>
      </c>
      <c r="D42" s="5">
        <v>44547</v>
      </c>
      <c r="E42" s="72">
        <f t="shared" si="0"/>
        <v>280</v>
      </c>
      <c r="F42" s="74">
        <f t="shared" si="1"/>
        <v>0.76712328767123283</v>
      </c>
      <c r="G42">
        <v>4600</v>
      </c>
      <c r="H42" s="1">
        <v>36.4</v>
      </c>
      <c r="I42" s="1">
        <v>39.1</v>
      </c>
      <c r="J42" s="1">
        <f t="shared" si="2"/>
        <v>37.75</v>
      </c>
      <c r="K42" s="2">
        <v>16.37</v>
      </c>
      <c r="L42">
        <v>0.13869999999999999</v>
      </c>
    </row>
    <row r="43" spans="2:12" x14ac:dyDescent="0.35">
      <c r="B43" s="2" t="s">
        <v>100</v>
      </c>
      <c r="C43" t="s">
        <v>85</v>
      </c>
      <c r="D43" s="5">
        <v>44638</v>
      </c>
      <c r="E43" s="72">
        <f t="shared" si="0"/>
        <v>371</v>
      </c>
      <c r="F43" s="74">
        <f t="shared" si="1"/>
        <v>1.0164383561643835</v>
      </c>
      <c r="G43">
        <v>2700</v>
      </c>
      <c r="H43" s="1">
        <v>73.100000000000009</v>
      </c>
      <c r="I43" s="1">
        <v>76</v>
      </c>
      <c r="J43" s="1">
        <f t="shared" si="2"/>
        <v>74.550000000000011</v>
      </c>
      <c r="K43" s="2">
        <v>33.01</v>
      </c>
      <c r="L43">
        <v>-0.1023</v>
      </c>
    </row>
    <row r="44" spans="2:12" x14ac:dyDescent="0.35">
      <c r="B44" s="2" t="s">
        <v>101</v>
      </c>
      <c r="C44" t="s">
        <v>85</v>
      </c>
      <c r="D44" s="5">
        <v>44638</v>
      </c>
      <c r="E44" s="72">
        <f t="shared" si="0"/>
        <v>371</v>
      </c>
      <c r="F44" s="74">
        <f t="shared" si="1"/>
        <v>1.0164383561643835</v>
      </c>
      <c r="G44">
        <v>3300</v>
      </c>
      <c r="H44" s="1">
        <v>165.1</v>
      </c>
      <c r="I44" s="1">
        <v>170.5</v>
      </c>
      <c r="J44" s="1">
        <f t="shared" si="2"/>
        <v>167.8</v>
      </c>
      <c r="K44" s="2">
        <v>27.28</v>
      </c>
      <c r="L44">
        <v>-0.2286</v>
      </c>
    </row>
    <row r="45" spans="2:12" x14ac:dyDescent="0.35">
      <c r="B45" s="2" t="s">
        <v>48</v>
      </c>
      <c r="C45" t="s">
        <v>10</v>
      </c>
      <c r="D45" s="5">
        <v>44638</v>
      </c>
      <c r="E45" s="72">
        <f t="shared" si="0"/>
        <v>371</v>
      </c>
      <c r="F45" s="74">
        <f t="shared" si="1"/>
        <v>1.0164383561643835</v>
      </c>
      <c r="G45">
        <v>3850</v>
      </c>
      <c r="H45" s="1">
        <v>355.7</v>
      </c>
      <c r="I45" s="1">
        <v>362.2</v>
      </c>
      <c r="J45" s="1">
        <f t="shared" si="2"/>
        <v>358.95</v>
      </c>
      <c r="K45" s="2">
        <v>21.85</v>
      </c>
      <c r="L45">
        <v>0.55200000000000005</v>
      </c>
    </row>
    <row r="46" spans="2:12" x14ac:dyDescent="0.35">
      <c r="B46" s="2" t="s">
        <v>47</v>
      </c>
      <c r="C46" t="s">
        <v>10</v>
      </c>
      <c r="D46" s="5">
        <v>44638</v>
      </c>
      <c r="E46" s="72">
        <f t="shared" si="0"/>
        <v>371</v>
      </c>
      <c r="F46" s="74">
        <f t="shared" si="1"/>
        <v>1.0164383561643835</v>
      </c>
      <c r="G46">
        <v>4475</v>
      </c>
      <c r="H46" s="1">
        <v>81.900000000000006</v>
      </c>
      <c r="I46">
        <v>87.9</v>
      </c>
      <c r="J46" s="1">
        <f t="shared" si="2"/>
        <v>84.9</v>
      </c>
      <c r="K46">
        <v>17.12</v>
      </c>
      <c r="L46">
        <v>0.23050000000000001</v>
      </c>
    </row>
    <row r="47" spans="2:12" x14ac:dyDescent="0.35">
      <c r="B47" s="2" t="s">
        <v>46</v>
      </c>
      <c r="C47" t="s">
        <v>10</v>
      </c>
      <c r="D47" s="5">
        <v>44638</v>
      </c>
      <c r="E47" s="72">
        <f t="shared" si="0"/>
        <v>371</v>
      </c>
      <c r="F47" s="74">
        <f t="shared" si="1"/>
        <v>1.0164383561643835</v>
      </c>
      <c r="G47">
        <v>4800</v>
      </c>
      <c r="H47" s="1">
        <v>33.799999999999997</v>
      </c>
      <c r="I47">
        <v>38.4</v>
      </c>
      <c r="J47" s="1">
        <f t="shared" si="2"/>
        <v>36.099999999999994</v>
      </c>
      <c r="K47">
        <v>16.54</v>
      </c>
      <c r="L47">
        <v>0.1191</v>
      </c>
    </row>
    <row r="48" spans="2:12" x14ac:dyDescent="0.35">
      <c r="B48" s="2"/>
      <c r="D48" s="5"/>
      <c r="E48" s="72"/>
      <c r="F48" s="73"/>
      <c r="H48" s="1"/>
      <c r="I48" s="5"/>
      <c r="K48" s="2"/>
    </row>
    <row r="49" spans="2:12" x14ac:dyDescent="0.35">
      <c r="B49" s="2"/>
      <c r="C49" t="s">
        <v>5</v>
      </c>
      <c r="D49" t="s">
        <v>6</v>
      </c>
      <c r="E49" t="s">
        <v>79</v>
      </c>
      <c r="F49" t="s">
        <v>78</v>
      </c>
      <c r="G49" t="s">
        <v>7</v>
      </c>
      <c r="H49" t="s">
        <v>0</v>
      </c>
      <c r="I49" t="s">
        <v>1</v>
      </c>
      <c r="J49" t="s">
        <v>82</v>
      </c>
      <c r="K49" t="s">
        <v>8</v>
      </c>
      <c r="L49" t="s">
        <v>80</v>
      </c>
    </row>
    <row r="50" spans="2:12" x14ac:dyDescent="0.35">
      <c r="B50" s="2" t="s">
        <v>56</v>
      </c>
      <c r="C50" t="s">
        <v>10</v>
      </c>
      <c r="D50" s="5">
        <v>44272</v>
      </c>
      <c r="E50" s="72">
        <f t="shared" si="0"/>
        <v>5</v>
      </c>
      <c r="F50" s="74">
        <f t="shared" si="1"/>
        <v>1.3698630136986301E-2</v>
      </c>
      <c r="G50">
        <v>13</v>
      </c>
      <c r="H50" s="1">
        <v>10.200000000000001</v>
      </c>
      <c r="I50" s="1">
        <v>10.5</v>
      </c>
      <c r="J50" s="18">
        <f t="shared" si="2"/>
        <v>10.350000000000001</v>
      </c>
      <c r="K50" s="2" t="s">
        <v>52</v>
      </c>
      <c r="L50">
        <v>0.89119999999999999</v>
      </c>
    </row>
    <row r="51" spans="2:12" x14ac:dyDescent="0.35">
      <c r="B51" s="2" t="s">
        <v>55</v>
      </c>
      <c r="C51" t="s">
        <v>10</v>
      </c>
      <c r="D51" s="5">
        <v>44272</v>
      </c>
      <c r="E51" s="72">
        <f t="shared" si="0"/>
        <v>5</v>
      </c>
      <c r="F51" s="74">
        <f t="shared" si="1"/>
        <v>1.3698630136986301E-2</v>
      </c>
      <c r="G51">
        <v>19</v>
      </c>
      <c r="H51" s="1">
        <v>4.2</v>
      </c>
      <c r="I51" s="1">
        <v>4.5</v>
      </c>
      <c r="J51" s="18">
        <f t="shared" si="2"/>
        <v>4.3499999999999996</v>
      </c>
      <c r="K51" s="2" t="s">
        <v>52</v>
      </c>
      <c r="L51">
        <v>0.77010000000000001</v>
      </c>
    </row>
    <row r="52" spans="2:12" x14ac:dyDescent="0.35">
      <c r="B52" s="2" t="s">
        <v>54</v>
      </c>
      <c r="C52" t="s">
        <v>10</v>
      </c>
      <c r="D52" s="5">
        <v>44272</v>
      </c>
      <c r="E52" s="72">
        <f t="shared" si="0"/>
        <v>5</v>
      </c>
      <c r="F52" s="74">
        <f t="shared" si="1"/>
        <v>1.3698630136986301E-2</v>
      </c>
      <c r="G52">
        <v>22</v>
      </c>
      <c r="H52" s="1">
        <v>1.6</v>
      </c>
      <c r="I52" s="1">
        <v>1.75</v>
      </c>
      <c r="J52" s="18">
        <f t="shared" si="2"/>
        <v>1.675</v>
      </c>
      <c r="K52" s="2" t="s">
        <v>52</v>
      </c>
      <c r="L52">
        <v>0.57299999999999995</v>
      </c>
    </row>
    <row r="53" spans="2:12" x14ac:dyDescent="0.35">
      <c r="B53" s="2" t="s">
        <v>53</v>
      </c>
      <c r="C53" t="s">
        <v>10</v>
      </c>
      <c r="D53" s="5">
        <v>44272</v>
      </c>
      <c r="E53" s="72">
        <f t="shared" si="0"/>
        <v>5</v>
      </c>
      <c r="F53" s="74">
        <f t="shared" si="1"/>
        <v>1.3698630136986301E-2</v>
      </c>
      <c r="G53">
        <v>25</v>
      </c>
      <c r="H53" s="1">
        <v>0.55000000000000004</v>
      </c>
      <c r="I53" s="1">
        <v>0.65</v>
      </c>
      <c r="J53" s="18">
        <f t="shared" si="2"/>
        <v>0.60000000000000009</v>
      </c>
      <c r="K53" s="2" t="s">
        <v>52</v>
      </c>
      <c r="L53">
        <v>0.27579999999999999</v>
      </c>
    </row>
    <row r="54" spans="2:12" x14ac:dyDescent="0.35">
      <c r="B54" s="2" t="s">
        <v>51</v>
      </c>
      <c r="C54" t="s">
        <v>10</v>
      </c>
      <c r="D54" s="5">
        <v>44272</v>
      </c>
      <c r="E54" s="72">
        <f t="shared" si="0"/>
        <v>5</v>
      </c>
      <c r="F54" s="74">
        <f t="shared" si="1"/>
        <v>1.3698630136986301E-2</v>
      </c>
      <c r="G54">
        <v>30</v>
      </c>
      <c r="H54" s="1">
        <v>0.2</v>
      </c>
      <c r="I54" s="1">
        <v>0.25</v>
      </c>
      <c r="J54" s="18">
        <f t="shared" si="2"/>
        <v>0.22500000000000001</v>
      </c>
      <c r="K54" s="2" t="s">
        <v>52</v>
      </c>
      <c r="L54">
        <v>0.10589999999999999</v>
      </c>
    </row>
    <row r="55" spans="2:12" x14ac:dyDescent="0.35">
      <c r="B55" s="2" t="s">
        <v>61</v>
      </c>
      <c r="C55" t="s">
        <v>10</v>
      </c>
      <c r="D55" s="5">
        <v>44307</v>
      </c>
      <c r="E55" s="72">
        <f t="shared" si="0"/>
        <v>40</v>
      </c>
      <c r="F55" s="74">
        <f t="shared" si="1"/>
        <v>0.1095890410958904</v>
      </c>
      <c r="G55">
        <v>12</v>
      </c>
      <c r="H55" s="1">
        <v>14</v>
      </c>
      <c r="I55" s="1">
        <v>14.3</v>
      </c>
      <c r="J55" s="18">
        <f t="shared" si="2"/>
        <v>14.15</v>
      </c>
      <c r="K55" s="2" t="s">
        <v>52</v>
      </c>
      <c r="L55">
        <v>0.86929999999999996</v>
      </c>
    </row>
    <row r="56" spans="2:12" x14ac:dyDescent="0.35">
      <c r="B56" s="2" t="s">
        <v>60</v>
      </c>
      <c r="C56" t="s">
        <v>10</v>
      </c>
      <c r="D56" s="5">
        <v>44307</v>
      </c>
      <c r="E56" s="72">
        <f t="shared" si="0"/>
        <v>40</v>
      </c>
      <c r="F56" s="74">
        <f t="shared" si="1"/>
        <v>0.1095890410958904</v>
      </c>
      <c r="G56">
        <v>18</v>
      </c>
      <c r="H56" s="1">
        <v>8</v>
      </c>
      <c r="I56" s="1">
        <v>8.3000000000000007</v>
      </c>
      <c r="J56" s="18">
        <f t="shared" si="2"/>
        <v>8.15</v>
      </c>
      <c r="K56" s="2" t="s">
        <v>52</v>
      </c>
      <c r="L56">
        <v>0.74619999999999997</v>
      </c>
    </row>
    <row r="57" spans="2:12" x14ac:dyDescent="0.35">
      <c r="B57" s="2" t="s">
        <v>59</v>
      </c>
      <c r="C57" t="s">
        <v>10</v>
      </c>
      <c r="D57" s="5">
        <v>44307</v>
      </c>
      <c r="E57" s="72">
        <f t="shared" ref="E57:E69" si="3">D57-$C$5</f>
        <v>40</v>
      </c>
      <c r="F57" s="74">
        <f t="shared" ref="F57:F69" si="4">E57/365</f>
        <v>0.1095890410958904</v>
      </c>
      <c r="G57">
        <v>26</v>
      </c>
      <c r="H57" s="1">
        <v>3.3000000000000003</v>
      </c>
      <c r="I57" s="1">
        <v>3.6</v>
      </c>
      <c r="J57" s="18">
        <f t="shared" si="2"/>
        <v>3.45</v>
      </c>
      <c r="K57" s="2" t="s">
        <v>52</v>
      </c>
      <c r="L57">
        <v>0.49320000000000003</v>
      </c>
    </row>
    <row r="58" spans="2:12" x14ac:dyDescent="0.35">
      <c r="B58" s="2" t="s">
        <v>58</v>
      </c>
      <c r="C58" t="s">
        <v>10</v>
      </c>
      <c r="D58" s="5">
        <v>44307</v>
      </c>
      <c r="E58" s="72">
        <f t="shared" si="3"/>
        <v>40</v>
      </c>
      <c r="F58" s="74">
        <f t="shared" si="4"/>
        <v>0.1095890410958904</v>
      </c>
      <c r="G58">
        <v>40</v>
      </c>
      <c r="H58" s="1">
        <v>1.3</v>
      </c>
      <c r="I58" s="1">
        <v>1.5</v>
      </c>
      <c r="J58" s="18">
        <f t="shared" si="2"/>
        <v>1.4</v>
      </c>
      <c r="K58" s="2" t="s">
        <v>52</v>
      </c>
      <c r="L58">
        <v>0.23799999999999999</v>
      </c>
    </row>
    <row r="59" spans="2:12" x14ac:dyDescent="0.35">
      <c r="B59" s="2" t="s">
        <v>57</v>
      </c>
      <c r="C59" t="s">
        <v>10</v>
      </c>
      <c r="D59" s="5">
        <v>44307</v>
      </c>
      <c r="E59" s="72">
        <f t="shared" si="3"/>
        <v>40</v>
      </c>
      <c r="F59" s="74">
        <f t="shared" si="4"/>
        <v>0.1095890410958904</v>
      </c>
      <c r="G59">
        <v>55</v>
      </c>
      <c r="H59" s="1">
        <v>0.65</v>
      </c>
      <c r="I59" s="1">
        <v>0.8</v>
      </c>
      <c r="J59" s="18">
        <f t="shared" si="2"/>
        <v>0.72500000000000009</v>
      </c>
      <c r="K59" s="2" t="s">
        <v>52</v>
      </c>
      <c r="L59">
        <v>0.13159999999999999</v>
      </c>
    </row>
    <row r="60" spans="2:12" x14ac:dyDescent="0.35">
      <c r="B60" s="2" t="s">
        <v>65</v>
      </c>
      <c r="C60" t="s">
        <v>10</v>
      </c>
      <c r="D60" s="5">
        <v>44335</v>
      </c>
      <c r="E60" s="72">
        <f t="shared" si="3"/>
        <v>68</v>
      </c>
      <c r="F60" s="74">
        <f t="shared" si="4"/>
        <v>0.18630136986301371</v>
      </c>
      <c r="G60">
        <v>11</v>
      </c>
      <c r="H60" s="1">
        <v>16.3</v>
      </c>
      <c r="I60" s="1">
        <v>16.600000000000001</v>
      </c>
      <c r="J60" s="18">
        <f t="shared" si="2"/>
        <v>16.450000000000003</v>
      </c>
      <c r="K60" s="2" t="s">
        <v>52</v>
      </c>
      <c r="L60">
        <v>0.89790000000000003</v>
      </c>
    </row>
    <row r="61" spans="2:12" x14ac:dyDescent="0.35">
      <c r="B61" s="2" t="s">
        <v>64</v>
      </c>
      <c r="C61" t="s">
        <v>10</v>
      </c>
      <c r="D61" s="5">
        <v>44335</v>
      </c>
      <c r="E61" s="72">
        <f t="shared" si="3"/>
        <v>68</v>
      </c>
      <c r="F61" s="74">
        <f t="shared" si="4"/>
        <v>0.18630136986301371</v>
      </c>
      <c r="G61">
        <v>17</v>
      </c>
      <c r="H61" s="1">
        <v>10.3</v>
      </c>
      <c r="I61" s="1">
        <v>10.700000000000001</v>
      </c>
      <c r="J61" s="18">
        <f t="shared" si="2"/>
        <v>10.5</v>
      </c>
      <c r="K61" s="2" t="s">
        <v>52</v>
      </c>
      <c r="L61">
        <v>0.78049999999999997</v>
      </c>
    </row>
    <row r="62" spans="2:12" x14ac:dyDescent="0.35">
      <c r="B62" s="2" t="s">
        <v>63</v>
      </c>
      <c r="C62" t="s">
        <v>10</v>
      </c>
      <c r="D62" s="5">
        <v>44335</v>
      </c>
      <c r="E62" s="72">
        <f t="shared" si="3"/>
        <v>68</v>
      </c>
      <c r="F62" s="74">
        <f t="shared" si="4"/>
        <v>0.18630136986301371</v>
      </c>
      <c r="G62">
        <v>26</v>
      </c>
      <c r="H62" s="1">
        <v>4.5</v>
      </c>
      <c r="I62" s="1">
        <v>4.8</v>
      </c>
      <c r="J62" s="18">
        <f t="shared" si="2"/>
        <v>4.6500000000000004</v>
      </c>
      <c r="K62" s="2" t="s">
        <v>52</v>
      </c>
      <c r="L62">
        <v>0.54290000000000005</v>
      </c>
    </row>
    <row r="63" spans="2:12" x14ac:dyDescent="0.35">
      <c r="B63" s="2" t="s">
        <v>62</v>
      </c>
      <c r="C63" t="s">
        <v>10</v>
      </c>
      <c r="D63" s="5">
        <v>44335</v>
      </c>
      <c r="E63" s="72">
        <f t="shared" si="3"/>
        <v>68</v>
      </c>
      <c r="F63" s="74">
        <f t="shared" si="4"/>
        <v>0.18630136986301371</v>
      </c>
      <c r="G63">
        <v>45</v>
      </c>
      <c r="H63" s="1">
        <v>1.6</v>
      </c>
      <c r="I63" s="1">
        <v>1.75</v>
      </c>
      <c r="J63" s="18">
        <f t="shared" si="2"/>
        <v>1.675</v>
      </c>
      <c r="K63" s="2" t="s">
        <v>52</v>
      </c>
      <c r="L63">
        <v>0.2487</v>
      </c>
    </row>
    <row r="64" spans="2:12" x14ac:dyDescent="0.35">
      <c r="B64" s="2" t="s">
        <v>66</v>
      </c>
      <c r="C64" t="s">
        <v>10</v>
      </c>
      <c r="D64" s="5">
        <v>44335</v>
      </c>
      <c r="E64" s="72">
        <f t="shared" si="3"/>
        <v>68</v>
      </c>
      <c r="F64" s="74">
        <f t="shared" si="4"/>
        <v>0.18630136986301371</v>
      </c>
      <c r="G64">
        <v>60</v>
      </c>
      <c r="H64" s="1">
        <v>0.85</v>
      </c>
      <c r="I64" s="1">
        <v>1.05</v>
      </c>
      <c r="J64" s="18">
        <f t="shared" si="2"/>
        <v>0.95</v>
      </c>
      <c r="K64" s="2" t="s">
        <v>52</v>
      </c>
      <c r="L64">
        <v>0.14949999999999999</v>
      </c>
    </row>
    <row r="65" spans="2:12" x14ac:dyDescent="0.35">
      <c r="B65" s="2" t="s">
        <v>71</v>
      </c>
      <c r="C65" t="s">
        <v>10</v>
      </c>
      <c r="D65" s="5">
        <v>44363</v>
      </c>
      <c r="E65" s="72">
        <f t="shared" si="3"/>
        <v>96</v>
      </c>
      <c r="F65" s="74">
        <f t="shared" si="4"/>
        <v>0.26301369863013696</v>
      </c>
      <c r="G65">
        <v>10</v>
      </c>
      <c r="H65" s="1">
        <v>17.8</v>
      </c>
      <c r="I65" s="1">
        <v>18.2</v>
      </c>
      <c r="J65" s="18">
        <f t="shared" si="2"/>
        <v>18</v>
      </c>
      <c r="K65" s="2" t="s">
        <v>52</v>
      </c>
      <c r="L65">
        <v>0.9214</v>
      </c>
    </row>
    <row r="66" spans="2:12" x14ac:dyDescent="0.35">
      <c r="B66" s="2" t="s">
        <v>70</v>
      </c>
      <c r="C66" t="s">
        <v>10</v>
      </c>
      <c r="D66" s="5">
        <v>44363</v>
      </c>
      <c r="E66" s="72">
        <f t="shared" si="3"/>
        <v>96</v>
      </c>
      <c r="F66" s="74">
        <f t="shared" si="4"/>
        <v>0.26301369863013696</v>
      </c>
      <c r="G66">
        <v>15</v>
      </c>
      <c r="H66" s="1">
        <v>12.8</v>
      </c>
      <c r="I66" s="1">
        <v>13.200000000000001</v>
      </c>
      <c r="J66" s="18">
        <f t="shared" si="2"/>
        <v>13</v>
      </c>
      <c r="K66" s="2" t="s">
        <v>52</v>
      </c>
      <c r="L66">
        <v>0.82979999999999998</v>
      </c>
    </row>
    <row r="67" spans="2:12" x14ac:dyDescent="0.35">
      <c r="B67" s="2" t="s">
        <v>69</v>
      </c>
      <c r="C67" t="s">
        <v>10</v>
      </c>
      <c r="D67" s="5">
        <v>44363</v>
      </c>
      <c r="E67" s="72">
        <f t="shared" si="3"/>
        <v>96</v>
      </c>
      <c r="F67" s="74">
        <f t="shared" si="4"/>
        <v>0.26301369863013696</v>
      </c>
      <c r="G67">
        <v>29</v>
      </c>
      <c r="H67" s="1">
        <v>4.3</v>
      </c>
      <c r="I67" s="1">
        <v>4.6000000000000005</v>
      </c>
      <c r="J67" s="18">
        <f t="shared" si="2"/>
        <v>4.45</v>
      </c>
      <c r="K67" s="2" t="s">
        <v>52</v>
      </c>
      <c r="L67">
        <v>0.50439999999999996</v>
      </c>
    </row>
    <row r="68" spans="2:12" x14ac:dyDescent="0.35">
      <c r="B68" s="2" t="s">
        <v>68</v>
      </c>
      <c r="C68" t="s">
        <v>10</v>
      </c>
      <c r="D68" s="5">
        <v>44363</v>
      </c>
      <c r="E68" s="72">
        <f t="shared" si="3"/>
        <v>96</v>
      </c>
      <c r="F68" s="74">
        <f t="shared" si="4"/>
        <v>0.26301369863013696</v>
      </c>
      <c r="G68">
        <v>50</v>
      </c>
      <c r="H68" s="1">
        <v>1.5</v>
      </c>
      <c r="I68" s="1">
        <v>1.7</v>
      </c>
      <c r="J68" s="18">
        <f t="shared" si="2"/>
        <v>1.6</v>
      </c>
      <c r="K68" s="2" t="s">
        <v>52</v>
      </c>
      <c r="L68">
        <v>0.23080000000000001</v>
      </c>
    </row>
    <row r="69" spans="2:12" x14ac:dyDescent="0.35">
      <c r="B69" s="2" t="s">
        <v>67</v>
      </c>
      <c r="C69" t="s">
        <v>10</v>
      </c>
      <c r="D69" s="5">
        <v>44363</v>
      </c>
      <c r="E69" s="72">
        <f t="shared" si="3"/>
        <v>96</v>
      </c>
      <c r="F69" s="74">
        <f t="shared" si="4"/>
        <v>0.26301369863013696</v>
      </c>
      <c r="G69">
        <v>70</v>
      </c>
      <c r="H69" s="1">
        <v>0.70000000000000007</v>
      </c>
      <c r="I69" s="1">
        <v>0.9</v>
      </c>
      <c r="J69" s="18">
        <f t="shared" si="2"/>
        <v>0.8</v>
      </c>
      <c r="K69" s="2" t="s">
        <v>52</v>
      </c>
      <c r="L69">
        <v>0.1273</v>
      </c>
    </row>
    <row r="73" spans="2:12" x14ac:dyDescent="0.35">
      <c r="H73" s="1"/>
    </row>
    <row r="74" spans="2:12" x14ac:dyDescent="0.35">
      <c r="H74" s="1"/>
    </row>
    <row r="75" spans="2:12" x14ac:dyDescent="0.35">
      <c r="H75" s="1"/>
    </row>
    <row r="76" spans="2:12" x14ac:dyDescent="0.35">
      <c r="B76" s="2"/>
      <c r="H76" s="1"/>
      <c r="I76" s="5"/>
      <c r="J76" s="5"/>
      <c r="K76" s="2"/>
    </row>
  </sheetData>
  <sortState xmlns:xlrd2="http://schemas.microsoft.com/office/spreadsheetml/2017/richdata2" ref="B65:L69">
    <sortCondition ref="B65:B6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536D-95DA-493E-BEAC-66245D96ACAC}">
  <sheetPr codeName="Foglio3"/>
  <dimension ref="B1:P69"/>
  <sheetViews>
    <sheetView tabSelected="1" topLeftCell="G1" workbookViewId="0">
      <selection activeCell="P4" sqref="P4"/>
    </sheetView>
  </sheetViews>
  <sheetFormatPr defaultRowHeight="14.5" x14ac:dyDescent="0.35"/>
  <cols>
    <col min="2" max="2" width="12.26953125" customWidth="1"/>
    <col min="3" max="3" width="10.453125" bestFit="1" customWidth="1"/>
    <col min="4" max="4" width="14.90625" customWidth="1"/>
    <col min="5" max="5" width="9.453125" customWidth="1"/>
    <col min="6" max="6" width="11.08984375" customWidth="1"/>
    <col min="11" max="11" width="12.08984375" customWidth="1"/>
  </cols>
  <sheetData>
    <row r="1" spans="2:16" ht="15" thickBot="1" x14ac:dyDescent="0.4">
      <c r="C1" t="s">
        <v>2</v>
      </c>
      <c r="H1" s="1"/>
      <c r="O1" t="s">
        <v>75</v>
      </c>
    </row>
    <row r="2" spans="2:16" ht="15" thickBot="1" x14ac:dyDescent="0.4">
      <c r="B2" s="2" t="s">
        <v>3</v>
      </c>
      <c r="C2" s="2">
        <v>3968.94</v>
      </c>
      <c r="D2" s="2"/>
      <c r="E2" s="2"/>
      <c r="F2" s="2"/>
      <c r="H2" s="3"/>
      <c r="I2" s="2"/>
      <c r="J2" s="2"/>
      <c r="K2" s="2"/>
      <c r="O2" s="54" t="s">
        <v>77</v>
      </c>
      <c r="P2" s="54" t="s">
        <v>76</v>
      </c>
    </row>
    <row r="3" spans="2:16" ht="15" thickBot="1" x14ac:dyDescent="0.4">
      <c r="B3" s="2" t="s">
        <v>4</v>
      </c>
      <c r="C3" s="2">
        <v>20.18</v>
      </c>
      <c r="D3" s="2"/>
      <c r="E3" s="2"/>
      <c r="F3" s="2"/>
      <c r="H3" s="3"/>
      <c r="I3" s="4"/>
      <c r="J3" s="4"/>
      <c r="K3" s="2"/>
      <c r="O3" s="69">
        <v>0</v>
      </c>
      <c r="P3" s="66">
        <f>P4</f>
        <v>0.01</v>
      </c>
    </row>
    <row r="4" spans="2:16" x14ac:dyDescent="0.35">
      <c r="B4" s="2"/>
      <c r="C4" s="2"/>
      <c r="D4" s="2"/>
      <c r="E4" s="2"/>
      <c r="F4" s="2"/>
      <c r="G4" s="2"/>
      <c r="H4" s="3"/>
      <c r="I4" s="4"/>
      <c r="J4" s="4"/>
      <c r="K4" s="2"/>
      <c r="O4" s="55">
        <f>1/12</f>
        <v>8.3333333333333329E-2</v>
      </c>
      <c r="P4">
        <v>0.01</v>
      </c>
    </row>
    <row r="5" spans="2:16" x14ac:dyDescent="0.35">
      <c r="B5" s="2" t="s">
        <v>102</v>
      </c>
      <c r="C5" s="5">
        <v>44271</v>
      </c>
      <c r="D5" s="5"/>
      <c r="E5" s="5"/>
      <c r="F5" s="5"/>
      <c r="H5" s="1"/>
      <c r="I5" s="1"/>
      <c r="J5" s="1"/>
      <c r="K5" s="2"/>
      <c r="O5" s="56">
        <f>2/12</f>
        <v>0.16666666666666666</v>
      </c>
      <c r="P5">
        <v>0.02</v>
      </c>
    </row>
    <row r="6" spans="2:16" x14ac:dyDescent="0.35">
      <c r="O6" s="56">
        <f>3/12</f>
        <v>0.25</v>
      </c>
      <c r="P6">
        <v>0.02</v>
      </c>
    </row>
    <row r="7" spans="2:16" x14ac:dyDescent="0.35">
      <c r="C7" t="s">
        <v>5</v>
      </c>
      <c r="D7" t="s">
        <v>6</v>
      </c>
      <c r="E7" t="s">
        <v>79</v>
      </c>
      <c r="F7" t="s">
        <v>78</v>
      </c>
      <c r="G7" t="s">
        <v>7</v>
      </c>
      <c r="H7" t="s">
        <v>0</v>
      </c>
      <c r="I7" t="s">
        <v>1</v>
      </c>
      <c r="K7" t="s">
        <v>8</v>
      </c>
      <c r="L7" t="s">
        <v>9</v>
      </c>
      <c r="O7" s="56">
        <v>0.5</v>
      </c>
      <c r="P7">
        <v>0.06</v>
      </c>
    </row>
    <row r="8" spans="2:16" ht="15" thickBot="1" x14ac:dyDescent="0.4">
      <c r="B8" s="2" t="s">
        <v>84</v>
      </c>
      <c r="C8" s="2" t="s">
        <v>85</v>
      </c>
      <c r="D8" s="4">
        <v>44302</v>
      </c>
      <c r="E8" s="3">
        <f t="shared" ref="E8:E47" si="0">D8-$C$5</f>
        <v>31</v>
      </c>
      <c r="F8" s="74">
        <f t="shared" ref="F8:F47" si="1">E8/365</f>
        <v>8.4931506849315067E-2</v>
      </c>
      <c r="G8" s="2">
        <v>3600</v>
      </c>
      <c r="H8" s="2">
        <v>13.5</v>
      </c>
      <c r="I8" s="2">
        <v>14</v>
      </c>
      <c r="J8" s="2">
        <f t="shared" ref="J8:J47" si="2">(H8+I8)/2</f>
        <v>13.75</v>
      </c>
      <c r="K8">
        <v>25.7</v>
      </c>
      <c r="L8">
        <v>-9.5000000000000001E-2</v>
      </c>
      <c r="O8" s="57">
        <v>1</v>
      </c>
      <c r="P8">
        <v>7.0000000000000007E-2</v>
      </c>
    </row>
    <row r="9" spans="2:16" ht="15" thickBot="1" x14ac:dyDescent="0.4">
      <c r="B9" s="2" t="s">
        <v>86</v>
      </c>
      <c r="C9" s="2" t="s">
        <v>85</v>
      </c>
      <c r="D9" s="4">
        <v>44302</v>
      </c>
      <c r="E9" s="3">
        <f t="shared" si="0"/>
        <v>31</v>
      </c>
      <c r="F9" s="74">
        <f t="shared" si="1"/>
        <v>8.4931506849315067E-2</v>
      </c>
      <c r="G9" s="2">
        <v>3800</v>
      </c>
      <c r="H9" s="2">
        <v>31.8</v>
      </c>
      <c r="I9" s="2">
        <v>32.4</v>
      </c>
      <c r="J9" s="2">
        <f t="shared" si="2"/>
        <v>32.1</v>
      </c>
      <c r="K9">
        <v>20.07</v>
      </c>
      <c r="L9">
        <v>-0.2283</v>
      </c>
      <c r="O9" s="70">
        <v>2</v>
      </c>
      <c r="P9">
        <v>0.15</v>
      </c>
    </row>
    <row r="10" spans="2:16" x14ac:dyDescent="0.35">
      <c r="B10" s="2" t="s">
        <v>87</v>
      </c>
      <c r="C10" s="2" t="s">
        <v>10</v>
      </c>
      <c r="D10" s="4">
        <v>44302</v>
      </c>
      <c r="E10" s="3">
        <f t="shared" si="0"/>
        <v>31</v>
      </c>
      <c r="F10" s="74">
        <f t="shared" si="1"/>
        <v>8.4931506849315067E-2</v>
      </c>
      <c r="G10" s="2">
        <v>3975</v>
      </c>
      <c r="H10" s="2">
        <v>67.2</v>
      </c>
      <c r="I10" s="2">
        <v>68.099999999999994</v>
      </c>
      <c r="J10" s="2">
        <f t="shared" si="2"/>
        <v>67.650000000000006</v>
      </c>
      <c r="K10">
        <v>15.41</v>
      </c>
      <c r="L10">
        <v>0.48670000000000002</v>
      </c>
    </row>
    <row r="11" spans="2:16" x14ac:dyDescent="0.35">
      <c r="B11" s="2" t="s">
        <v>13</v>
      </c>
      <c r="C11" s="2" t="s">
        <v>10</v>
      </c>
      <c r="D11" s="4">
        <v>44302</v>
      </c>
      <c r="E11" s="3">
        <f t="shared" si="0"/>
        <v>31</v>
      </c>
      <c r="F11" s="74">
        <f t="shared" si="1"/>
        <v>8.4931506849315067E-2</v>
      </c>
      <c r="G11" s="2">
        <v>4075</v>
      </c>
      <c r="H11" s="3">
        <v>25.2</v>
      </c>
      <c r="I11" s="2">
        <v>25.900000000000002</v>
      </c>
      <c r="J11" s="2">
        <f t="shared" si="2"/>
        <v>25.55</v>
      </c>
      <c r="K11">
        <v>13.99</v>
      </c>
      <c r="L11">
        <v>0.26090000000000002</v>
      </c>
    </row>
    <row r="12" spans="2:16" x14ac:dyDescent="0.35">
      <c r="B12" s="2" t="s">
        <v>14</v>
      </c>
      <c r="C12" s="2" t="s">
        <v>10</v>
      </c>
      <c r="D12" s="4">
        <v>44302</v>
      </c>
      <c r="E12" s="3">
        <f t="shared" si="0"/>
        <v>31</v>
      </c>
      <c r="F12" s="74">
        <f t="shared" si="1"/>
        <v>8.4931506849315067E-2</v>
      </c>
      <c r="G12" s="2">
        <v>4250</v>
      </c>
      <c r="H12" s="3">
        <v>3</v>
      </c>
      <c r="I12" s="2">
        <v>3.3000000000000003</v>
      </c>
      <c r="J12" s="2">
        <f t="shared" si="2"/>
        <v>3.1500000000000004</v>
      </c>
      <c r="K12">
        <v>13.9</v>
      </c>
      <c r="L12">
        <v>4.7399999999999998E-2</v>
      </c>
    </row>
    <row r="13" spans="2:16" x14ac:dyDescent="0.35">
      <c r="B13" s="2" t="s">
        <v>88</v>
      </c>
      <c r="C13" s="2" t="s">
        <v>85</v>
      </c>
      <c r="D13" s="4">
        <v>44337</v>
      </c>
      <c r="E13" s="3">
        <f t="shared" si="0"/>
        <v>66</v>
      </c>
      <c r="F13" s="74">
        <f t="shared" si="1"/>
        <v>0.18082191780821918</v>
      </c>
      <c r="G13" s="2">
        <v>3400</v>
      </c>
      <c r="H13" s="3">
        <v>24.900000000000002</v>
      </c>
      <c r="I13" s="2">
        <v>25.5</v>
      </c>
      <c r="J13" s="2">
        <f t="shared" si="2"/>
        <v>25.200000000000003</v>
      </c>
      <c r="K13">
        <v>29.36</v>
      </c>
      <c r="L13">
        <v>-0.1007</v>
      </c>
    </row>
    <row r="14" spans="2:16" x14ac:dyDescent="0.35">
      <c r="B14" s="2" t="s">
        <v>89</v>
      </c>
      <c r="C14" s="2" t="s">
        <v>85</v>
      </c>
      <c r="D14" s="4">
        <v>44337</v>
      </c>
      <c r="E14" s="3">
        <f t="shared" si="0"/>
        <v>66</v>
      </c>
      <c r="F14" s="74">
        <f t="shared" si="1"/>
        <v>0.18082191780821918</v>
      </c>
      <c r="G14" s="2">
        <v>3700</v>
      </c>
      <c r="H14" s="3">
        <v>54.1</v>
      </c>
      <c r="I14" s="3">
        <v>54.9</v>
      </c>
      <c r="J14" s="2">
        <f t="shared" si="2"/>
        <v>54.5</v>
      </c>
      <c r="K14" s="2">
        <v>22.92</v>
      </c>
      <c r="L14">
        <v>-0.22889999999999999</v>
      </c>
    </row>
    <row r="15" spans="2:16" x14ac:dyDescent="0.35">
      <c r="B15" s="2" t="s">
        <v>16</v>
      </c>
      <c r="C15" s="2" t="s">
        <v>10</v>
      </c>
      <c r="D15" s="4">
        <v>44337</v>
      </c>
      <c r="E15" s="3">
        <f t="shared" si="0"/>
        <v>66</v>
      </c>
      <c r="F15" s="74">
        <f t="shared" si="1"/>
        <v>0.18082191780821918</v>
      </c>
      <c r="G15" s="2">
        <v>3925</v>
      </c>
      <c r="H15" s="3">
        <v>141.20000000000002</v>
      </c>
      <c r="I15" s="3">
        <v>142.4</v>
      </c>
      <c r="J15" s="2">
        <f t="shared" si="2"/>
        <v>141.80000000000001</v>
      </c>
      <c r="K15" s="2">
        <v>18.079999999999998</v>
      </c>
      <c r="L15">
        <v>0.56089999999999995</v>
      </c>
    </row>
    <row r="16" spans="2:16" x14ac:dyDescent="0.35">
      <c r="B16" s="2" t="s">
        <v>17</v>
      </c>
      <c r="C16" s="2" t="s">
        <v>10</v>
      </c>
      <c r="D16" s="4">
        <v>44337</v>
      </c>
      <c r="E16" s="3">
        <f t="shared" si="0"/>
        <v>66</v>
      </c>
      <c r="F16" s="74">
        <f t="shared" si="1"/>
        <v>0.18082191780821918</v>
      </c>
      <c r="G16" s="2">
        <v>4200</v>
      </c>
      <c r="H16" s="3">
        <v>25.2</v>
      </c>
      <c r="I16" s="3">
        <v>25.8</v>
      </c>
      <c r="J16" s="2">
        <f t="shared" si="2"/>
        <v>25.5</v>
      </c>
      <c r="K16" s="2">
        <v>14.9</v>
      </c>
      <c r="L16">
        <v>0.18790000000000001</v>
      </c>
    </row>
    <row r="17" spans="2:12" x14ac:dyDescent="0.35">
      <c r="B17" s="2" t="s">
        <v>20</v>
      </c>
      <c r="C17" s="2" t="s">
        <v>10</v>
      </c>
      <c r="D17" s="4">
        <v>44337</v>
      </c>
      <c r="E17" s="3">
        <f t="shared" si="0"/>
        <v>66</v>
      </c>
      <c r="F17" s="74">
        <f t="shared" si="1"/>
        <v>0.18082191780821918</v>
      </c>
      <c r="G17" s="2">
        <v>4300</v>
      </c>
      <c r="H17" s="3">
        <v>11.6</v>
      </c>
      <c r="I17" s="3">
        <v>12.200000000000001</v>
      </c>
      <c r="J17" s="2">
        <f t="shared" si="2"/>
        <v>11.9</v>
      </c>
      <c r="K17" s="2">
        <v>14.73</v>
      </c>
      <c r="L17">
        <v>0.1021</v>
      </c>
    </row>
    <row r="18" spans="2:12" x14ac:dyDescent="0.35">
      <c r="B18" s="2" t="s">
        <v>90</v>
      </c>
      <c r="C18" s="2" t="s">
        <v>85</v>
      </c>
      <c r="D18" s="4">
        <v>44365</v>
      </c>
      <c r="E18" s="3">
        <f t="shared" si="0"/>
        <v>94</v>
      </c>
      <c r="F18" s="74">
        <f t="shared" si="1"/>
        <v>0.25753424657534246</v>
      </c>
      <c r="G18" s="2">
        <v>3200</v>
      </c>
      <c r="H18" s="3">
        <v>28.2</v>
      </c>
      <c r="I18" s="3">
        <v>28.8</v>
      </c>
      <c r="J18" s="2">
        <f t="shared" si="2"/>
        <v>28.5</v>
      </c>
      <c r="K18" s="2">
        <v>32.68</v>
      </c>
      <c r="L18">
        <v>-8.72E-2</v>
      </c>
    </row>
    <row r="19" spans="2:12" x14ac:dyDescent="0.35">
      <c r="B19" s="2" t="s">
        <v>91</v>
      </c>
      <c r="C19" s="2" t="s">
        <v>85</v>
      </c>
      <c r="D19" s="4">
        <v>44365</v>
      </c>
      <c r="E19" s="3">
        <f t="shared" si="0"/>
        <v>94</v>
      </c>
      <c r="F19" s="74">
        <f t="shared" si="1"/>
        <v>0.25753424657534246</v>
      </c>
      <c r="G19" s="2">
        <v>3700</v>
      </c>
      <c r="H19" s="3">
        <v>80.2</v>
      </c>
      <c r="I19" s="3">
        <v>81</v>
      </c>
      <c r="J19" s="2">
        <f t="shared" si="2"/>
        <v>80.599999999999994</v>
      </c>
      <c r="K19" s="2">
        <v>23.15</v>
      </c>
      <c r="L19">
        <v>-0.26469999999999999</v>
      </c>
    </row>
    <row r="20" spans="2:12" x14ac:dyDescent="0.35">
      <c r="B20" s="2" t="s">
        <v>22</v>
      </c>
      <c r="C20" s="2" t="s">
        <v>10</v>
      </c>
      <c r="D20" s="4">
        <v>44365</v>
      </c>
      <c r="E20" s="3">
        <f t="shared" si="0"/>
        <v>94</v>
      </c>
      <c r="F20" s="74">
        <f t="shared" si="1"/>
        <v>0.25753424657534246</v>
      </c>
      <c r="G20" s="2">
        <v>3950</v>
      </c>
      <c r="H20" s="3">
        <v>153.6</v>
      </c>
      <c r="I20" s="3">
        <v>154.9</v>
      </c>
      <c r="J20" s="2">
        <f t="shared" si="2"/>
        <v>154.25</v>
      </c>
      <c r="K20" s="2">
        <v>18.55</v>
      </c>
      <c r="L20">
        <v>0.52539999999999998</v>
      </c>
    </row>
    <row r="21" spans="2:12" x14ac:dyDescent="0.35">
      <c r="B21" s="2" t="s">
        <v>24</v>
      </c>
      <c r="C21" s="2" t="s">
        <v>10</v>
      </c>
      <c r="D21" s="4">
        <v>44365</v>
      </c>
      <c r="E21" s="3">
        <f t="shared" si="0"/>
        <v>94</v>
      </c>
      <c r="F21" s="74">
        <f t="shared" si="1"/>
        <v>0.25753424657534246</v>
      </c>
      <c r="G21" s="2">
        <v>4200</v>
      </c>
      <c r="H21" s="3">
        <v>43.5</v>
      </c>
      <c r="I21" s="3">
        <v>44.300000000000004</v>
      </c>
      <c r="J21" s="2">
        <f t="shared" si="2"/>
        <v>43.900000000000006</v>
      </c>
      <c r="K21" s="2">
        <v>15.71</v>
      </c>
      <c r="L21">
        <v>0.24149999999999999</v>
      </c>
    </row>
    <row r="22" spans="2:12" x14ac:dyDescent="0.35">
      <c r="B22" s="2" t="s">
        <v>25</v>
      </c>
      <c r="C22" s="2" t="s">
        <v>10</v>
      </c>
      <c r="D22" s="4">
        <v>44365</v>
      </c>
      <c r="E22" s="3">
        <f t="shared" si="0"/>
        <v>94</v>
      </c>
      <c r="F22" s="74">
        <f t="shared" si="1"/>
        <v>0.25753424657534246</v>
      </c>
      <c r="G22" s="2">
        <v>4400</v>
      </c>
      <c r="H22" s="3">
        <v>12.6</v>
      </c>
      <c r="I22" s="3">
        <v>13.200000000000001</v>
      </c>
      <c r="J22" s="2">
        <f t="shared" si="2"/>
        <v>12.9</v>
      </c>
      <c r="K22" s="2">
        <v>15.21</v>
      </c>
      <c r="L22">
        <v>9.2299999999999993E-2</v>
      </c>
    </row>
    <row r="23" spans="2:12" x14ac:dyDescent="0.35">
      <c r="B23" s="2" t="s">
        <v>92</v>
      </c>
      <c r="C23" s="2" t="s">
        <v>85</v>
      </c>
      <c r="D23" s="4">
        <v>44393</v>
      </c>
      <c r="E23" s="3">
        <f t="shared" si="0"/>
        <v>122</v>
      </c>
      <c r="F23" s="74">
        <f t="shared" si="1"/>
        <v>0.33424657534246577</v>
      </c>
      <c r="G23" s="2">
        <v>3200</v>
      </c>
      <c r="H23" s="3">
        <v>40.5</v>
      </c>
      <c r="I23" s="3">
        <v>41.2</v>
      </c>
      <c r="J23" s="2">
        <f t="shared" si="2"/>
        <v>40.85</v>
      </c>
      <c r="K23" s="2">
        <v>31.77</v>
      </c>
      <c r="L23">
        <v>-0.10730000000000001</v>
      </c>
    </row>
    <row r="24" spans="2:12" x14ac:dyDescent="0.35">
      <c r="B24" s="2" t="s">
        <v>93</v>
      </c>
      <c r="C24" s="2" t="s">
        <v>85</v>
      </c>
      <c r="D24" s="4">
        <v>44393</v>
      </c>
      <c r="E24" s="3">
        <f t="shared" si="0"/>
        <v>122</v>
      </c>
      <c r="F24" s="74">
        <f t="shared" si="1"/>
        <v>0.33424657534246577</v>
      </c>
      <c r="G24" s="2">
        <v>3600</v>
      </c>
      <c r="H24" s="3">
        <v>84.9</v>
      </c>
      <c r="I24" s="3">
        <v>85.8</v>
      </c>
      <c r="J24" s="2">
        <f t="shared" si="2"/>
        <v>85.35</v>
      </c>
      <c r="K24" s="2">
        <v>24.95</v>
      </c>
      <c r="L24">
        <v>-0.23499999999999999</v>
      </c>
    </row>
    <row r="25" spans="2:12" x14ac:dyDescent="0.35">
      <c r="B25" s="2" t="s">
        <v>26</v>
      </c>
      <c r="C25" s="2" t="s">
        <v>10</v>
      </c>
      <c r="D25" s="4">
        <v>44393</v>
      </c>
      <c r="E25" s="3">
        <f t="shared" si="0"/>
        <v>122</v>
      </c>
      <c r="F25" s="74">
        <f t="shared" si="1"/>
        <v>0.33424657534246577</v>
      </c>
      <c r="G25" s="2">
        <v>3925</v>
      </c>
      <c r="H25" s="3">
        <v>194</v>
      </c>
      <c r="I25" s="3">
        <v>195.6</v>
      </c>
      <c r="J25" s="2">
        <f t="shared" si="2"/>
        <v>194.8</v>
      </c>
      <c r="K25" s="2">
        <v>19.54</v>
      </c>
      <c r="L25">
        <v>0.54700000000000004</v>
      </c>
    </row>
    <row r="26" spans="2:12" x14ac:dyDescent="0.35">
      <c r="B26" s="2" t="s">
        <v>29</v>
      </c>
      <c r="C26" s="2" t="s">
        <v>10</v>
      </c>
      <c r="D26" s="4">
        <v>44393</v>
      </c>
      <c r="E26" s="3">
        <f t="shared" si="0"/>
        <v>122</v>
      </c>
      <c r="F26" s="74">
        <f t="shared" si="1"/>
        <v>0.33424657534246577</v>
      </c>
      <c r="G26" s="2">
        <v>4250</v>
      </c>
      <c r="H26" s="3">
        <v>48.2</v>
      </c>
      <c r="I26" s="3">
        <v>48.9</v>
      </c>
      <c r="J26" s="2">
        <f t="shared" si="2"/>
        <v>48.55</v>
      </c>
      <c r="K26" s="2">
        <v>16.02</v>
      </c>
      <c r="L26">
        <v>0.23369999999999999</v>
      </c>
    </row>
    <row r="27" spans="2:12" x14ac:dyDescent="0.35">
      <c r="B27" s="2" t="s">
        <v>30</v>
      </c>
      <c r="C27" s="2" t="s">
        <v>10</v>
      </c>
      <c r="D27" s="4">
        <v>44393</v>
      </c>
      <c r="E27" s="3">
        <f t="shared" si="0"/>
        <v>122</v>
      </c>
      <c r="F27" s="74">
        <f t="shared" si="1"/>
        <v>0.33424657534246577</v>
      </c>
      <c r="G27" s="2">
        <v>4400</v>
      </c>
      <c r="H27" s="3">
        <v>21.8</v>
      </c>
      <c r="I27" s="3">
        <v>22.5</v>
      </c>
      <c r="J27" s="2">
        <f t="shared" si="2"/>
        <v>22.15</v>
      </c>
      <c r="K27" s="2">
        <v>15.54</v>
      </c>
      <c r="L27">
        <v>0.128</v>
      </c>
    </row>
    <row r="28" spans="2:12" x14ac:dyDescent="0.35">
      <c r="B28" s="2" t="s">
        <v>94</v>
      </c>
      <c r="C28" s="2" t="s">
        <v>85</v>
      </c>
      <c r="D28" s="4">
        <v>44428</v>
      </c>
      <c r="E28" s="3">
        <f t="shared" si="0"/>
        <v>157</v>
      </c>
      <c r="F28" s="74">
        <f t="shared" si="1"/>
        <v>0.43013698630136987</v>
      </c>
      <c r="G28" s="2">
        <v>3100</v>
      </c>
      <c r="H28" s="3">
        <v>48.1</v>
      </c>
      <c r="I28" s="3">
        <v>49</v>
      </c>
      <c r="J28" s="2">
        <f t="shared" si="2"/>
        <v>48.55</v>
      </c>
      <c r="K28" s="2">
        <v>32.630000000000003</v>
      </c>
      <c r="L28">
        <v>-0.1077</v>
      </c>
    </row>
    <row r="29" spans="2:12" x14ac:dyDescent="0.35">
      <c r="B29" s="2" t="s">
        <v>95</v>
      </c>
      <c r="C29" s="2" t="s">
        <v>85</v>
      </c>
      <c r="D29" s="4">
        <v>44428</v>
      </c>
      <c r="E29" s="3">
        <f t="shared" si="0"/>
        <v>157</v>
      </c>
      <c r="F29" s="74">
        <f t="shared" si="1"/>
        <v>0.43013698630136987</v>
      </c>
      <c r="G29" s="2">
        <v>3500</v>
      </c>
      <c r="H29" s="3">
        <v>93.4</v>
      </c>
      <c r="I29" s="3">
        <v>94.3</v>
      </c>
      <c r="J29" s="2">
        <f t="shared" si="2"/>
        <v>93.85</v>
      </c>
      <c r="K29" s="2">
        <v>26.51</v>
      </c>
      <c r="L29">
        <v>-0.2167</v>
      </c>
    </row>
    <row r="30" spans="2:12" x14ac:dyDescent="0.35">
      <c r="B30" s="2" t="s">
        <v>33</v>
      </c>
      <c r="C30" s="2" t="s">
        <v>10</v>
      </c>
      <c r="D30" s="4">
        <v>44428</v>
      </c>
      <c r="E30" s="3">
        <f t="shared" si="0"/>
        <v>157</v>
      </c>
      <c r="F30" s="74">
        <f t="shared" si="1"/>
        <v>0.43013698630136987</v>
      </c>
      <c r="G30" s="2">
        <v>4000</v>
      </c>
      <c r="H30" s="3">
        <v>175.9</v>
      </c>
      <c r="I30" s="3">
        <v>177.1</v>
      </c>
      <c r="J30" s="2">
        <f t="shared" si="2"/>
        <v>176.5</v>
      </c>
      <c r="K30" s="2">
        <v>19.07</v>
      </c>
      <c r="L30">
        <v>0.48359999999999997</v>
      </c>
    </row>
    <row r="31" spans="2:12" x14ac:dyDescent="0.35">
      <c r="B31" s="2" t="s">
        <v>34</v>
      </c>
      <c r="C31" s="2" t="s">
        <v>10</v>
      </c>
      <c r="D31" s="4">
        <v>44428</v>
      </c>
      <c r="E31" s="3">
        <f t="shared" si="0"/>
        <v>157</v>
      </c>
      <c r="F31" s="74">
        <f t="shared" si="1"/>
        <v>0.43013698630136987</v>
      </c>
      <c r="G31" s="2">
        <v>4250</v>
      </c>
      <c r="H31" s="3">
        <v>68</v>
      </c>
      <c r="I31" s="3">
        <v>69.100000000000009</v>
      </c>
      <c r="J31" s="2">
        <f t="shared" si="2"/>
        <v>68.550000000000011</v>
      </c>
      <c r="K31" s="2">
        <v>16.63</v>
      </c>
      <c r="L31">
        <v>0.27010000000000001</v>
      </c>
    </row>
    <row r="32" spans="2:12" x14ac:dyDescent="0.35">
      <c r="B32" s="2" t="s">
        <v>35</v>
      </c>
      <c r="C32" s="2" t="s">
        <v>10</v>
      </c>
      <c r="D32" s="4">
        <v>44428</v>
      </c>
      <c r="E32" s="3">
        <f t="shared" si="0"/>
        <v>157</v>
      </c>
      <c r="F32" s="74">
        <f t="shared" si="1"/>
        <v>0.43013698630136987</v>
      </c>
      <c r="G32" s="2">
        <v>4500</v>
      </c>
      <c r="H32" s="3">
        <v>21.900000000000002</v>
      </c>
      <c r="I32" s="3">
        <v>22.7</v>
      </c>
      <c r="J32" s="2">
        <f t="shared" si="2"/>
        <v>22.3</v>
      </c>
      <c r="K32" s="2">
        <v>15.79</v>
      </c>
      <c r="L32">
        <v>0.1153</v>
      </c>
    </row>
    <row r="33" spans="2:12" x14ac:dyDescent="0.35">
      <c r="B33" s="2" t="s">
        <v>96</v>
      </c>
      <c r="C33" s="2" t="s">
        <v>85</v>
      </c>
      <c r="D33" s="4">
        <v>44456</v>
      </c>
      <c r="E33" s="3">
        <f t="shared" si="0"/>
        <v>185</v>
      </c>
      <c r="F33" s="74">
        <f t="shared" si="1"/>
        <v>0.50684931506849318</v>
      </c>
      <c r="G33" s="2">
        <v>3100</v>
      </c>
      <c r="H33" s="3">
        <v>58.7</v>
      </c>
      <c r="I33" s="3">
        <v>59.6</v>
      </c>
      <c r="J33" s="2">
        <f t="shared" si="2"/>
        <v>59.150000000000006</v>
      </c>
      <c r="K33" s="2">
        <v>31.91</v>
      </c>
      <c r="L33">
        <v>-0.1198</v>
      </c>
    </row>
    <row r="34" spans="2:12" x14ac:dyDescent="0.35">
      <c r="B34" s="2" t="s">
        <v>97</v>
      </c>
      <c r="C34" s="2" t="s">
        <v>85</v>
      </c>
      <c r="D34" s="4">
        <v>44456</v>
      </c>
      <c r="E34" s="3">
        <f t="shared" si="0"/>
        <v>185</v>
      </c>
      <c r="F34" s="74">
        <f t="shared" si="1"/>
        <v>0.50684931506849318</v>
      </c>
      <c r="G34" s="2">
        <v>3500</v>
      </c>
      <c r="H34" s="3">
        <v>109.9</v>
      </c>
      <c r="I34" s="3">
        <v>111</v>
      </c>
      <c r="J34" s="2">
        <f t="shared" si="2"/>
        <v>110.45</v>
      </c>
      <c r="K34" s="2">
        <v>26.29</v>
      </c>
      <c r="L34">
        <v>-0.23050000000000001</v>
      </c>
    </row>
    <row r="35" spans="2:12" x14ac:dyDescent="0.35">
      <c r="B35" s="2" t="s">
        <v>38</v>
      </c>
      <c r="C35" s="2" t="s">
        <v>10</v>
      </c>
      <c r="D35" s="4">
        <v>44456</v>
      </c>
      <c r="E35" s="3">
        <f t="shared" si="0"/>
        <v>185</v>
      </c>
      <c r="F35" s="74">
        <f t="shared" si="1"/>
        <v>0.50684931506849318</v>
      </c>
      <c r="G35" s="2">
        <v>3900</v>
      </c>
      <c r="H35" s="3">
        <v>254.20000000000002</v>
      </c>
      <c r="I35" s="3">
        <v>256.8</v>
      </c>
      <c r="J35" s="2">
        <f t="shared" si="2"/>
        <v>255.5</v>
      </c>
      <c r="K35" s="2">
        <v>20.61</v>
      </c>
      <c r="L35">
        <v>0.55810000000000004</v>
      </c>
    </row>
    <row r="36" spans="2:12" x14ac:dyDescent="0.35">
      <c r="B36" s="2" t="s">
        <v>37</v>
      </c>
      <c r="C36" s="2" t="s">
        <v>10</v>
      </c>
      <c r="D36" s="4">
        <v>44456</v>
      </c>
      <c r="E36" s="3">
        <f t="shared" si="0"/>
        <v>185</v>
      </c>
      <c r="F36" s="74">
        <f t="shared" si="1"/>
        <v>0.50684931506849318</v>
      </c>
      <c r="G36" s="2">
        <v>4300</v>
      </c>
      <c r="H36" s="3">
        <v>67</v>
      </c>
      <c r="I36" s="3">
        <v>68.099999999999994</v>
      </c>
      <c r="J36" s="2">
        <f t="shared" si="2"/>
        <v>67.55</v>
      </c>
      <c r="K36" s="2">
        <v>16.57</v>
      </c>
      <c r="L36">
        <v>0.25269999999999998</v>
      </c>
    </row>
    <row r="37" spans="2:12" x14ac:dyDescent="0.35">
      <c r="B37" s="2" t="s">
        <v>36</v>
      </c>
      <c r="C37" s="2" t="s">
        <v>10</v>
      </c>
      <c r="D37" s="4">
        <v>44456</v>
      </c>
      <c r="E37" s="3">
        <f t="shared" si="0"/>
        <v>185</v>
      </c>
      <c r="F37" s="74">
        <f t="shared" si="1"/>
        <v>0.50684931506849318</v>
      </c>
      <c r="G37" s="2">
        <v>4600</v>
      </c>
      <c r="H37" s="3">
        <v>19.3</v>
      </c>
      <c r="I37" s="3">
        <v>19.900000000000002</v>
      </c>
      <c r="J37" s="2">
        <f t="shared" si="2"/>
        <v>19.600000000000001</v>
      </c>
      <c r="K37" s="2">
        <v>15.79</v>
      </c>
      <c r="L37">
        <v>9.7100000000000006E-2</v>
      </c>
    </row>
    <row r="38" spans="2:12" x14ac:dyDescent="0.35">
      <c r="B38" s="2" t="s">
        <v>98</v>
      </c>
      <c r="C38" s="2" t="s">
        <v>85</v>
      </c>
      <c r="D38" s="4">
        <v>44547</v>
      </c>
      <c r="E38" s="3">
        <f t="shared" si="0"/>
        <v>276</v>
      </c>
      <c r="F38" s="74">
        <f t="shared" si="1"/>
        <v>0.75616438356164384</v>
      </c>
      <c r="G38" s="2">
        <v>2900</v>
      </c>
      <c r="H38" s="3">
        <v>67.2</v>
      </c>
      <c r="I38" s="3">
        <v>68.8</v>
      </c>
      <c r="J38" s="2">
        <f t="shared" si="2"/>
        <v>68</v>
      </c>
      <c r="K38" s="2">
        <v>32.49</v>
      </c>
      <c r="L38">
        <v>-0.11020000000000001</v>
      </c>
    </row>
    <row r="39" spans="2:12" x14ac:dyDescent="0.35">
      <c r="B39" s="2" t="s">
        <v>99</v>
      </c>
      <c r="C39" s="2" t="s">
        <v>85</v>
      </c>
      <c r="D39" s="4">
        <v>44547</v>
      </c>
      <c r="E39" s="3">
        <f t="shared" si="0"/>
        <v>276</v>
      </c>
      <c r="F39" s="74">
        <f t="shared" si="1"/>
        <v>0.75616438356164384</v>
      </c>
      <c r="G39" s="2">
        <v>3300</v>
      </c>
      <c r="H39" s="3">
        <v>120.5</v>
      </c>
      <c r="I39" s="3">
        <v>122.4</v>
      </c>
      <c r="J39" s="2">
        <f t="shared" si="2"/>
        <v>121.45</v>
      </c>
      <c r="K39" s="2">
        <v>28.09</v>
      </c>
      <c r="L39">
        <v>-0.19789999999999999</v>
      </c>
    </row>
    <row r="40" spans="2:12" x14ac:dyDescent="0.35">
      <c r="B40" s="2" t="s">
        <v>43</v>
      </c>
      <c r="C40" s="2" t="s">
        <v>10</v>
      </c>
      <c r="D40" s="4">
        <v>44547</v>
      </c>
      <c r="E40" s="3">
        <f t="shared" si="0"/>
        <v>276</v>
      </c>
      <c r="F40" s="74">
        <f t="shared" si="1"/>
        <v>0.75616438356164384</v>
      </c>
      <c r="G40" s="2">
        <v>3900</v>
      </c>
      <c r="H40" s="3">
        <v>305.5</v>
      </c>
      <c r="I40" s="3">
        <v>308.5</v>
      </c>
      <c r="J40" s="2">
        <f t="shared" si="2"/>
        <v>307</v>
      </c>
      <c r="K40" s="2">
        <v>21.13</v>
      </c>
      <c r="L40">
        <v>0.5524</v>
      </c>
    </row>
    <row r="41" spans="2:12" x14ac:dyDescent="0.35">
      <c r="B41" s="2" t="s">
        <v>42</v>
      </c>
      <c r="C41" s="2" t="s">
        <v>10</v>
      </c>
      <c r="D41" s="4">
        <v>44547</v>
      </c>
      <c r="E41" s="3">
        <f t="shared" si="0"/>
        <v>276</v>
      </c>
      <c r="F41" s="74">
        <f t="shared" si="1"/>
        <v>0.75616438356164384</v>
      </c>
      <c r="G41" s="2">
        <v>4300</v>
      </c>
      <c r="H41" s="3">
        <v>105.8</v>
      </c>
      <c r="I41" s="3">
        <v>108</v>
      </c>
      <c r="J41" s="2">
        <f t="shared" si="2"/>
        <v>106.9</v>
      </c>
      <c r="K41" s="2">
        <v>17.239999999999998</v>
      </c>
      <c r="L41">
        <v>0.30230000000000001</v>
      </c>
    </row>
    <row r="42" spans="2:12" x14ac:dyDescent="0.35">
      <c r="B42" s="2" t="s">
        <v>41</v>
      </c>
      <c r="C42" s="2" t="s">
        <v>10</v>
      </c>
      <c r="D42" s="4">
        <v>44547</v>
      </c>
      <c r="E42" s="3">
        <f t="shared" si="0"/>
        <v>276</v>
      </c>
      <c r="F42" s="74">
        <f t="shared" si="1"/>
        <v>0.75616438356164384</v>
      </c>
      <c r="G42" s="2">
        <v>4600</v>
      </c>
      <c r="H42" s="3">
        <v>40</v>
      </c>
      <c r="I42" s="3">
        <v>41.7</v>
      </c>
      <c r="J42" s="2">
        <f t="shared" si="2"/>
        <v>40.85</v>
      </c>
      <c r="K42" s="2">
        <v>16.16</v>
      </c>
      <c r="L42">
        <v>0.14960000000000001</v>
      </c>
    </row>
    <row r="43" spans="2:12" x14ac:dyDescent="0.35">
      <c r="B43" s="2" t="s">
        <v>100</v>
      </c>
      <c r="C43" s="2" t="s">
        <v>85</v>
      </c>
      <c r="D43" s="4">
        <v>44638</v>
      </c>
      <c r="E43" s="3">
        <f t="shared" si="0"/>
        <v>367</v>
      </c>
      <c r="F43" s="74">
        <f t="shared" si="1"/>
        <v>1.0054794520547945</v>
      </c>
      <c r="G43" s="2">
        <v>2700</v>
      </c>
      <c r="H43" s="3">
        <v>69.100000000000009</v>
      </c>
      <c r="I43" s="3">
        <v>71.5</v>
      </c>
      <c r="J43" s="2">
        <f t="shared" si="2"/>
        <v>70.300000000000011</v>
      </c>
      <c r="K43" s="2">
        <v>33.14</v>
      </c>
      <c r="L43">
        <v>-9.7199999999999995E-2</v>
      </c>
    </row>
    <row r="44" spans="2:12" x14ac:dyDescent="0.35">
      <c r="B44" s="2" t="s">
        <v>101</v>
      </c>
      <c r="C44" s="2" t="s">
        <v>85</v>
      </c>
      <c r="D44" s="4">
        <v>44638</v>
      </c>
      <c r="E44" s="3">
        <f t="shared" si="0"/>
        <v>367</v>
      </c>
      <c r="F44" s="74">
        <f t="shared" si="1"/>
        <v>1.0054794520547945</v>
      </c>
      <c r="G44" s="2">
        <v>3300</v>
      </c>
      <c r="H44" s="3">
        <v>156.1</v>
      </c>
      <c r="I44" s="3">
        <v>159.4</v>
      </c>
      <c r="J44" s="2">
        <f t="shared" si="2"/>
        <v>157.75</v>
      </c>
      <c r="K44" s="2">
        <v>27.35</v>
      </c>
      <c r="L44">
        <v>-0.21790000000000001</v>
      </c>
    </row>
    <row r="45" spans="2:12" x14ac:dyDescent="0.35">
      <c r="B45" s="2" t="s">
        <v>48</v>
      </c>
      <c r="C45" s="2" t="s">
        <v>10</v>
      </c>
      <c r="D45" s="4">
        <v>44638</v>
      </c>
      <c r="E45" s="3">
        <f t="shared" si="0"/>
        <v>367</v>
      </c>
      <c r="F45" s="74">
        <f t="shared" si="1"/>
        <v>1.0054794520547945</v>
      </c>
      <c r="G45" s="2">
        <v>3850</v>
      </c>
      <c r="H45" s="3">
        <v>379.40000000000003</v>
      </c>
      <c r="I45" s="3">
        <v>384.5</v>
      </c>
      <c r="J45" s="2">
        <f t="shared" si="2"/>
        <v>381.95000000000005</v>
      </c>
      <c r="K45" s="2">
        <v>21.9</v>
      </c>
      <c r="L45">
        <v>0.57330000000000003</v>
      </c>
    </row>
    <row r="46" spans="2:12" x14ac:dyDescent="0.35">
      <c r="B46" s="2" t="s">
        <v>47</v>
      </c>
      <c r="C46" s="2" t="s">
        <v>10</v>
      </c>
      <c r="D46" s="4">
        <v>44638</v>
      </c>
      <c r="E46" s="3">
        <f t="shared" si="0"/>
        <v>367</v>
      </c>
      <c r="F46" s="74">
        <f t="shared" si="1"/>
        <v>1.0054794520547945</v>
      </c>
      <c r="G46" s="2">
        <v>4475</v>
      </c>
      <c r="H46" s="3">
        <v>90.3</v>
      </c>
      <c r="I46" s="2">
        <v>93.9</v>
      </c>
      <c r="J46" s="2">
        <f t="shared" si="2"/>
        <v>92.1</v>
      </c>
      <c r="K46">
        <v>17.010000000000002</v>
      </c>
      <c r="L46">
        <v>0.24679999999999999</v>
      </c>
    </row>
    <row r="47" spans="2:12" x14ac:dyDescent="0.35">
      <c r="B47" s="2" t="s">
        <v>46</v>
      </c>
      <c r="C47" s="2" t="s">
        <v>10</v>
      </c>
      <c r="D47" s="4">
        <v>44638</v>
      </c>
      <c r="E47" s="3">
        <f t="shared" si="0"/>
        <v>367</v>
      </c>
      <c r="F47" s="74">
        <f t="shared" si="1"/>
        <v>1.0054794520547945</v>
      </c>
      <c r="G47" s="2">
        <v>4800</v>
      </c>
      <c r="H47" s="3">
        <v>37.800000000000004</v>
      </c>
      <c r="I47" s="2">
        <v>40.5</v>
      </c>
      <c r="J47" s="2">
        <f t="shared" si="2"/>
        <v>39.150000000000006</v>
      </c>
      <c r="K47">
        <v>16.45</v>
      </c>
      <c r="L47">
        <v>0.12790000000000001</v>
      </c>
    </row>
    <row r="48" spans="2:12" x14ac:dyDescent="0.35">
      <c r="B48" s="2"/>
      <c r="D48" s="5"/>
      <c r="E48" s="5"/>
      <c r="F48" s="5"/>
      <c r="H48" s="1"/>
      <c r="I48" s="5"/>
      <c r="J48" s="5"/>
      <c r="K48" s="2"/>
    </row>
    <row r="49" spans="2:12" x14ac:dyDescent="0.35">
      <c r="B49" s="2"/>
      <c r="C49" t="s">
        <v>5</v>
      </c>
      <c r="D49" s="5" t="s">
        <v>6</v>
      </c>
      <c r="E49" s="5"/>
      <c r="F49" s="5"/>
      <c r="G49" t="s">
        <v>7</v>
      </c>
      <c r="H49" s="1" t="s">
        <v>0</v>
      </c>
      <c r="I49" s="5" t="s">
        <v>1</v>
      </c>
      <c r="J49" s="5"/>
      <c r="K49" s="2" t="s">
        <v>8</v>
      </c>
      <c r="L49" t="s">
        <v>9</v>
      </c>
    </row>
    <row r="50" spans="2:12" x14ac:dyDescent="0.35">
      <c r="B50" s="2" t="s">
        <v>110</v>
      </c>
      <c r="C50" s="2" t="s">
        <v>10</v>
      </c>
      <c r="D50" s="4">
        <v>44272</v>
      </c>
      <c r="E50" s="3">
        <f t="shared" ref="E50:E69" si="3">D50-$C$5</f>
        <v>1</v>
      </c>
      <c r="F50" s="74">
        <f t="shared" ref="F50:F69" si="4">E50/365</f>
        <v>2.7397260273972603E-3</v>
      </c>
      <c r="G50" s="2">
        <v>20</v>
      </c>
      <c r="H50" s="3">
        <v>0.55000000000000004</v>
      </c>
      <c r="I50" s="3">
        <v>0.70000000000000007</v>
      </c>
      <c r="J50" s="75">
        <f t="shared" ref="J50:J69" si="5">(H50+I50)/2</f>
        <v>0.625</v>
      </c>
      <c r="K50" s="2" t="s">
        <v>52</v>
      </c>
      <c r="L50">
        <v>0.57030000000000003</v>
      </c>
    </row>
    <row r="51" spans="2:12" x14ac:dyDescent="0.35">
      <c r="B51" s="2" t="s">
        <v>111</v>
      </c>
      <c r="C51" s="2" t="s">
        <v>10</v>
      </c>
      <c r="D51" s="4">
        <v>44272</v>
      </c>
      <c r="E51" s="3">
        <f t="shared" si="3"/>
        <v>1</v>
      </c>
      <c r="F51" s="74">
        <f t="shared" si="4"/>
        <v>2.7397260273972603E-3</v>
      </c>
      <c r="G51" s="2">
        <v>21</v>
      </c>
      <c r="H51" s="3">
        <v>0.2</v>
      </c>
      <c r="I51" s="3">
        <v>0.35000000000000003</v>
      </c>
      <c r="J51" s="75">
        <f t="shared" si="5"/>
        <v>0.27500000000000002</v>
      </c>
      <c r="K51" s="2" t="s">
        <v>52</v>
      </c>
      <c r="L51">
        <v>0.30590000000000001</v>
      </c>
    </row>
    <row r="52" spans="2:12" x14ac:dyDescent="0.35">
      <c r="B52" s="2" t="s">
        <v>54</v>
      </c>
      <c r="C52" s="2" t="s">
        <v>10</v>
      </c>
      <c r="D52" s="4">
        <v>44272</v>
      </c>
      <c r="E52" s="3">
        <f t="shared" si="3"/>
        <v>1</v>
      </c>
      <c r="F52" s="74">
        <f t="shared" si="4"/>
        <v>2.7397260273972603E-3</v>
      </c>
      <c r="G52" s="2">
        <v>22</v>
      </c>
      <c r="H52" s="3">
        <v>0.1</v>
      </c>
      <c r="I52" s="3">
        <v>0.2</v>
      </c>
      <c r="J52" s="75">
        <f t="shared" si="5"/>
        <v>0.15000000000000002</v>
      </c>
      <c r="K52" s="2" t="s">
        <v>52</v>
      </c>
      <c r="L52">
        <v>0.16889999999999999</v>
      </c>
    </row>
    <row r="53" spans="2:12" x14ac:dyDescent="0.35">
      <c r="B53" s="2" t="s">
        <v>112</v>
      </c>
      <c r="C53" s="2" t="s">
        <v>10</v>
      </c>
      <c r="D53" s="4">
        <v>44272</v>
      </c>
      <c r="E53" s="3">
        <f t="shared" si="3"/>
        <v>1</v>
      </c>
      <c r="F53" s="74">
        <f t="shared" si="4"/>
        <v>2.7397260273972603E-3</v>
      </c>
      <c r="G53" s="2">
        <v>23</v>
      </c>
      <c r="H53" s="3">
        <v>0.05</v>
      </c>
      <c r="I53" s="3">
        <v>0.15</v>
      </c>
      <c r="J53" s="75">
        <f t="shared" si="5"/>
        <v>0.1</v>
      </c>
      <c r="K53" s="2" t="s">
        <v>52</v>
      </c>
      <c r="L53">
        <v>0.10680000000000001</v>
      </c>
    </row>
    <row r="54" spans="2:12" x14ac:dyDescent="0.35">
      <c r="B54" s="2" t="s">
        <v>103</v>
      </c>
      <c r="C54" s="2" t="s">
        <v>10</v>
      </c>
      <c r="D54" s="4">
        <v>44272</v>
      </c>
      <c r="E54" s="3">
        <f t="shared" si="3"/>
        <v>1</v>
      </c>
      <c r="F54" s="74">
        <f t="shared" si="4"/>
        <v>2.7397260273972603E-3</v>
      </c>
      <c r="G54" s="2">
        <v>24</v>
      </c>
      <c r="H54" s="3">
        <v>0.05</v>
      </c>
      <c r="I54" s="3">
        <v>0.15</v>
      </c>
      <c r="J54" s="75">
        <f t="shared" si="5"/>
        <v>0.1</v>
      </c>
      <c r="K54" s="2" t="s">
        <v>52</v>
      </c>
      <c r="L54">
        <v>9.0700000000000003E-2</v>
      </c>
    </row>
    <row r="55" spans="2:12" x14ac:dyDescent="0.35">
      <c r="B55" s="2" t="s">
        <v>59</v>
      </c>
      <c r="C55" s="2" t="s">
        <v>10</v>
      </c>
      <c r="D55" s="4">
        <v>44307</v>
      </c>
      <c r="E55" s="3">
        <f t="shared" si="3"/>
        <v>36</v>
      </c>
      <c r="F55" s="74">
        <f t="shared" si="4"/>
        <v>9.8630136986301367E-2</v>
      </c>
      <c r="G55" s="2">
        <v>26</v>
      </c>
      <c r="H55" s="3">
        <v>2.4</v>
      </c>
      <c r="I55" s="3">
        <v>2.6</v>
      </c>
      <c r="J55" s="75">
        <f t="shared" si="5"/>
        <v>2.5</v>
      </c>
      <c r="K55" s="2" t="s">
        <v>52</v>
      </c>
      <c r="L55">
        <v>0.4199</v>
      </c>
    </row>
    <row r="56" spans="2:12" x14ac:dyDescent="0.35">
      <c r="B56" s="2" t="s">
        <v>104</v>
      </c>
      <c r="C56" s="2" t="s">
        <v>10</v>
      </c>
      <c r="D56" s="4">
        <v>44307</v>
      </c>
      <c r="E56" s="3">
        <f t="shared" si="3"/>
        <v>36</v>
      </c>
      <c r="F56" s="74">
        <f t="shared" si="4"/>
        <v>9.8630136986301367E-2</v>
      </c>
      <c r="G56" s="2">
        <v>32.5</v>
      </c>
      <c r="H56" s="3">
        <v>1.5</v>
      </c>
      <c r="I56" s="3">
        <v>1.6500000000000001</v>
      </c>
      <c r="J56" s="75">
        <f t="shared" si="5"/>
        <v>1.5750000000000002</v>
      </c>
      <c r="K56" s="2" t="s">
        <v>52</v>
      </c>
      <c r="L56">
        <v>0.2878</v>
      </c>
    </row>
    <row r="57" spans="2:12" x14ac:dyDescent="0.35">
      <c r="B57" s="2" t="s">
        <v>58</v>
      </c>
      <c r="C57" s="2" t="s">
        <v>10</v>
      </c>
      <c r="D57" s="4">
        <v>44307</v>
      </c>
      <c r="E57" s="3">
        <f t="shared" si="3"/>
        <v>36</v>
      </c>
      <c r="F57" s="74">
        <f t="shared" si="4"/>
        <v>9.8630136986301367E-2</v>
      </c>
      <c r="G57" s="2">
        <v>40</v>
      </c>
      <c r="H57" s="3">
        <v>1</v>
      </c>
      <c r="I57" s="3">
        <v>1.1500000000000001</v>
      </c>
      <c r="J57" s="75">
        <f t="shared" si="5"/>
        <v>1.0750000000000002</v>
      </c>
      <c r="K57" s="2" t="s">
        <v>52</v>
      </c>
      <c r="L57">
        <v>0.2036</v>
      </c>
    </row>
    <row r="58" spans="2:12" x14ac:dyDescent="0.35">
      <c r="B58" s="2" t="s">
        <v>105</v>
      </c>
      <c r="C58" t="s">
        <v>10</v>
      </c>
      <c r="D58" s="5">
        <v>44307</v>
      </c>
      <c r="E58" s="3">
        <f t="shared" si="3"/>
        <v>36</v>
      </c>
      <c r="F58" s="74">
        <f t="shared" si="4"/>
        <v>9.8630136986301367E-2</v>
      </c>
      <c r="G58">
        <v>45</v>
      </c>
      <c r="H58" s="1">
        <v>0.8</v>
      </c>
      <c r="I58">
        <v>0.95000000000000007</v>
      </c>
      <c r="J58" s="75">
        <f t="shared" si="5"/>
        <v>0.875</v>
      </c>
      <c r="K58" t="s">
        <v>52</v>
      </c>
      <c r="L58">
        <v>0.1678</v>
      </c>
    </row>
    <row r="59" spans="2:12" x14ac:dyDescent="0.35">
      <c r="B59" s="2" t="s">
        <v>57</v>
      </c>
      <c r="C59" t="s">
        <v>10</v>
      </c>
      <c r="D59" s="5">
        <v>44307</v>
      </c>
      <c r="E59" s="3">
        <f t="shared" si="3"/>
        <v>36</v>
      </c>
      <c r="F59" s="74">
        <f t="shared" si="4"/>
        <v>9.8630136986301367E-2</v>
      </c>
      <c r="G59">
        <v>55</v>
      </c>
      <c r="H59" s="1">
        <v>0.5</v>
      </c>
      <c r="I59">
        <v>0.65</v>
      </c>
      <c r="J59" s="75">
        <f t="shared" si="5"/>
        <v>0.57499999999999996</v>
      </c>
      <c r="K59" t="s">
        <v>52</v>
      </c>
      <c r="L59">
        <v>0.1147</v>
      </c>
    </row>
    <row r="60" spans="2:12" x14ac:dyDescent="0.35">
      <c r="B60" s="2" t="s">
        <v>63</v>
      </c>
      <c r="C60" s="2" t="s">
        <v>10</v>
      </c>
      <c r="D60" s="4">
        <v>44335</v>
      </c>
      <c r="E60" s="3">
        <f t="shared" si="3"/>
        <v>64</v>
      </c>
      <c r="F60" s="74">
        <f t="shared" si="4"/>
        <v>0.17534246575342466</v>
      </c>
      <c r="G60" s="2">
        <v>26</v>
      </c>
      <c r="H60" s="3">
        <v>3.8000000000000003</v>
      </c>
      <c r="I60" s="3">
        <v>4.0999999999999996</v>
      </c>
      <c r="J60" s="75">
        <f t="shared" si="5"/>
        <v>3.95</v>
      </c>
      <c r="K60" s="2" t="s">
        <v>52</v>
      </c>
      <c r="L60">
        <v>0.50280000000000002</v>
      </c>
    </row>
    <row r="61" spans="2:12" x14ac:dyDescent="0.35">
      <c r="B61" s="2" t="s">
        <v>106</v>
      </c>
      <c r="C61" s="2" t="s">
        <v>10</v>
      </c>
      <c r="D61" s="4">
        <v>44335</v>
      </c>
      <c r="E61" s="3">
        <f t="shared" si="3"/>
        <v>64</v>
      </c>
      <c r="F61" s="74">
        <f t="shared" si="4"/>
        <v>0.17534246575342466</v>
      </c>
      <c r="G61" s="2">
        <v>35</v>
      </c>
      <c r="H61" s="3">
        <v>2.2000000000000002</v>
      </c>
      <c r="I61" s="3">
        <v>2.4</v>
      </c>
      <c r="J61" s="75">
        <f t="shared" si="5"/>
        <v>2.2999999999999998</v>
      </c>
      <c r="K61" s="2" t="s">
        <v>52</v>
      </c>
      <c r="L61">
        <v>0.33850000000000002</v>
      </c>
    </row>
    <row r="62" spans="2:12" x14ac:dyDescent="0.35">
      <c r="B62" s="2" t="s">
        <v>62</v>
      </c>
      <c r="C62" s="2" t="s">
        <v>10</v>
      </c>
      <c r="D62" s="4">
        <v>44335</v>
      </c>
      <c r="E62" s="3">
        <f t="shared" si="3"/>
        <v>64</v>
      </c>
      <c r="F62" s="74">
        <f t="shared" si="4"/>
        <v>0.17534246575342466</v>
      </c>
      <c r="G62" s="2">
        <v>45</v>
      </c>
      <c r="H62" s="3">
        <v>1.4000000000000001</v>
      </c>
      <c r="I62" s="3">
        <v>1.55</v>
      </c>
      <c r="J62" s="75">
        <f t="shared" si="5"/>
        <v>1.4750000000000001</v>
      </c>
      <c r="K62" s="2" t="s">
        <v>52</v>
      </c>
      <c r="L62">
        <v>0.2341</v>
      </c>
    </row>
    <row r="63" spans="2:12" x14ac:dyDescent="0.35">
      <c r="B63" s="2" t="s">
        <v>107</v>
      </c>
      <c r="C63" t="s">
        <v>10</v>
      </c>
      <c r="D63" s="5">
        <v>44335</v>
      </c>
      <c r="E63" s="3">
        <f t="shared" si="3"/>
        <v>64</v>
      </c>
      <c r="F63" s="74">
        <f t="shared" si="4"/>
        <v>0.17534246575342466</v>
      </c>
      <c r="G63">
        <v>50</v>
      </c>
      <c r="H63" s="1">
        <v>1.1500000000000001</v>
      </c>
      <c r="I63">
        <v>1.3</v>
      </c>
      <c r="J63" s="75">
        <f t="shared" si="5"/>
        <v>1.2250000000000001</v>
      </c>
      <c r="K63" t="s">
        <v>52</v>
      </c>
      <c r="L63">
        <v>0.1993</v>
      </c>
    </row>
    <row r="64" spans="2:12" x14ac:dyDescent="0.35">
      <c r="B64" s="2" t="s">
        <v>66</v>
      </c>
      <c r="C64" t="s">
        <v>10</v>
      </c>
      <c r="D64" s="5">
        <v>44335</v>
      </c>
      <c r="E64" s="3">
        <f t="shared" si="3"/>
        <v>64</v>
      </c>
      <c r="F64" s="74">
        <f t="shared" si="4"/>
        <v>0.17534246575342466</v>
      </c>
      <c r="G64">
        <v>60</v>
      </c>
      <c r="H64" s="1">
        <v>0.8</v>
      </c>
      <c r="I64">
        <v>0.95000000000000007</v>
      </c>
      <c r="J64" s="75">
        <f t="shared" si="5"/>
        <v>0.875</v>
      </c>
      <c r="K64" t="s">
        <v>52</v>
      </c>
      <c r="L64">
        <v>0.14829999999999999</v>
      </c>
    </row>
    <row r="65" spans="2:12" x14ac:dyDescent="0.35">
      <c r="B65" s="2" t="s">
        <v>69</v>
      </c>
      <c r="C65" s="2" t="s">
        <v>10</v>
      </c>
      <c r="D65" s="4">
        <v>44363</v>
      </c>
      <c r="E65" s="3">
        <f t="shared" si="3"/>
        <v>92</v>
      </c>
      <c r="F65" s="74">
        <f t="shared" si="4"/>
        <v>0.25205479452054796</v>
      </c>
      <c r="G65" s="2">
        <v>29</v>
      </c>
      <c r="H65" s="3">
        <v>3.8000000000000003</v>
      </c>
      <c r="I65" s="3">
        <v>4.0999999999999996</v>
      </c>
      <c r="J65" s="75">
        <f t="shared" si="5"/>
        <v>3.95</v>
      </c>
      <c r="K65" s="2" t="s">
        <v>52</v>
      </c>
      <c r="L65">
        <v>0.47860000000000003</v>
      </c>
    </row>
    <row r="66" spans="2:12" x14ac:dyDescent="0.35">
      <c r="B66" s="2" t="s">
        <v>108</v>
      </c>
      <c r="C66" s="2" t="s">
        <v>10</v>
      </c>
      <c r="D66" s="4">
        <v>44363</v>
      </c>
      <c r="E66" s="3">
        <f t="shared" si="3"/>
        <v>92</v>
      </c>
      <c r="F66" s="74">
        <f t="shared" si="4"/>
        <v>0.25205479452054796</v>
      </c>
      <c r="G66" s="2">
        <v>40</v>
      </c>
      <c r="H66" s="3">
        <v>2.15</v>
      </c>
      <c r="I66" s="3">
        <v>2.35</v>
      </c>
      <c r="J66" s="75">
        <f t="shared" si="5"/>
        <v>2.25</v>
      </c>
      <c r="K66" s="2" t="s">
        <v>52</v>
      </c>
      <c r="L66">
        <v>0.31580000000000003</v>
      </c>
    </row>
    <row r="67" spans="2:12" x14ac:dyDescent="0.35">
      <c r="B67" s="2" t="s">
        <v>68</v>
      </c>
      <c r="C67" s="2" t="s">
        <v>10</v>
      </c>
      <c r="D67" s="4">
        <v>44363</v>
      </c>
      <c r="E67" s="3">
        <f t="shared" si="3"/>
        <v>92</v>
      </c>
      <c r="F67" s="74">
        <f t="shared" si="4"/>
        <v>0.25205479452054796</v>
      </c>
      <c r="G67" s="2">
        <v>50</v>
      </c>
      <c r="H67" s="3">
        <v>1.35</v>
      </c>
      <c r="I67" s="3">
        <v>1.55</v>
      </c>
      <c r="J67" s="75">
        <f t="shared" si="5"/>
        <v>1.4500000000000002</v>
      </c>
      <c r="K67" s="2" t="s">
        <v>52</v>
      </c>
      <c r="L67">
        <v>0.22220000000000001</v>
      </c>
    </row>
    <row r="68" spans="2:12" x14ac:dyDescent="0.35">
      <c r="B68" s="2" t="s">
        <v>109</v>
      </c>
      <c r="C68" s="2" t="s">
        <v>10</v>
      </c>
      <c r="D68" s="4">
        <v>44363</v>
      </c>
      <c r="E68" s="3">
        <f t="shared" si="3"/>
        <v>92</v>
      </c>
      <c r="F68" s="74">
        <f t="shared" si="4"/>
        <v>0.25205479452054796</v>
      </c>
      <c r="G68" s="2">
        <v>60</v>
      </c>
      <c r="H68" s="3">
        <v>0.95000000000000007</v>
      </c>
      <c r="I68" s="3">
        <v>1.1500000000000001</v>
      </c>
      <c r="J68" s="75">
        <f t="shared" si="5"/>
        <v>1.05</v>
      </c>
      <c r="K68" s="2" t="s">
        <v>52</v>
      </c>
      <c r="L68">
        <v>0.1681</v>
      </c>
    </row>
    <row r="69" spans="2:12" x14ac:dyDescent="0.35">
      <c r="B69" s="2" t="s">
        <v>67</v>
      </c>
      <c r="C69" s="2" t="s">
        <v>10</v>
      </c>
      <c r="D69" s="4">
        <v>44363</v>
      </c>
      <c r="E69" s="3">
        <f t="shared" si="3"/>
        <v>92</v>
      </c>
      <c r="F69" s="74">
        <f t="shared" si="4"/>
        <v>0.25205479452054796</v>
      </c>
      <c r="G69" s="2">
        <v>70</v>
      </c>
      <c r="H69" s="3">
        <v>0.70000000000000007</v>
      </c>
      <c r="I69" s="3">
        <v>0.85</v>
      </c>
      <c r="J69" s="75">
        <f t="shared" si="5"/>
        <v>0.77500000000000002</v>
      </c>
      <c r="K69" s="2" t="s">
        <v>52</v>
      </c>
      <c r="L69">
        <v>0.12909999999999999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6DFF-8C7E-477F-BBA1-9455CB0AC60B}">
  <dimension ref="F4:I65"/>
  <sheetViews>
    <sheetView topLeftCell="A42" workbookViewId="0">
      <selection activeCell="J54" sqref="J54"/>
    </sheetView>
  </sheetViews>
  <sheetFormatPr defaultRowHeight="14.5" x14ac:dyDescent="0.35"/>
  <cols>
    <col min="6" max="6" width="12.90625" customWidth="1"/>
  </cols>
  <sheetData>
    <row r="4" spans="6:9" x14ac:dyDescent="0.35">
      <c r="F4" s="74">
        <v>8.4931506849315067E-2</v>
      </c>
      <c r="G4" s="2">
        <v>3600</v>
      </c>
      <c r="H4" s="2">
        <v>13.75</v>
      </c>
    </row>
    <row r="5" spans="6:9" x14ac:dyDescent="0.35">
      <c r="F5" s="74">
        <v>8.4931506849315067E-2</v>
      </c>
      <c r="G5" s="2">
        <v>3800</v>
      </c>
      <c r="H5" s="2">
        <v>32.1</v>
      </c>
    </row>
    <row r="6" spans="6:9" x14ac:dyDescent="0.35">
      <c r="F6" s="74">
        <v>8.4931506849315067E-2</v>
      </c>
      <c r="G6" s="2">
        <v>3975</v>
      </c>
      <c r="H6" s="2">
        <v>67.650000000000006</v>
      </c>
    </row>
    <row r="7" spans="6:9" x14ac:dyDescent="0.35">
      <c r="F7" s="74">
        <v>8.4931506849315067E-2</v>
      </c>
      <c r="G7" s="2">
        <v>4075</v>
      </c>
      <c r="H7" s="2">
        <v>25.55</v>
      </c>
    </row>
    <row r="8" spans="6:9" x14ac:dyDescent="0.35">
      <c r="F8" s="74">
        <v>8.4931506849315067E-2</v>
      </c>
      <c r="G8" s="2">
        <v>4250</v>
      </c>
      <c r="H8" s="2">
        <v>3.1500000000000004</v>
      </c>
    </row>
    <row r="9" spans="6:9" x14ac:dyDescent="0.35">
      <c r="F9" s="74">
        <v>0.18082191780821918</v>
      </c>
      <c r="G9" s="2">
        <v>3400</v>
      </c>
      <c r="H9" s="2">
        <v>25.200000000000003</v>
      </c>
    </row>
    <row r="10" spans="6:9" x14ac:dyDescent="0.35">
      <c r="F10" s="74">
        <v>0.18082191780821918</v>
      </c>
      <c r="G10" s="2">
        <v>3700</v>
      </c>
      <c r="H10" s="2">
        <v>54.5</v>
      </c>
      <c r="I10" s="2"/>
    </row>
    <row r="11" spans="6:9" x14ac:dyDescent="0.35">
      <c r="F11" s="74">
        <v>0.18082191780821918</v>
      </c>
      <c r="G11" s="2">
        <v>3925</v>
      </c>
      <c r="H11" s="2">
        <v>141.80000000000001</v>
      </c>
      <c r="I11" s="2"/>
    </row>
    <row r="12" spans="6:9" x14ac:dyDescent="0.35">
      <c r="F12" s="74">
        <v>0.18082191780821918</v>
      </c>
      <c r="G12" s="2">
        <v>4200</v>
      </c>
      <c r="H12" s="2">
        <v>25.5</v>
      </c>
      <c r="I12" s="2"/>
    </row>
    <row r="13" spans="6:9" x14ac:dyDescent="0.35">
      <c r="F13" s="74">
        <v>0.18082191780821918</v>
      </c>
      <c r="G13" s="2">
        <v>4300</v>
      </c>
      <c r="H13" s="2">
        <v>11.9</v>
      </c>
      <c r="I13" s="2"/>
    </row>
    <row r="14" spans="6:9" x14ac:dyDescent="0.35">
      <c r="F14" s="74">
        <v>0.25753424657534246</v>
      </c>
      <c r="G14" s="2">
        <v>3200</v>
      </c>
      <c r="H14" s="2">
        <v>28.5</v>
      </c>
      <c r="I14" s="2"/>
    </row>
    <row r="15" spans="6:9" x14ac:dyDescent="0.35">
      <c r="F15" s="74">
        <v>0.25753424657534246</v>
      </c>
      <c r="G15" s="2">
        <v>3700</v>
      </c>
      <c r="H15" s="2">
        <v>80.599999999999994</v>
      </c>
      <c r="I15" s="2"/>
    </row>
    <row r="16" spans="6:9" x14ac:dyDescent="0.35">
      <c r="F16" s="74">
        <v>0.25753424657534246</v>
      </c>
      <c r="G16" s="2">
        <v>3950</v>
      </c>
      <c r="H16" s="2">
        <v>154.25</v>
      </c>
      <c r="I16" s="2"/>
    </row>
    <row r="17" spans="6:9" x14ac:dyDescent="0.35">
      <c r="F17" s="74">
        <v>0.25753424657534246</v>
      </c>
      <c r="G17" s="2">
        <v>4200</v>
      </c>
      <c r="H17" s="2">
        <v>43.900000000000006</v>
      </c>
      <c r="I17" s="2"/>
    </row>
    <row r="18" spans="6:9" x14ac:dyDescent="0.35">
      <c r="F18" s="74">
        <v>0.25753424657534246</v>
      </c>
      <c r="G18" s="2">
        <v>4400</v>
      </c>
      <c r="H18" s="2">
        <v>12.9</v>
      </c>
      <c r="I18" s="2"/>
    </row>
    <row r="19" spans="6:9" x14ac:dyDescent="0.35">
      <c r="F19" s="74">
        <v>0.33424657534246577</v>
      </c>
      <c r="G19" s="2">
        <v>3200</v>
      </c>
      <c r="H19" s="2">
        <v>40.85</v>
      </c>
      <c r="I19" s="2"/>
    </row>
    <row r="20" spans="6:9" x14ac:dyDescent="0.35">
      <c r="F20" s="74">
        <v>0.33424657534246577</v>
      </c>
      <c r="G20" s="2">
        <v>3600</v>
      </c>
      <c r="H20" s="2">
        <v>85.35</v>
      </c>
      <c r="I20" s="2"/>
    </row>
    <row r="21" spans="6:9" x14ac:dyDescent="0.35">
      <c r="F21" s="74">
        <v>0.33424657534246577</v>
      </c>
      <c r="G21" s="2">
        <v>3925</v>
      </c>
      <c r="H21" s="2">
        <v>194.8</v>
      </c>
      <c r="I21" s="2"/>
    </row>
    <row r="22" spans="6:9" x14ac:dyDescent="0.35">
      <c r="F22" s="74">
        <v>0.33424657534246577</v>
      </c>
      <c r="G22" s="2">
        <v>4250</v>
      </c>
      <c r="H22" s="2">
        <v>48.55</v>
      </c>
      <c r="I22" s="2"/>
    </row>
    <row r="23" spans="6:9" x14ac:dyDescent="0.35">
      <c r="F23" s="74">
        <v>0.33424657534246577</v>
      </c>
      <c r="G23" s="2">
        <v>4400</v>
      </c>
      <c r="H23" s="2">
        <v>22.15</v>
      </c>
      <c r="I23" s="2"/>
    </row>
    <row r="24" spans="6:9" x14ac:dyDescent="0.35">
      <c r="F24" s="74">
        <v>0.43013698630136987</v>
      </c>
      <c r="G24" s="2">
        <v>3100</v>
      </c>
      <c r="H24" s="2">
        <v>48.55</v>
      </c>
      <c r="I24" s="2"/>
    </row>
    <row r="25" spans="6:9" x14ac:dyDescent="0.35">
      <c r="F25" s="74">
        <v>0.43013698630136987</v>
      </c>
      <c r="G25" s="2">
        <v>3500</v>
      </c>
      <c r="H25" s="2">
        <v>93.85</v>
      </c>
      <c r="I25" s="2"/>
    </row>
    <row r="26" spans="6:9" x14ac:dyDescent="0.35">
      <c r="F26" s="74">
        <v>0.43013698630136987</v>
      </c>
      <c r="G26" s="2">
        <v>4000</v>
      </c>
      <c r="H26" s="2">
        <v>176.5</v>
      </c>
      <c r="I26" s="2"/>
    </row>
    <row r="27" spans="6:9" x14ac:dyDescent="0.35">
      <c r="F27" s="74">
        <v>0.43013698630136987</v>
      </c>
      <c r="G27" s="2">
        <v>4250</v>
      </c>
      <c r="H27" s="2">
        <v>68.550000000000011</v>
      </c>
      <c r="I27" s="2"/>
    </row>
    <row r="28" spans="6:9" x14ac:dyDescent="0.35">
      <c r="F28" s="74">
        <v>0.43013698630136987</v>
      </c>
      <c r="G28" s="2">
        <v>4500</v>
      </c>
      <c r="H28" s="2">
        <v>22.3</v>
      </c>
      <c r="I28" s="2"/>
    </row>
    <row r="29" spans="6:9" x14ac:dyDescent="0.35">
      <c r="F29" s="74">
        <v>0.50684931506849318</v>
      </c>
      <c r="G29" s="2">
        <v>3100</v>
      </c>
      <c r="H29" s="2">
        <v>59.150000000000006</v>
      </c>
      <c r="I29" s="2"/>
    </row>
    <row r="30" spans="6:9" x14ac:dyDescent="0.35">
      <c r="F30" s="74">
        <v>0.50684931506849318</v>
      </c>
      <c r="G30" s="2">
        <v>3500</v>
      </c>
      <c r="H30" s="2">
        <v>110.45</v>
      </c>
      <c r="I30" s="2"/>
    </row>
    <row r="31" spans="6:9" x14ac:dyDescent="0.35">
      <c r="F31" s="74">
        <v>0.50684931506849318</v>
      </c>
      <c r="G31" s="2">
        <v>3900</v>
      </c>
      <c r="H31" s="2">
        <v>255.5</v>
      </c>
      <c r="I31" s="2"/>
    </row>
    <row r="32" spans="6:9" x14ac:dyDescent="0.35">
      <c r="F32" s="74">
        <v>0.50684931506849318</v>
      </c>
      <c r="G32" s="2">
        <v>4300</v>
      </c>
      <c r="H32" s="2">
        <v>67.55</v>
      </c>
      <c r="I32" s="2"/>
    </row>
    <row r="33" spans="6:9" x14ac:dyDescent="0.35">
      <c r="F33" s="74">
        <v>0.50684931506849318</v>
      </c>
      <c r="G33" s="2">
        <v>4600</v>
      </c>
      <c r="H33" s="2">
        <v>19.600000000000001</v>
      </c>
      <c r="I33" s="2"/>
    </row>
    <row r="34" spans="6:9" x14ac:dyDescent="0.35">
      <c r="F34" s="74">
        <v>0.75616438356164384</v>
      </c>
      <c r="G34" s="2">
        <v>2900</v>
      </c>
      <c r="H34" s="2">
        <v>68</v>
      </c>
      <c r="I34" s="2"/>
    </row>
    <row r="35" spans="6:9" x14ac:dyDescent="0.35">
      <c r="F35" s="74">
        <v>0.75616438356164384</v>
      </c>
      <c r="G35" s="2">
        <v>3300</v>
      </c>
      <c r="H35" s="2">
        <v>121.45</v>
      </c>
      <c r="I35" s="2"/>
    </row>
    <row r="36" spans="6:9" x14ac:dyDescent="0.35">
      <c r="F36" s="74">
        <v>0.75616438356164384</v>
      </c>
      <c r="G36" s="2">
        <v>3900</v>
      </c>
      <c r="H36" s="2">
        <v>307</v>
      </c>
      <c r="I36" s="2"/>
    </row>
    <row r="37" spans="6:9" x14ac:dyDescent="0.35">
      <c r="F37" s="74">
        <v>0.75616438356164384</v>
      </c>
      <c r="G37" s="2">
        <v>4300</v>
      </c>
      <c r="H37" s="2">
        <v>106.9</v>
      </c>
      <c r="I37" s="2"/>
    </row>
    <row r="38" spans="6:9" x14ac:dyDescent="0.35">
      <c r="F38" s="74">
        <v>0.75616438356164384</v>
      </c>
      <c r="G38" s="2">
        <v>4600</v>
      </c>
      <c r="H38" s="2">
        <v>40.85</v>
      </c>
      <c r="I38" s="2"/>
    </row>
    <row r="39" spans="6:9" x14ac:dyDescent="0.35">
      <c r="F39" s="74">
        <v>1.0054794520547945</v>
      </c>
      <c r="G39" s="2">
        <v>2700</v>
      </c>
      <c r="H39" s="2">
        <v>70.300000000000011</v>
      </c>
      <c r="I39" s="2"/>
    </row>
    <row r="40" spans="6:9" x14ac:dyDescent="0.35">
      <c r="F40" s="74">
        <v>1.0054794520547945</v>
      </c>
      <c r="G40" s="2">
        <v>3300</v>
      </c>
      <c r="H40" s="2">
        <v>157.75</v>
      </c>
      <c r="I40" s="2"/>
    </row>
    <row r="41" spans="6:9" x14ac:dyDescent="0.35">
      <c r="F41" s="74">
        <v>1.0054794520547945</v>
      </c>
      <c r="G41" s="2">
        <v>3850</v>
      </c>
      <c r="H41" s="2">
        <v>381.95000000000005</v>
      </c>
      <c r="I41" s="2"/>
    </row>
    <row r="42" spans="6:9" x14ac:dyDescent="0.35">
      <c r="F42" s="74">
        <v>1.0054794520547945</v>
      </c>
      <c r="G42" s="2">
        <v>4475</v>
      </c>
      <c r="H42" s="2">
        <v>92.1</v>
      </c>
    </row>
    <row r="43" spans="6:9" x14ac:dyDescent="0.35">
      <c r="F43" s="74">
        <v>1.0054794520547945</v>
      </c>
      <c r="G43" s="2">
        <v>4800</v>
      </c>
      <c r="H43" s="2">
        <v>39.150000000000006</v>
      </c>
    </row>
    <row r="46" spans="6:9" x14ac:dyDescent="0.35">
      <c r="F46">
        <v>2.7397260273972603E-3</v>
      </c>
      <c r="G46">
        <v>20</v>
      </c>
      <c r="H46">
        <v>0.625</v>
      </c>
    </row>
    <row r="47" spans="6:9" x14ac:dyDescent="0.35">
      <c r="F47">
        <v>2.7397260273972603E-3</v>
      </c>
      <c r="G47">
        <v>21</v>
      </c>
      <c r="H47">
        <v>0.27500000000000002</v>
      </c>
    </row>
    <row r="48" spans="6:9" x14ac:dyDescent="0.35">
      <c r="F48">
        <v>2.7397260273972603E-3</v>
      </c>
      <c r="G48">
        <v>22</v>
      </c>
      <c r="H48">
        <v>0.15000000000000002</v>
      </c>
    </row>
    <row r="49" spans="6:8" x14ac:dyDescent="0.35">
      <c r="F49">
        <v>2.7397260273972603E-3</v>
      </c>
      <c r="G49">
        <v>23</v>
      </c>
      <c r="H49">
        <v>0.1</v>
      </c>
    </row>
    <row r="50" spans="6:8" x14ac:dyDescent="0.35">
      <c r="F50">
        <v>2.7397260273972603E-3</v>
      </c>
      <c r="G50">
        <v>24</v>
      </c>
      <c r="H50">
        <v>0.1</v>
      </c>
    </row>
    <row r="51" spans="6:8" x14ac:dyDescent="0.35">
      <c r="F51">
        <v>9.8630136986301367E-2</v>
      </c>
      <c r="G51">
        <v>26</v>
      </c>
      <c r="H51">
        <v>2.5</v>
      </c>
    </row>
    <row r="52" spans="6:8" x14ac:dyDescent="0.35">
      <c r="F52">
        <v>9.8630136986301367E-2</v>
      </c>
      <c r="G52">
        <v>32.5</v>
      </c>
      <c r="H52">
        <v>1.5750000000000002</v>
      </c>
    </row>
    <row r="53" spans="6:8" x14ac:dyDescent="0.35">
      <c r="F53">
        <v>9.8630136986301367E-2</v>
      </c>
      <c r="G53">
        <v>40</v>
      </c>
      <c r="H53">
        <v>1.0750000000000002</v>
      </c>
    </row>
    <row r="54" spans="6:8" x14ac:dyDescent="0.35">
      <c r="F54">
        <v>9.8630136986301367E-2</v>
      </c>
      <c r="G54">
        <v>45</v>
      </c>
      <c r="H54">
        <v>0.875</v>
      </c>
    </row>
    <row r="55" spans="6:8" x14ac:dyDescent="0.35">
      <c r="F55">
        <v>9.8630136986301367E-2</v>
      </c>
      <c r="G55">
        <v>55</v>
      </c>
      <c r="H55">
        <v>0.57499999999999996</v>
      </c>
    </row>
    <row r="56" spans="6:8" x14ac:dyDescent="0.35">
      <c r="F56">
        <v>0.17534246575342466</v>
      </c>
      <c r="G56">
        <v>26</v>
      </c>
      <c r="H56">
        <v>3.95</v>
      </c>
    </row>
    <row r="57" spans="6:8" x14ac:dyDescent="0.35">
      <c r="F57">
        <v>0.17534246575342466</v>
      </c>
      <c r="G57">
        <v>35</v>
      </c>
      <c r="H57">
        <v>2.2999999999999998</v>
      </c>
    </row>
    <row r="58" spans="6:8" x14ac:dyDescent="0.35">
      <c r="F58">
        <v>0.17534246575342466</v>
      </c>
      <c r="G58">
        <v>45</v>
      </c>
      <c r="H58">
        <v>1.4750000000000001</v>
      </c>
    </row>
    <row r="59" spans="6:8" x14ac:dyDescent="0.35">
      <c r="F59">
        <v>0.17534246575342466</v>
      </c>
      <c r="G59">
        <v>50</v>
      </c>
      <c r="H59">
        <v>1.2250000000000001</v>
      </c>
    </row>
    <row r="60" spans="6:8" x14ac:dyDescent="0.35">
      <c r="F60">
        <v>0.17534246575342466</v>
      </c>
      <c r="G60">
        <v>60</v>
      </c>
      <c r="H60">
        <v>0.875</v>
      </c>
    </row>
    <row r="61" spans="6:8" x14ac:dyDescent="0.35">
      <c r="F61">
        <v>0.25205479452054796</v>
      </c>
      <c r="G61">
        <v>29</v>
      </c>
      <c r="H61">
        <v>3.95</v>
      </c>
    </row>
    <row r="62" spans="6:8" x14ac:dyDescent="0.35">
      <c r="F62">
        <v>0.25205479452054796</v>
      </c>
      <c r="G62">
        <v>40</v>
      </c>
      <c r="H62">
        <v>2.25</v>
      </c>
    </row>
    <row r="63" spans="6:8" x14ac:dyDescent="0.35">
      <c r="F63">
        <v>0.25205479452054796</v>
      </c>
      <c r="G63">
        <v>50</v>
      </c>
      <c r="H63">
        <v>1.4500000000000002</v>
      </c>
    </row>
    <row r="64" spans="6:8" x14ac:dyDescent="0.35">
      <c r="F64">
        <v>0.25205479452054796</v>
      </c>
      <c r="G64">
        <v>60</v>
      </c>
      <c r="H64">
        <v>1.05</v>
      </c>
    </row>
    <row r="65" spans="6:8" x14ac:dyDescent="0.35">
      <c r="F65">
        <v>0.25205479452054796</v>
      </c>
      <c r="G65">
        <v>70</v>
      </c>
      <c r="H65">
        <v>0.77500000000000002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xC++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Paggiaro</dc:creator>
  <cp:lastModifiedBy>Marco Paggiaro</cp:lastModifiedBy>
  <dcterms:created xsi:type="dcterms:W3CDTF">2021-03-11T19:17:17Z</dcterms:created>
  <dcterms:modified xsi:type="dcterms:W3CDTF">2021-03-17T09:12:33Z</dcterms:modified>
</cp:coreProperties>
</file>