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65" windowWidth="5145" windowHeight="4695" tabRatio="678" activeTab="7"/>
  </bookViews>
  <sheets>
    <sheet name="太翔队规" sheetId="8" r:id="rId1"/>
    <sheet name="特性说明" sheetId="2" r:id="rId2"/>
    <sheet name="属性说明" sheetId="12" r:id="rId3"/>
    <sheet name="花名册" sheetId="1" r:id="rId4"/>
    <sheet name="综合评分" sheetId="4" r:id="rId5"/>
    <sheet name="sofifa" sheetId="14" r:id="rId6"/>
    <sheet name="2021出勤" sheetId="7" r:id="rId7"/>
    <sheet name="2022出勤" sheetId="15" r:id="rId8"/>
    <sheet name="实况" sheetId="16" r:id="rId9"/>
    <sheet name="Sheet1" sheetId="17" r:id="rId10"/>
    <sheet name="Sheet2" sheetId="18" r:id="rId11"/>
  </sheets>
  <definedNames>
    <definedName name="_xlnm._FilterDatabase" localSheetId="6" hidden="1">'2021出勤'!$A$6:$BC$6</definedName>
    <definedName name="_xlnm._FilterDatabase" localSheetId="7" hidden="1">'2022出勤'!$A$7:$BG$7</definedName>
    <definedName name="_xlnm._FilterDatabase" localSheetId="5" hidden="1">sofifa!$A$2:$BF$2</definedName>
    <definedName name="_xlnm._FilterDatabase" localSheetId="3" hidden="1">花名册!$A$1:$U$1</definedName>
    <definedName name="_xlnm._FilterDatabase" localSheetId="4" hidden="1">综合评分!$A$1:$K$1</definedName>
  </definedNames>
  <calcPr calcId="125725"/>
</workbook>
</file>

<file path=xl/calcChain.xml><?xml version="1.0" encoding="utf-8"?>
<calcChain xmlns="http://schemas.openxmlformats.org/spreadsheetml/2006/main">
  <c r="AX6" i="15"/>
  <c r="AY6"/>
  <c r="AZ6"/>
  <c r="BA6"/>
  <c r="BB6"/>
  <c r="BC6"/>
  <c r="BD6"/>
  <c r="BE6"/>
  <c r="BF6"/>
  <c r="BG6"/>
  <c r="AU6"/>
  <c r="AV6"/>
  <c r="AW6"/>
  <c r="AT6"/>
  <c r="E27"/>
  <c r="F27" s="1"/>
  <c r="E24"/>
  <c r="F24" s="1"/>
  <c r="G6"/>
  <c r="H6"/>
  <c r="I6"/>
  <c r="J6"/>
  <c r="K6"/>
  <c r="L6"/>
  <c r="M6"/>
  <c r="N6"/>
  <c r="O6"/>
  <c r="P6"/>
  <c r="Q6"/>
  <c r="R6"/>
  <c r="S6"/>
  <c r="T6"/>
  <c r="U6"/>
  <c r="V6"/>
  <c r="W6"/>
  <c r="X6"/>
  <c r="Y6"/>
  <c r="Z6"/>
  <c r="AA6"/>
  <c r="AB6"/>
  <c r="AC6"/>
  <c r="AD6"/>
  <c r="AE6"/>
  <c r="AF6"/>
  <c r="AG6"/>
  <c r="AH6"/>
  <c r="AI6"/>
  <c r="AJ6"/>
  <c r="AK6"/>
  <c r="AL6"/>
  <c r="AM6"/>
  <c r="AN6"/>
  <c r="AO6"/>
  <c r="AP6"/>
  <c r="AQ6"/>
  <c r="AR6"/>
  <c r="AS6"/>
  <c r="E32"/>
  <c r="F32" s="1"/>
  <c r="E19"/>
  <c r="F19" s="1"/>
  <c r="BA15" i="14"/>
  <c r="BC15"/>
  <c r="AZ29"/>
  <c r="BB29"/>
  <c r="AX29"/>
  <c r="G29"/>
  <c r="AV29"/>
  <c r="G3"/>
  <c r="G4"/>
  <c r="G5"/>
  <c r="G6"/>
  <c r="G7"/>
  <c r="G8"/>
  <c r="G9"/>
  <c r="G10"/>
  <c r="G15"/>
  <c r="G12"/>
  <c r="G13"/>
  <c r="G14"/>
  <c r="G16"/>
  <c r="G17"/>
  <c r="G18"/>
  <c r="G20"/>
  <c r="G21"/>
  <c r="G22"/>
  <c r="G23"/>
  <c r="G25"/>
  <c r="G24"/>
  <c r="G19"/>
  <c r="G26"/>
  <c r="G27"/>
  <c r="G28"/>
  <c r="G31"/>
  <c r="G30"/>
  <c r="G32"/>
  <c r="G33"/>
  <c r="G34"/>
  <c r="G35"/>
  <c r="G36"/>
  <c r="G37"/>
  <c r="G11"/>
  <c r="BB30"/>
  <c r="BD30"/>
  <c r="AZ28"/>
  <c r="BD22"/>
  <c r="BE11"/>
  <c r="BC11"/>
  <c r="BB11"/>
  <c r="AV12"/>
  <c r="AY5"/>
  <c r="BA5"/>
  <c r="BC5"/>
  <c r="BD32"/>
  <c r="BE32"/>
  <c r="AZ37"/>
  <c r="BA37"/>
  <c r="BC19"/>
  <c r="AZ25"/>
  <c r="BB25"/>
  <c r="AV9"/>
  <c r="BE5"/>
  <c r="I25"/>
  <c r="J25"/>
  <c r="BA10"/>
  <c r="AV4"/>
  <c r="AW9"/>
  <c r="AY23"/>
  <c r="AZ32"/>
  <c r="BB32"/>
  <c r="BF12"/>
  <c r="BF16"/>
  <c r="BC7"/>
  <c r="AV7"/>
  <c r="AV11"/>
  <c r="BE20"/>
  <c r="BD25"/>
  <c r="AV15"/>
  <c r="BD6"/>
  <c r="BE7"/>
  <c r="BD8"/>
  <c r="BE6"/>
  <c r="I12"/>
  <c r="J13"/>
  <c r="J32"/>
  <c r="J4"/>
  <c r="J37"/>
  <c r="J33"/>
  <c r="J14"/>
  <c r="J31"/>
  <c r="J7"/>
  <c r="J30"/>
  <c r="J17"/>
  <c r="J10"/>
  <c r="J36"/>
  <c r="J15"/>
  <c r="J24"/>
  <c r="J34"/>
  <c r="J8"/>
  <c r="J27"/>
  <c r="J19"/>
  <c r="J20"/>
  <c r="J11"/>
  <c r="J21"/>
  <c r="J5"/>
  <c r="J28"/>
  <c r="J22"/>
  <c r="J29"/>
  <c r="J23"/>
  <c r="J9"/>
  <c r="H12"/>
  <c r="J12"/>
  <c r="K12"/>
  <c r="L12"/>
  <c r="M12"/>
  <c r="AW12"/>
  <c r="AX12"/>
  <c r="AY12"/>
  <c r="BA12"/>
  <c r="AZ12"/>
  <c r="BC12"/>
  <c r="BB12"/>
  <c r="BE12"/>
  <c r="BD12"/>
  <c r="H18"/>
  <c r="I18"/>
  <c r="J18"/>
  <c r="K18"/>
  <c r="L18"/>
  <c r="M18"/>
  <c r="AV18"/>
  <c r="AW18"/>
  <c r="AX18"/>
  <c r="AY18"/>
  <c r="BA18"/>
  <c r="AZ18"/>
  <c r="BC18"/>
  <c r="BB18"/>
  <c r="BE18"/>
  <c r="BD18"/>
  <c r="BF18"/>
  <c r="H16"/>
  <c r="I16"/>
  <c r="J16"/>
  <c r="K16"/>
  <c r="L16"/>
  <c r="M16"/>
  <c r="AV16"/>
  <c r="AW16"/>
  <c r="AX16"/>
  <c r="AY16"/>
  <c r="BA16"/>
  <c r="AZ16"/>
  <c r="BC16"/>
  <c r="BB16"/>
  <c r="BE16"/>
  <c r="BD16"/>
  <c r="H3"/>
  <c r="I3"/>
  <c r="J3"/>
  <c r="K3"/>
  <c r="L3"/>
  <c r="M3"/>
  <c r="AV3"/>
  <c r="AW3"/>
  <c r="AX3"/>
  <c r="AY3"/>
  <c r="BA3"/>
  <c r="AZ3"/>
  <c r="BC3"/>
  <c r="BB3"/>
  <c r="BE3"/>
  <c r="BD3"/>
  <c r="BF3"/>
  <c r="H26"/>
  <c r="I26"/>
  <c r="J26"/>
  <c r="K26"/>
  <c r="L26"/>
  <c r="M26"/>
  <c r="AV26"/>
  <c r="AW26"/>
  <c r="AX26"/>
  <c r="AY26"/>
  <c r="BA26"/>
  <c r="AZ26"/>
  <c r="BC26"/>
  <c r="BB26"/>
  <c r="BE26"/>
  <c r="BD26"/>
  <c r="BF26"/>
  <c r="H6"/>
  <c r="I6"/>
  <c r="J6"/>
  <c r="K6"/>
  <c r="L6"/>
  <c r="M6"/>
  <c r="AV6"/>
  <c r="AW6"/>
  <c r="AX6"/>
  <c r="AY6"/>
  <c r="BA6"/>
  <c r="AZ6"/>
  <c r="BC6"/>
  <c r="BB6"/>
  <c r="BF6"/>
  <c r="H25"/>
  <c r="K25"/>
  <c r="L25"/>
  <c r="M25"/>
  <c r="AV25"/>
  <c r="AW25"/>
  <c r="AX25"/>
  <c r="AY25"/>
  <c r="BA25"/>
  <c r="BC25"/>
  <c r="BE25"/>
  <c r="BF25"/>
  <c r="H13"/>
  <c r="I13"/>
  <c r="K13"/>
  <c r="L13"/>
  <c r="M13"/>
  <c r="AV13"/>
  <c r="AW13"/>
  <c r="AX13"/>
  <c r="AY13"/>
  <c r="BA13"/>
  <c r="AZ13"/>
  <c r="BC13"/>
  <c r="BB13"/>
  <c r="BE13"/>
  <c r="BD13"/>
  <c r="BF13"/>
  <c r="H32"/>
  <c r="I32"/>
  <c r="K32"/>
  <c r="L32"/>
  <c r="M32"/>
  <c r="AV32"/>
  <c r="AW32"/>
  <c r="AX32"/>
  <c r="AY32"/>
  <c r="BA32"/>
  <c r="BC32"/>
  <c r="BF32"/>
  <c r="H4"/>
  <c r="I4"/>
  <c r="K4"/>
  <c r="L4"/>
  <c r="M4"/>
  <c r="AW4"/>
  <c r="AX4"/>
  <c r="AY4"/>
  <c r="BA4"/>
  <c r="AZ4"/>
  <c r="BC4"/>
  <c r="BB4"/>
  <c r="BE4"/>
  <c r="BD4"/>
  <c r="BF4"/>
  <c r="H37"/>
  <c r="I37"/>
  <c r="K37"/>
  <c r="L37"/>
  <c r="M37"/>
  <c r="AV37"/>
  <c r="AW37"/>
  <c r="AX37"/>
  <c r="AY37"/>
  <c r="BC37"/>
  <c r="BB37"/>
  <c r="BE37"/>
  <c r="BD37"/>
  <c r="BF37"/>
  <c r="H33"/>
  <c r="I33"/>
  <c r="K33"/>
  <c r="L33"/>
  <c r="M33"/>
  <c r="AV33"/>
  <c r="AW33"/>
  <c r="AX33"/>
  <c r="AY33"/>
  <c r="BA33"/>
  <c r="AZ33"/>
  <c r="BC33"/>
  <c r="BB33"/>
  <c r="BE33"/>
  <c r="BD33"/>
  <c r="BF33"/>
  <c r="H14"/>
  <c r="I14"/>
  <c r="K14"/>
  <c r="L14"/>
  <c r="M14"/>
  <c r="AV14"/>
  <c r="AW14"/>
  <c r="AX14"/>
  <c r="AY14"/>
  <c r="BA14"/>
  <c r="AZ14"/>
  <c r="BC14"/>
  <c r="BB14"/>
  <c r="BE14"/>
  <c r="BD14"/>
  <c r="BF14"/>
  <c r="H31"/>
  <c r="I31"/>
  <c r="K31"/>
  <c r="L31"/>
  <c r="M31"/>
  <c r="AV31"/>
  <c r="AW31"/>
  <c r="AX31"/>
  <c r="AY31"/>
  <c r="BA31"/>
  <c r="AZ31"/>
  <c r="BC31"/>
  <c r="BB31"/>
  <c r="BE31"/>
  <c r="BD31"/>
  <c r="BF31"/>
  <c r="H7"/>
  <c r="I7"/>
  <c r="K7"/>
  <c r="L7"/>
  <c r="M7"/>
  <c r="AW7"/>
  <c r="AX7"/>
  <c r="AY7"/>
  <c r="BA7"/>
  <c r="AZ7"/>
  <c r="BB7"/>
  <c r="BD7"/>
  <c r="BF7"/>
  <c r="H30"/>
  <c r="I30"/>
  <c r="K30"/>
  <c r="L30"/>
  <c r="M30"/>
  <c r="AV30"/>
  <c r="AW30"/>
  <c r="AX30"/>
  <c r="AY30"/>
  <c r="BA30"/>
  <c r="AZ30"/>
  <c r="BC30"/>
  <c r="BE30"/>
  <c r="BF30"/>
  <c r="H17"/>
  <c r="I17"/>
  <c r="K17"/>
  <c r="L17"/>
  <c r="M17"/>
  <c r="AV17"/>
  <c r="AW17"/>
  <c r="AX17"/>
  <c r="AY17"/>
  <c r="BA17"/>
  <c r="AZ17"/>
  <c r="BC17"/>
  <c r="BB17"/>
  <c r="BE17"/>
  <c r="BD17"/>
  <c r="BF17"/>
  <c r="H10"/>
  <c r="I10"/>
  <c r="K10"/>
  <c r="L10"/>
  <c r="M10"/>
  <c r="AV10"/>
  <c r="AW10"/>
  <c r="AX10"/>
  <c r="AY10"/>
  <c r="AZ10"/>
  <c r="BC10"/>
  <c r="BB10"/>
  <c r="BE10"/>
  <c r="BD10"/>
  <c r="BF10"/>
  <c r="H36"/>
  <c r="I36"/>
  <c r="K36"/>
  <c r="L36"/>
  <c r="M36"/>
  <c r="AV36"/>
  <c r="AW36"/>
  <c r="AX36"/>
  <c r="AY36"/>
  <c r="BA36"/>
  <c r="AZ36"/>
  <c r="BC36"/>
  <c r="BB36"/>
  <c r="BE36"/>
  <c r="BD36"/>
  <c r="BF36"/>
  <c r="H15"/>
  <c r="I15"/>
  <c r="K15"/>
  <c r="L15"/>
  <c r="M15"/>
  <c r="AW15"/>
  <c r="AX15"/>
  <c r="AY15"/>
  <c r="AZ15"/>
  <c r="BB15"/>
  <c r="BE15"/>
  <c r="BD15"/>
  <c r="BF15"/>
  <c r="H24"/>
  <c r="I24"/>
  <c r="K24"/>
  <c r="L24"/>
  <c r="M24"/>
  <c r="AV24"/>
  <c r="AW24"/>
  <c r="AX24"/>
  <c r="AY24"/>
  <c r="BA24"/>
  <c r="AZ24"/>
  <c r="BC24"/>
  <c r="BB24"/>
  <c r="BE24"/>
  <c r="BD24"/>
  <c r="BF24"/>
  <c r="H34"/>
  <c r="I34"/>
  <c r="K34"/>
  <c r="L34"/>
  <c r="M34"/>
  <c r="AV34"/>
  <c r="AW34"/>
  <c r="AX34"/>
  <c r="AY34"/>
  <c r="BA34"/>
  <c r="AZ34"/>
  <c r="BC34"/>
  <c r="BB34"/>
  <c r="BE34"/>
  <c r="BD34"/>
  <c r="BF34"/>
  <c r="H8"/>
  <c r="I8"/>
  <c r="K8"/>
  <c r="L8"/>
  <c r="M8"/>
  <c r="AV8"/>
  <c r="AW8"/>
  <c r="AX8"/>
  <c r="AY8"/>
  <c r="BA8"/>
  <c r="AZ8"/>
  <c r="BC8"/>
  <c r="BB8"/>
  <c r="BE8"/>
  <c r="BF8"/>
  <c r="H27"/>
  <c r="I27"/>
  <c r="K27"/>
  <c r="L27"/>
  <c r="M27"/>
  <c r="AV27"/>
  <c r="AW27"/>
  <c r="AX27"/>
  <c r="AY27"/>
  <c r="BA27"/>
  <c r="AZ27"/>
  <c r="BC27"/>
  <c r="BB27"/>
  <c r="BE27"/>
  <c r="BD27"/>
  <c r="BF27"/>
  <c r="H19"/>
  <c r="I19"/>
  <c r="K19"/>
  <c r="L19"/>
  <c r="M19"/>
  <c r="AV19"/>
  <c r="AW19"/>
  <c r="AX19"/>
  <c r="AY19"/>
  <c r="BA19"/>
  <c r="AZ19"/>
  <c r="BB19"/>
  <c r="BE19"/>
  <c r="BD19"/>
  <c r="BF19"/>
  <c r="H20"/>
  <c r="I20"/>
  <c r="K20"/>
  <c r="L20"/>
  <c r="M20"/>
  <c r="AV20"/>
  <c r="AW20"/>
  <c r="AX20"/>
  <c r="AY20"/>
  <c r="BA20"/>
  <c r="AZ20"/>
  <c r="BC20"/>
  <c r="BB20"/>
  <c r="BD20"/>
  <c r="BF20"/>
  <c r="H11"/>
  <c r="I11"/>
  <c r="K11"/>
  <c r="L11"/>
  <c r="M11"/>
  <c r="AW11"/>
  <c r="AX11"/>
  <c r="AY11"/>
  <c r="BA11"/>
  <c r="AZ11"/>
  <c r="BD11"/>
  <c r="BF11"/>
  <c r="H21"/>
  <c r="I21"/>
  <c r="K21"/>
  <c r="L21"/>
  <c r="M21"/>
  <c r="AV21"/>
  <c r="AW21"/>
  <c r="AX21"/>
  <c r="AY21"/>
  <c r="BA21"/>
  <c r="AZ21"/>
  <c r="BC21"/>
  <c r="BB21"/>
  <c r="BE21"/>
  <c r="BD21"/>
  <c r="BF21"/>
  <c r="H5"/>
  <c r="I5"/>
  <c r="K5"/>
  <c r="L5"/>
  <c r="M5"/>
  <c r="AV5"/>
  <c r="AW5"/>
  <c r="AX5"/>
  <c r="AZ5"/>
  <c r="BB5"/>
  <c r="BD5"/>
  <c r="BF5"/>
  <c r="H28"/>
  <c r="I28"/>
  <c r="K28"/>
  <c r="L28"/>
  <c r="M28"/>
  <c r="AV28"/>
  <c r="AW28"/>
  <c r="AX28"/>
  <c r="AY28"/>
  <c r="BA28"/>
  <c r="BC28"/>
  <c r="BB28"/>
  <c r="BE28"/>
  <c r="BD28"/>
  <c r="BF28"/>
  <c r="H22"/>
  <c r="I22"/>
  <c r="K22"/>
  <c r="L22"/>
  <c r="M22"/>
  <c r="AV22"/>
  <c r="AW22"/>
  <c r="AX22"/>
  <c r="AY22"/>
  <c r="BA22"/>
  <c r="AZ22"/>
  <c r="BC22"/>
  <c r="BB22"/>
  <c r="BE22"/>
  <c r="BF22"/>
  <c r="H29"/>
  <c r="I29"/>
  <c r="K29"/>
  <c r="L29"/>
  <c r="M29"/>
  <c r="AW29"/>
  <c r="AY29"/>
  <c r="BA29"/>
  <c r="BC29"/>
  <c r="BE29"/>
  <c r="BD29"/>
  <c r="BF29"/>
  <c r="H23"/>
  <c r="I23"/>
  <c r="K23"/>
  <c r="L23"/>
  <c r="M23"/>
  <c r="AV23"/>
  <c r="AW23"/>
  <c r="AX23"/>
  <c r="BA23"/>
  <c r="AZ23"/>
  <c r="BC23"/>
  <c r="BB23"/>
  <c r="BE23"/>
  <c r="BD23"/>
  <c r="BF23"/>
  <c r="H9"/>
  <c r="I9"/>
  <c r="K9"/>
  <c r="L9"/>
  <c r="M9"/>
  <c r="AX9"/>
  <c r="AY9"/>
  <c r="BA9"/>
  <c r="AZ9"/>
  <c r="BC9"/>
  <c r="BB9"/>
  <c r="BE9"/>
  <c r="BD9"/>
  <c r="BF9"/>
  <c r="K35"/>
  <c r="AV35"/>
  <c r="AX35"/>
  <c r="AW35"/>
  <c r="AY35"/>
  <c r="BA35"/>
  <c r="AZ35"/>
  <c r="BC35"/>
  <c r="BE35"/>
  <c r="BD35"/>
  <c r="BB35"/>
  <c r="BF35"/>
  <c r="M35"/>
  <c r="L35"/>
  <c r="J35"/>
  <c r="I35"/>
  <c r="H35"/>
  <c r="E8" l="1"/>
  <c r="E7"/>
  <c r="E33"/>
  <c r="E5"/>
  <c r="E34"/>
  <c r="E31"/>
  <c r="E20"/>
  <c r="E36"/>
  <c r="E37"/>
  <c r="E26"/>
  <c r="E11"/>
  <c r="E16"/>
  <c r="E4"/>
  <c r="E30"/>
  <c r="E6"/>
  <c r="E15"/>
  <c r="E23"/>
  <c r="E21"/>
  <c r="E35"/>
  <c r="E9"/>
  <c r="E25"/>
  <c r="E17"/>
  <c r="E13"/>
  <c r="E3"/>
  <c r="E27"/>
  <c r="E24"/>
  <c r="E14"/>
  <c r="E28"/>
  <c r="E18"/>
  <c r="E19"/>
  <c r="E10"/>
  <c r="E32"/>
  <c r="E12"/>
  <c r="E22"/>
  <c r="E29"/>
  <c r="E11" i="15"/>
  <c r="F11" s="1"/>
  <c r="E14"/>
  <c r="E22"/>
  <c r="E20"/>
  <c r="E18"/>
  <c r="E26"/>
  <c r="E25"/>
  <c r="E28"/>
  <c r="E35"/>
  <c r="E33"/>
  <c r="E36"/>
  <c r="E29"/>
  <c r="E8"/>
  <c r="E9"/>
  <c r="E13"/>
  <c r="E12"/>
  <c r="E16"/>
  <c r="E17"/>
  <c r="E31"/>
  <c r="E30"/>
  <c r="E38"/>
  <c r="E39"/>
  <c r="E15"/>
  <c r="E21"/>
  <c r="E34"/>
  <c r="E37"/>
  <c r="E23"/>
  <c r="E26" i="4"/>
  <c r="E15"/>
  <c r="E8"/>
  <c r="E10" i="15"/>
  <c r="F10" l="1"/>
  <c r="F26" l="1"/>
  <c r="C34" i="16"/>
  <c r="D34"/>
  <c r="E34"/>
  <c r="F34"/>
  <c r="G34"/>
  <c r="H34"/>
  <c r="I34"/>
  <c r="J34"/>
  <c r="K34"/>
  <c r="L34"/>
  <c r="M34"/>
  <c r="N34"/>
  <c r="O34"/>
  <c r="P34"/>
  <c r="Q34"/>
  <c r="R34"/>
  <c r="S34"/>
  <c r="B34"/>
  <c r="E2" i="4" l="1"/>
  <c r="E5"/>
  <c r="E11"/>
  <c r="E6"/>
  <c r="E7"/>
  <c r="E12"/>
  <c r="E13"/>
  <c r="E19"/>
  <c r="E17"/>
  <c r="E14"/>
  <c r="E20"/>
  <c r="E10"/>
  <c r="E9"/>
  <c r="E21"/>
  <c r="E22"/>
  <c r="E23"/>
  <c r="E16"/>
  <c r="E18"/>
  <c r="E28"/>
  <c r="E30"/>
  <c r="E32"/>
  <c r="E25"/>
  <c r="E24"/>
  <c r="E27"/>
  <c r="E37"/>
  <c r="E34"/>
  <c r="E3"/>
  <c r="E35"/>
  <c r="E33"/>
  <c r="E29"/>
  <c r="E31"/>
  <c r="E36"/>
  <c r="E38"/>
  <c r="E40"/>
  <c r="E4"/>
  <c r="F1" i="15"/>
  <c r="F15" l="1"/>
  <c r="F13"/>
  <c r="F20"/>
  <c r="F23"/>
  <c r="F16"/>
  <c r="F9"/>
  <c r="F8"/>
  <c r="F12"/>
  <c r="F29"/>
  <c r="F25"/>
  <c r="F18" l="1"/>
  <c r="F37"/>
  <c r="F14"/>
  <c r="F36"/>
  <c r="F21"/>
  <c r="F34"/>
  <c r="F38"/>
  <c r="F22"/>
  <c r="F35" l="1"/>
  <c r="F31"/>
  <c r="F17"/>
  <c r="F28"/>
  <c r="F39"/>
  <c r="F30"/>
  <c r="F33" l="1"/>
</calcChain>
</file>

<file path=xl/comments1.xml><?xml version="1.0" encoding="utf-8"?>
<comments xmlns="http://schemas.openxmlformats.org/spreadsheetml/2006/main">
  <authors>
    <author>作者</author>
  </authors>
  <commentList>
    <comment ref="G3" authorId="0">
      <text>
        <r>
          <rPr>
            <sz val="9"/>
            <color indexed="81"/>
            <rFont val="宋体"/>
            <family val="3"/>
            <charset val="134"/>
          </rPr>
          <t>学习人4-2太翔（云龙守门）
学习人?-?太翔（张雷守门）</t>
        </r>
      </text>
    </comment>
    <comment ref="I3" authorId="0">
      <text>
        <r>
          <rPr>
            <sz val="9"/>
            <color indexed="81"/>
            <rFont val="宋体"/>
            <family val="3"/>
            <charset val="134"/>
          </rPr>
          <t>太翔主力1:0
太翔替补1:2
太翔主力5+:0
队内演练</t>
        </r>
      </text>
    </comment>
    <comment ref="J3" authorId="0">
      <text>
        <r>
          <rPr>
            <sz val="9"/>
            <color indexed="81"/>
            <rFont val="宋体"/>
            <family val="3"/>
            <charset val="134"/>
          </rPr>
          <t xml:space="preserve">大连助飞5:0太翔(张雷守门)
大连助飞3:3太翔(杜超守门)
</t>
        </r>
      </text>
    </comment>
    <comment ref="O3" authorId="0">
      <text>
        <r>
          <rPr>
            <sz val="9"/>
            <color indexed="81"/>
            <rFont val="宋体"/>
            <family val="3"/>
            <charset val="134"/>
          </rPr>
          <t xml:space="preserve">太翔4-1三鼎春天
太翔1-1三鼎春天
太翔0-1三鼎春天
</t>
        </r>
      </text>
    </comment>
    <comment ref="Q3" authorId="0">
      <text>
        <r>
          <rPr>
            <sz val="9"/>
            <color indexed="81"/>
            <rFont val="宋体"/>
            <family val="3"/>
            <charset val="134"/>
          </rPr>
          <t>太翔 2:1 万达工人村
太翔 2:4 万达工人村
太翔 4:4 万达工人村</t>
        </r>
      </text>
    </comment>
    <comment ref="R3" authorId="0">
      <text>
        <r>
          <rPr>
            <sz val="9"/>
            <color indexed="81"/>
            <rFont val="宋体"/>
            <family val="3"/>
            <charset val="134"/>
          </rPr>
          <t>太翔1:3一生和球
太翔5:5一生和球</t>
        </r>
      </text>
    </comment>
    <comment ref="S3" authorId="0">
      <text>
        <r>
          <rPr>
            <sz val="9"/>
            <color indexed="81"/>
            <rFont val="宋体"/>
            <family val="3"/>
            <charset val="134"/>
          </rPr>
          <t>太翔 1:1 马格南
太翔 3:0 马格南</t>
        </r>
      </text>
    </comment>
    <comment ref="U3" authorId="0">
      <text>
        <r>
          <rPr>
            <sz val="9"/>
            <color indexed="81"/>
            <rFont val="宋体"/>
            <family val="3"/>
            <charset val="134"/>
          </rPr>
          <t>太翔</t>
        </r>
        <r>
          <rPr>
            <sz val="9"/>
            <color indexed="81"/>
            <rFont val="Tahoma"/>
            <family val="2"/>
          </rPr>
          <t xml:space="preserve"> 2:2 </t>
        </r>
        <r>
          <rPr>
            <sz val="9"/>
            <color indexed="81"/>
            <rFont val="宋体"/>
            <family val="3"/>
            <charset val="134"/>
          </rPr>
          <t>铭岩盛世
太翔</t>
        </r>
        <r>
          <rPr>
            <sz val="9"/>
            <color indexed="81"/>
            <rFont val="Tahoma"/>
            <family val="2"/>
          </rPr>
          <t xml:space="preserve"> 8:1 </t>
        </r>
        <r>
          <rPr>
            <sz val="9"/>
            <color indexed="81"/>
            <rFont val="宋体"/>
            <family val="3"/>
            <charset val="134"/>
          </rPr>
          <t>铭岩盛世</t>
        </r>
      </text>
    </comment>
    <comment ref="V3" authorId="0">
      <text>
        <r>
          <rPr>
            <sz val="9"/>
            <color indexed="81"/>
            <rFont val="宋体"/>
            <family val="3"/>
            <charset val="134"/>
          </rPr>
          <t>太翔</t>
        </r>
        <r>
          <rPr>
            <sz val="9"/>
            <color indexed="81"/>
            <rFont val="Tahoma"/>
            <family val="2"/>
          </rPr>
          <t xml:space="preserve"> 2:4 </t>
        </r>
        <r>
          <rPr>
            <sz val="9"/>
            <color indexed="81"/>
            <rFont val="宋体"/>
            <family val="3"/>
            <charset val="134"/>
          </rPr>
          <t>博在右侧
太翔</t>
        </r>
        <r>
          <rPr>
            <sz val="9"/>
            <color indexed="81"/>
            <rFont val="Tahoma"/>
            <family val="2"/>
          </rPr>
          <t xml:space="preserve"> 3:5 </t>
        </r>
        <r>
          <rPr>
            <sz val="9"/>
            <color indexed="81"/>
            <rFont val="宋体"/>
            <family val="3"/>
            <charset val="134"/>
          </rPr>
          <t>博在右侧
太翔</t>
        </r>
        <r>
          <rPr>
            <sz val="9"/>
            <color indexed="81"/>
            <rFont val="Tahoma"/>
            <family val="2"/>
          </rPr>
          <t xml:space="preserve"> 4:9 </t>
        </r>
        <r>
          <rPr>
            <sz val="9"/>
            <color indexed="81"/>
            <rFont val="宋体"/>
            <family val="3"/>
            <charset val="134"/>
          </rPr>
          <t>博在右侧</t>
        </r>
      </text>
    </comment>
    <comment ref="W3" authorId="0">
      <text>
        <r>
          <rPr>
            <sz val="9"/>
            <color indexed="81"/>
            <rFont val="宋体"/>
            <family val="3"/>
            <charset val="134"/>
            <scheme val="minor"/>
          </rPr>
          <t>太翔 2:0 海友 张雷守门
太翔 0:6 海友 大鹏守门</t>
        </r>
      </text>
    </comment>
    <comment ref="Z3" authorId="0">
      <text>
        <r>
          <rPr>
            <sz val="9"/>
            <color indexed="81"/>
            <rFont val="宋体"/>
            <family val="3"/>
            <charset val="134"/>
          </rPr>
          <t>太翔 1:2 马格南
太翔 0:3 马格南</t>
        </r>
      </text>
    </comment>
    <comment ref="AA3" authorId="0">
      <text>
        <r>
          <rPr>
            <sz val="9"/>
            <color indexed="81"/>
            <rFont val="宋体"/>
            <family val="3"/>
            <charset val="134"/>
          </rPr>
          <t>太翔 1:2 百战球队
太翔 0:3 百战球队</t>
        </r>
      </text>
    </comment>
    <comment ref="AF3" authorId="0">
      <text>
        <r>
          <rPr>
            <sz val="9"/>
            <color indexed="81"/>
            <rFont val="宋体"/>
            <family val="3"/>
            <charset val="134"/>
          </rPr>
          <t>太翔</t>
        </r>
        <r>
          <rPr>
            <sz val="9"/>
            <color indexed="81"/>
            <rFont val="Tahoma"/>
            <family val="2"/>
          </rPr>
          <t xml:space="preserve"> 1:3 </t>
        </r>
        <r>
          <rPr>
            <sz val="9"/>
            <color indexed="81"/>
            <rFont val="宋体"/>
            <family val="3"/>
            <charset val="134"/>
          </rPr>
          <t>球道
太翔</t>
        </r>
        <r>
          <rPr>
            <sz val="9"/>
            <color indexed="81"/>
            <rFont val="Tahoma"/>
            <family val="2"/>
          </rPr>
          <t xml:space="preserve"> 2:2 </t>
        </r>
        <r>
          <rPr>
            <sz val="9"/>
            <color indexed="81"/>
            <rFont val="宋体"/>
            <family val="3"/>
            <charset val="134"/>
          </rPr>
          <t>球道
太翔</t>
        </r>
        <r>
          <rPr>
            <sz val="9"/>
            <color indexed="81"/>
            <rFont val="Tahoma"/>
            <family val="2"/>
          </rPr>
          <t xml:space="preserve"> 1:1 </t>
        </r>
        <r>
          <rPr>
            <sz val="9"/>
            <color indexed="81"/>
            <rFont val="宋体"/>
            <family val="3"/>
            <charset val="134"/>
          </rPr>
          <t>球道</t>
        </r>
      </text>
    </comment>
    <comment ref="AG3" authorId="0">
      <text>
        <r>
          <rPr>
            <b/>
            <sz val="9"/>
            <color indexed="81"/>
            <rFont val="宋体"/>
            <family val="3"/>
            <charset val="134"/>
          </rPr>
          <t>0:1
2:1
4:1</t>
        </r>
      </text>
    </comment>
    <comment ref="AH3" authorId="0">
      <text>
        <r>
          <rPr>
            <sz val="9"/>
            <color indexed="81"/>
            <rFont val="宋体"/>
            <family val="3"/>
            <charset val="134"/>
          </rPr>
          <t>太翔4:0球道
太翔0:3球道
太翔1:1球道</t>
        </r>
      </text>
    </comment>
    <comment ref="AI3" authorId="0">
      <text>
        <r>
          <rPr>
            <sz val="9"/>
            <color indexed="81"/>
            <rFont val="宋体"/>
            <family val="3"/>
            <charset val="134"/>
          </rPr>
          <t>太翔0:0海友
太翔1:2海友
太翔2:2海友</t>
        </r>
      </text>
    </comment>
    <comment ref="AJ3" authorId="0">
      <text>
        <r>
          <rPr>
            <sz val="9"/>
            <color indexed="81"/>
            <rFont val="Tahoma"/>
            <family val="2"/>
          </rPr>
          <t>1:1
0:2
2:1</t>
        </r>
      </text>
    </comment>
  </commentList>
</comments>
</file>

<file path=xl/sharedStrings.xml><?xml version="1.0" encoding="utf-8"?>
<sst xmlns="http://schemas.openxmlformats.org/spreadsheetml/2006/main" count="2072" uniqueCount="1091">
  <si>
    <t>开球</t>
    <phoneticPr fontId="1" type="noConversion"/>
  </si>
  <si>
    <t>3高</t>
  </si>
  <si>
    <t>1低</t>
  </si>
  <si>
    <t>2中</t>
  </si>
  <si>
    <t>宋安琪</t>
    <phoneticPr fontId="1" type="noConversion"/>
  </si>
  <si>
    <t>吕健</t>
    <phoneticPr fontId="1" type="noConversion"/>
  </si>
  <si>
    <t>马长乐</t>
  </si>
  <si>
    <t>孙君</t>
  </si>
  <si>
    <t>王福新</t>
  </si>
  <si>
    <t>景作卿</t>
  </si>
  <si>
    <t>刘永喜</t>
  </si>
  <si>
    <t>张雷</t>
  </si>
  <si>
    <t>孙佳宁</t>
  </si>
  <si>
    <t>温继平</t>
  </si>
  <si>
    <t>王云龙</t>
  </si>
  <si>
    <t>王栋</t>
  </si>
  <si>
    <t>王斌</t>
  </si>
  <si>
    <t>崔世超</t>
  </si>
  <si>
    <t>王旭</t>
  </si>
  <si>
    <t>王刚崎</t>
  </si>
  <si>
    <t>耿忠涛</t>
  </si>
  <si>
    <t>崔晓东</t>
  </si>
  <si>
    <t>栾奕</t>
  </si>
  <si>
    <t>盘带</t>
    <phoneticPr fontId="1" type="noConversion"/>
  </si>
  <si>
    <t>ST</t>
    <phoneticPr fontId="1" type="noConversion"/>
  </si>
  <si>
    <t>您的控球越好，您的球员在接球时的更可能作出良好的第一脚触球。</t>
    <phoneticPr fontId="1" type="noConversion"/>
  </si>
  <si>
    <t>提升冲刺速度将对手远远甩开，全速冲刺时无人能敌。</t>
    <phoneticPr fontId="1" type="noConversion"/>
  </si>
  <si>
    <t>较高的能力值能增加射进点球的成功率，不给守门员留下任何机会。</t>
    <phoneticPr fontId="1" type="noConversion"/>
  </si>
  <si>
    <t>抢断值越高意味着下脚时拦下足球的成功率越高。</t>
    <phoneticPr fontId="1" type="noConversion"/>
  </si>
  <si>
    <t>数值越高，滑铲成功的几率越大。</t>
    <phoneticPr fontId="1" type="noConversion"/>
  </si>
  <si>
    <t>确定持球球员在什么距离开始感受到来自对手的压力，然后影响球员在射门、传球、传中等时出错的几率。</t>
    <phoneticPr fontId="1" type="noConversion"/>
  </si>
  <si>
    <t>切断对方传球的能力。</t>
    <phoneticPr fontId="1" type="noConversion"/>
  </si>
  <si>
    <t>传球</t>
    <phoneticPr fontId="1" type="noConversion"/>
  </si>
  <si>
    <t>力量</t>
    <phoneticPr fontId="1" type="noConversion"/>
  </si>
  <si>
    <t>防守</t>
    <phoneticPr fontId="1" type="noConversion"/>
  </si>
  <si>
    <t>No.</t>
    <phoneticPr fontId="1" type="noConversion"/>
  </si>
  <si>
    <t>姓 名</t>
    <phoneticPr fontId="1" type="noConversion"/>
  </si>
  <si>
    <t>0417</t>
    <phoneticPr fontId="1" type="noConversion"/>
  </si>
  <si>
    <t>0424</t>
    <phoneticPr fontId="1" type="noConversion"/>
  </si>
  <si>
    <t>0529</t>
  </si>
  <si>
    <t>0612</t>
    <phoneticPr fontId="1" type="noConversion"/>
  </si>
  <si>
    <t>序号</t>
    <phoneticPr fontId="1" type="noConversion"/>
  </si>
  <si>
    <t>0505</t>
    <phoneticPr fontId="1" type="noConversion"/>
  </si>
  <si>
    <t>0509</t>
    <phoneticPr fontId="1" type="noConversion"/>
  </si>
  <si>
    <t>出勤数</t>
    <phoneticPr fontId="1" type="noConversion"/>
  </si>
  <si>
    <t>4:5</t>
    <phoneticPr fontId="1" type="noConversion"/>
  </si>
  <si>
    <t>助飞</t>
    <phoneticPr fontId="1" type="noConversion"/>
  </si>
  <si>
    <t>博在右侧</t>
    <phoneticPr fontId="1" type="noConversion"/>
  </si>
  <si>
    <t>3:8</t>
    <phoneticPr fontId="1" type="noConversion"/>
  </si>
  <si>
    <t>7:2</t>
    <phoneticPr fontId="1" type="noConversion"/>
  </si>
  <si>
    <t>海友</t>
    <phoneticPr fontId="1" type="noConversion"/>
  </si>
  <si>
    <t>学习人</t>
    <phoneticPr fontId="1" type="noConversion"/>
  </si>
  <si>
    <t>兄弟们，从这周开始大家要遵守球队新的规章制度，
1. 出勤率三个月必须保证最低4场，达不到只能自动清群，
每场球都要遵守时间，尽量提前10分钟到场，
临时有事迟到都能理解，需要提前沟通和请假，
如果总是不重视反复多次迟到不遵守球队纪律也是自动清群。
2. 每周大家都希望踢场好球，释放压力，锻炼身体，
大家在场上都要拿出最基本的一个足球态度和积极性来，
保证安全别受伤的情况下全力以赴，
如果谁的跑动不积极，防守不积极，用眼神防守和踢球的，
不听从安排的，那就别踢了直接就换下来，到时候别不愿意，
这是一个球员最基本的素质态度，
觉得接受不了不认同可以不踢和退群。
3. 每场球都需要大家提前群里报名，
不报名直接来踢球的人不会安排上场，
我们作为组织者好安排整场阵容和战术部署，
人不够我们需要私下及时来调整。
以上三点应该是我们热爱足球来踢球的人最基本的了，
如果这三点都做不到那就别踢球了，自动退群就可以了。
一个球队是大家一起来努力打造和维护的，
我们组织者不奢望所有人百分百认可和认同我们，
只要大多数人认可和认同就足够了，感谢大家。
希望大家都能做到，也希望大家都能理解，新的制度，新的气象，新的太翔。</t>
    <phoneticPr fontId="1" type="noConversion"/>
  </si>
  <si>
    <t>万达工人村</t>
    <phoneticPr fontId="1" type="noConversion"/>
  </si>
  <si>
    <t>序号</t>
  </si>
  <si>
    <t>No.</t>
  </si>
  <si>
    <t>姓 名</t>
  </si>
  <si>
    <t>身高</t>
  </si>
  <si>
    <t>体重</t>
  </si>
  <si>
    <t>惯用脚</t>
  </si>
  <si>
    <t>逆足能力</t>
  </si>
  <si>
    <t>花式技巧</t>
  </si>
  <si>
    <t>进攻积极</t>
  </si>
  <si>
    <t>防守积极</t>
  </si>
  <si>
    <t>身体模型</t>
  </si>
  <si>
    <t>位置</t>
  </si>
  <si>
    <t>吕健</t>
  </si>
  <si>
    <t>右</t>
  </si>
  <si>
    <t>RM</t>
  </si>
  <si>
    <t>LM</t>
  </si>
  <si>
    <t>ST</t>
  </si>
  <si>
    <t>GK</t>
  </si>
  <si>
    <t>RB</t>
  </si>
  <si>
    <t>LB</t>
  </si>
  <si>
    <t>CB</t>
  </si>
  <si>
    <t>CDM</t>
  </si>
  <si>
    <t>CAM</t>
  </si>
  <si>
    <t>CM</t>
  </si>
  <si>
    <t>孙林</t>
  </si>
  <si>
    <t>宋熙鑫</t>
  </si>
  <si>
    <t>张昌伟</t>
  </si>
  <si>
    <t>左</t>
  </si>
  <si>
    <t>杜超</t>
  </si>
  <si>
    <t>宋安琪</t>
  </si>
  <si>
    <t>牛小群</t>
  </si>
  <si>
    <t>宋继鹏</t>
  </si>
  <si>
    <t>孙洪涛</t>
  </si>
  <si>
    <t>为您的界外球增加额外的距离。</t>
  </si>
  <si>
    <t>使您能够踢出低平任意球。</t>
  </si>
  <si>
    <t>具有这种特质的玩家在碰撞发生时受伤的几率会增加。</t>
  </si>
  <si>
    <t>具有此特性的玩家在碰撞发生时受伤的几率降低。</t>
  </si>
  <si>
    <t>倒地铲球(AI)</t>
  </si>
  <si>
    <t>具有此特性的 CPU AI 球员将更有可能使用滑铲，而不是抢断。</t>
  </si>
  <si>
    <t>激励球队中的其他球员发挥出最高水平。</t>
  </si>
  <si>
    <t>擅长45度斜传</t>
  </si>
  <si>
    <t>为边路的前点传球增加弧度。</t>
  </si>
  <si>
    <t>增加您在球门前的脚侧面触球效果</t>
  </si>
  <si>
    <t>天赋</t>
  </si>
  <si>
    <t>增加脚后跟传球和花式第一脚触球的可能性</t>
  </si>
  <si>
    <t>长传制导(AI)</t>
  </si>
  <si>
    <t>具有此特性的 CPU AI 球员有这个特点更可能尝试长传。</t>
  </si>
  <si>
    <t>远程重炮(AI)</t>
  </si>
  <si>
    <t>具有此特性的 CPU AI 球员在带球跑动时更可能尝试远射，也更可能尝试远射。</t>
  </si>
  <si>
    <t>快速盘带高手(AI)</t>
  </si>
  <si>
    <t>具有此特性的 CPU AI 球员将更有可能长途奔袭或尝试折线盘带。</t>
  </si>
  <si>
    <t>组织核心(AI)</t>
  </si>
  <si>
    <t>用您出色的进攻组织能力成为进攻的焦点。</t>
  </si>
  <si>
    <t>守门员长距离手抛球</t>
  </si>
  <si>
    <t>增加过肩抛球的距离。</t>
  </si>
  <si>
    <t>强力头球</t>
  </si>
  <si>
    <t>在攻门时增加额外的头球力道</t>
  </si>
  <si>
    <t>大力手抛球</t>
  </si>
  <si>
    <t>让您可以将界外球直接掷入禁区</t>
  </si>
  <si>
    <t>外脚背射门</t>
  </si>
  <si>
    <t>使您能够用外脚背踢出弧线球。</t>
  </si>
  <si>
    <t>当被指定的队长不在阵容中或在比赛中因替补或红牌而被除名时，与领导层和团队成员一起作为决策过程的一部分。
众所周知，具有这种特质的球员会忠于他们目前的俱乐部，这将在职业生涯模式中推动故事情节的发展。</t>
  </si>
  <si>
    <t>团队球员</t>
  </si>
  <si>
    <t>尝试让队友参与进攻以提高进攻表现。</t>
  </si>
  <si>
    <t>吊射(AI)</t>
  </si>
  <si>
    <t>即使守门员刚刚偏离底线，他也会试图把球击穿。</t>
  </si>
  <si>
    <t>技术型盘带选手(AI)</t>
  </si>
  <si>
    <t>具有此特性的 CPU AI 球员有这个特点将更有可能去长跑或尝试锯齿形运球。
具有此特性的 CPU AI 球员有这个特点将更有可能被称为一个短角球的支持球员。</t>
  </si>
  <si>
    <t>弃门出击</t>
  </si>
  <si>
    <t>具有此特性的守门员在出禁区时会更具侵略性，在顶上或长传球时。（守门员高出击倾向）</t>
  </si>
  <si>
    <t>注意传中球</t>
  </si>
  <si>
    <t>具有此特性的守门员只会在他们认为自己可以在对手之前到达球的时候试图拦截传中。（对高空球不轻易拦截）</t>
  </si>
  <si>
    <t>出击破坏传中</t>
  </si>
  <si>
    <t>具有此特性的守门员会试图拦截传中，即使他们认为自己能在对手之前拿到球。（对高空球习惯性拦截）</t>
  </si>
  <si>
    <t>用脚扑救</t>
  </si>
  <si>
    <t>具有此特性的守门员通常会选择用脚救球，这使得守门员在近距离射门时的救球频率略高于不具有“用脚扑球”特性的守门员。</t>
  </si>
  <si>
    <t>任意球精度</t>
  </si>
  <si>
    <t>射门力量</t>
  </si>
  <si>
    <t>体能</t>
  </si>
  <si>
    <t>CDM</t>
    <phoneticPr fontId="1" type="noConversion"/>
  </si>
  <si>
    <t>刘荣</t>
    <phoneticPr fontId="1" type="noConversion"/>
  </si>
  <si>
    <t>官方解释</t>
    <phoneticPr fontId="1" type="noConversion"/>
  </si>
  <si>
    <t>加速度就是球员奔跑速度的提升。球员值越高，达到最高冲刺速度的所需时间就越短，不论最高速度是多少。这需要与冲刺速度一起参考。假设当一个球员拥有高加速度但是低冲刺速度，在场上他正在加速，但由于他的最大冲刺速度比较低，所以在这种情况下，加速度就显得如同鸡肋--如果你的冲刺速度并不是很快，那你其实也不怎么需要很快的就到达这个速度最高点。另一方面，一个球员如果拥有高冲刺速度但是加速度却很低，那他还是可以跑的很快，只是他需要更长的时间去达到最高冲刺速度。</t>
    <phoneticPr fontId="1" type="noConversion"/>
  </si>
  <si>
    <t>头球精度
Heading Accuracy</t>
    <phoneticPr fontId="1" type="noConversion"/>
  </si>
  <si>
    <t>凌空
Volleys</t>
    <phoneticPr fontId="1" type="noConversion"/>
  </si>
  <si>
    <t>速度
Sprint Speed</t>
    <phoneticPr fontId="1" type="noConversion"/>
  </si>
  <si>
    <t>反应
Reactions</t>
    <phoneticPr fontId="1" type="noConversion"/>
  </si>
  <si>
    <t>良好的反应能力可以让您抢得先机，
比其他球员更快接近无人持有和弹回的球。</t>
    <phoneticPr fontId="1" type="noConversion"/>
  </si>
  <si>
    <t>冲刺速度判定了一个球员能跑的最快上限。我们已经解释过“加速度”了，那冲刺速度是什么，不管怎样，如果你仍需要了解这两者的区别。这里有一个很好的例子。一个人，一辆车，一架飞机来一场比赛，谁能赢？这取决于，如果这场比赛只有30米那么远，那人会赢。因为他只需要4秒就能完成，然而赛道拉长，150-200米，那车会赢，如果更长如上千公里，那飞机就赢了。这是因为人的加速度高于车，车高于飞机。但是距离拉长的话，他自然垫底，因为人的冲刺速度也就那样。</t>
    <phoneticPr fontId="1" type="noConversion"/>
  </si>
  <si>
    <t>敏捷
Agility</t>
    <phoneticPr fontId="1" type="noConversion"/>
  </si>
  <si>
    <t>敏捷是用来衡量球员移动或转身时的灵活程度。换言之，也是球员可以多快多优雅的在场上拿球转圈。拥有高敏捷的球员可以上演杂技般的射门或者解围。敏捷同时还影响球员带球能力。如果你是喜欢带球的玩家，高敏捷是一个你需要重点关注的数值。</t>
    <phoneticPr fontId="1" type="noConversion"/>
  </si>
  <si>
    <t>平衡是球员在身体对抗后保持身体平衡的能力属性。这也是另一个影响球员带球技巧的属性，通俗来讲，这部分影响带球的就是球员响应的手感。如果你有高敏捷和平衡的球员，那你移动起来就如同泥鳅那样顺滑，能在对方重点关照之下进进出出。另外，如果你的球员拥有95+的加速度和冲刺速度，你的球员依然感觉笨重，响应起来跟个铁憨憨一样，那也是因为他受限于敏捷和平衡。</t>
    <phoneticPr fontId="1" type="noConversion"/>
  </si>
  <si>
    <t>控球是一个球员接球时控制球的能力。值越高，就越不容易出现球员控球时，球离本尊越远的情况。这个属性同时还关联球员带球的舒适度，高控球球员就像是球绑在了脚上那样，根本不需要去看球，就知道球在哪儿。这对你球员的接球和带球都是一项重要的属性，包括那些无球晃动动作。这也影响当球员面对对手拦截时能够多好的去进行护球。</t>
    <phoneticPr fontId="1" type="noConversion"/>
  </si>
  <si>
    <t>这个属性决定了球员感受到对手的压迫时球与人之间的距离。沉着数值还影响着球员在射门，传球，传中时失误的概率。沉着值越高，球员面对来自对手的压力时，表现就越好。沉着属性对于大部分玩家来说并不是一个新的属性，它曾在多个FIFA版本中出现，且在去年回归了FIFA。</t>
    <phoneticPr fontId="1" type="noConversion"/>
  </si>
  <si>
    <t>沉着
Composure</t>
    <phoneticPr fontId="1" type="noConversion"/>
  </si>
  <si>
    <t>站位
GK Positioning</t>
    <phoneticPr fontId="1" type="noConversion"/>
  </si>
  <si>
    <t>反应
GK Reflexes</t>
    <phoneticPr fontId="1" type="noConversion"/>
  </si>
  <si>
    <t>传中
Crossing</t>
    <phoneticPr fontId="1" type="noConversion"/>
  </si>
  <si>
    <t>射术
Finishing</t>
    <phoneticPr fontId="1" type="noConversion"/>
  </si>
  <si>
    <t>短传
Short Passing</t>
    <phoneticPr fontId="1" type="noConversion"/>
  </si>
  <si>
    <t>盘带
Dribbling</t>
    <phoneticPr fontId="1" type="noConversion"/>
  </si>
  <si>
    <t>弧线
Curve</t>
    <phoneticPr fontId="1" type="noConversion"/>
  </si>
  <si>
    <t>长传
Long Passing</t>
    <phoneticPr fontId="1" type="noConversion"/>
  </si>
  <si>
    <t>加速
Acceleration</t>
    <phoneticPr fontId="1" type="noConversion"/>
  </si>
  <si>
    <t>平衡
Balance</t>
    <phoneticPr fontId="1" type="noConversion"/>
  </si>
  <si>
    <t>弹跳
Jumping</t>
    <phoneticPr fontId="1" type="noConversion"/>
  </si>
  <si>
    <t>体能
Stamina</t>
    <phoneticPr fontId="1" type="noConversion"/>
  </si>
  <si>
    <t>强壮
Strength</t>
    <phoneticPr fontId="1" type="noConversion"/>
  </si>
  <si>
    <t>远射
Long Shots</t>
    <phoneticPr fontId="1" type="noConversion"/>
  </si>
  <si>
    <t>侵略性
Aggression</t>
    <phoneticPr fontId="1" type="noConversion"/>
  </si>
  <si>
    <t>拦截意识
Interceptions</t>
    <phoneticPr fontId="1" type="noConversion"/>
  </si>
  <si>
    <t>跑位
Positioning</t>
    <phoneticPr fontId="1" type="noConversion"/>
  </si>
  <si>
    <t>视野
Vision</t>
    <phoneticPr fontId="1" type="noConversion"/>
  </si>
  <si>
    <t>点球
Penalties</t>
    <phoneticPr fontId="1" type="noConversion"/>
  </si>
  <si>
    <t>抢断
Standing Tackle</t>
    <phoneticPr fontId="1" type="noConversion"/>
  </si>
  <si>
    <t>铲球
Sliding Tackle</t>
    <phoneticPr fontId="1" type="noConversion"/>
  </si>
  <si>
    <t>鱼跃
GK Diving</t>
    <phoneticPr fontId="1" type="noConversion"/>
  </si>
  <si>
    <t>手形
GK Handling</t>
    <phoneticPr fontId="1" type="noConversion"/>
  </si>
  <si>
    <t>开球
GK Kicking</t>
    <phoneticPr fontId="1" type="noConversion"/>
  </si>
  <si>
    <t>带球是球员带球前进和带球过人的能力。带球值越高意味球员带球时将会更好的保持球的位置，因为他需要尽可能的让球离自己更近，让对手更难从他脚上将球断走。带球属性是不影响球员接球能力的，那只和控球有关。但是一旦球到了你脚下并且你控住了球想盘过对手，那带球属性就起作用了。如果你喜欢带球，你的球员在这项属性上也需要尽可能的高。可是，好的盘带不一定意味着球员需要有更多颗星的花式技巧，你可以找到那些拥有4星或5星，但带球却很低的球员。花式技巧的星数只是简单定义了球员拿球做出技巧移动的要求，但还是为了突破，所以这两者拥有相似的目的（带球），它们却互不相关。事实当我们选4-5星花式的球员，不管你用不用花式，目标还是为了过人，所以选择球员光看他的花式技巧是不够的，如果你喜欢更具有技巧性的队伍，你同样需要关注带球，控球和平衡。</t>
    <phoneticPr fontId="1" type="noConversion"/>
  </si>
  <si>
    <t>反应能力是指球员在面对周遭情况时做出的响应的速度。这跟球员的速度没任何关系。一个球员的速度可以非常快但是同时他的反应很慢。反应的时间点就像，在他看见球在哪和他站好位置去接球的时刻之间，很多人以为反应属性只对于玩家控制的球员来说才重要，因为球员的反应取决于你的按键反应。但这是不对，在很多情况下，可能没切换到你要控制的球员，也可能换到了然后够不到球，当球员接球的时候并不需要一个很高的反应速度，他会照常接到传球。但是当球在混战中弹来弹去时，出现了一个能占上风的机会，举例说，在一场混抢之中球到处滚，有些球员只是能够碰到球，但是反应属性高的球员就会有更高的概率把这个球控下来哪怕情况很复杂。再比如，对手的守门员刚刚扑救了一次大力射门，球弹向了你，然后你猛按射门键，但是你的球员根本没做出动作来，他只是愣愣的去撞到了这个球，这就是因为你的球员没有足够高的反应去协调他的身体和双脚来准备好做出打门动作。反应属性同时还影响了带球，虽然它不会大幅影响球员的带球，让它变的很好或者很差，但它能够允许你的球员在面对对方上抢或者滑铲的时候做出正确的反应，尝试去赢回球。甚至能够让你的球员有能力去越过对手的抢断尝试。</t>
    <phoneticPr fontId="1" type="noConversion"/>
  </si>
  <si>
    <t>临门一脚是球员在禁区内用脚射门的精度。并不是所有人都知道，但实际临门一脚完全不影响球员头球射门的精度，也不影响任何在禁区外射门的精度。一个好的射手并不意味着每次都能够打败门将，只是把球射向球门范围会更容易。就像是临门一脚属性高的球员能够更好的影响球的轨迹。不怎么样的射手会把球打在门柱上，而好的射手会把球推进球门，或者把本来更难打的球压在门框范围甚至门柱上。</t>
    <phoneticPr fontId="1" type="noConversion"/>
  </si>
  <si>
    <t>远射影响球员在禁区外射门的精度。是中场球员重要的属性。</t>
    <phoneticPr fontId="1" type="noConversion"/>
  </si>
  <si>
    <t>球员十二码精准度。</t>
    <phoneticPr fontId="1" type="noConversion"/>
  </si>
  <si>
    <t>进攻位置是球员比赛时在球场上能够获取更好有利位置的能力。值越高，球员越会找到更好的更具威胁的位置去拿球。这个属性只影响球员在球场上找到好的位置去穿插去撕扯对方后防线，为进攻阵型创造有利条件，但却不影响球队主罚任意球或者角球时球员参与进攻的站位。</t>
    <phoneticPr fontId="1" type="noConversion"/>
  </si>
  <si>
    <t>射门力量决定了球员射门时踢球的力度。但也是控制着球员大力射门后是否能保持精准的属性。任何距离的射门都受到影响，射门力量低的球员依然可以通过大力射门得分，但是你射门键按的蓄力越久，他就越容易miss。</t>
    <phoneticPr fontId="1" type="noConversion"/>
  </si>
  <si>
    <t>这个属性同时影响了球员在跑动时传中和定位球传中的精准度。这是边路球员的基本能力，但同时也影响定位球，也决定你的传中球传至禁区的能力，如果你的边路球员下底传中经常被封堵，那很有可能是他的传中属性太差了。</t>
    <phoneticPr fontId="1" type="noConversion"/>
  </si>
  <si>
    <t>凌空能力是球员打凌空球的力量和精准度的衡量属性，它影响球员射空中球时的技巧和精准，外加转身射凌空球时的身体平衡能力。</t>
    <phoneticPr fontId="1" type="noConversion"/>
  </si>
  <si>
    <t>被用来判定球员射门或者传球时球的弧度。值越高，球员踢球时的弧线程度越大。对于任何定位球来说这都是非常好的属性，弧线角球是后防线的噩梦，旋转更高的任意球也更难被扑救。</t>
    <phoneticPr fontId="1" type="noConversion"/>
  </si>
  <si>
    <t>用来判定任意球的精准，数值越高越有可能通过任意球直接得分。最合理的应是你选择弧度和FK精准度高的球员来罚球。</t>
    <phoneticPr fontId="1" type="noConversion"/>
  </si>
  <si>
    <t>这个数值界定了一个球员执行长传（空中球）的能力，并不影响长距离地面球。同时还决定了长传球的速度和精准，数值越高，球越快越准。</t>
    <phoneticPr fontId="1" type="noConversion"/>
  </si>
  <si>
    <t>同长传，数值越高，球越快越准。</t>
    <phoneticPr fontId="1" type="noConversion"/>
  </si>
  <si>
    <t>任意球精度
Free Kick Accuracy</t>
    <phoneticPr fontId="1" type="noConversion"/>
  </si>
  <si>
    <t>视野是球员观察到队友或者对手球员位置的能力属性，这个能力影响着球员远距离传球的成功率（提高或降低）当我们游戏时玩家看的是上帝视角，就像看比赛转播那样。然而球员在场上的视野是第一人称，这是非常难以看到队友在哪儿的，看不清队友位置的远距离传球，落点就会更随机。很可能就把球传给了对手。视野值越高，球员的视界就更广，就更容易锁定队友位置，远距离传球也会更准。球员的传球值哪怕再高，但视野不怎样，那也然并卵。</t>
    <phoneticPr fontId="1" type="noConversion"/>
  </si>
  <si>
    <t>球员头球精准的程度，不论用头球摆渡是头球打门。事实上这个属性影响了2个方面，一个是你的球员是否有能力去顶到这个球，第二个是精准度。</t>
    <phoneticPr fontId="1" type="noConversion"/>
  </si>
  <si>
    <t>拦截属性决定了球员阅读比赛的能力和拦截传球的能力。这项属性对AI控制的球员会更有用，如果你看到一个球员经常伸腿或者做一些出人意料的动作去拦截一个球，那就是他的拦截属性挺高的。</t>
    <phoneticPr fontId="1" type="noConversion"/>
  </si>
  <si>
    <t>盯人是球员盯防对手的能力，换句话说，能让防守球员不是那么容易被甩掉，并且向对手进攻球员施压，不让他舒服或者干脆不让他把球传出去的能力，也影响球员的跟防。更多是在AI球员无球状态下的作用，当你控制防守球员时他们的盯防好坏也受到影响。</t>
    <phoneticPr fontId="1" type="noConversion"/>
  </si>
  <si>
    <t>这个属性意味着球员抢断的能力，时机的好坏，抢到球了，还是造成犯规。一个优秀的中后卫应该有很高的抢断&amp;铲球属性，因为这些动作具有冒险性，很可能造成犯规、吃牌等等。但如果成功也会有效打断对手的进攻，使用得当效果甚佳。记住断球的定义就是：球员用身体的力量，上半身的碰撞，或者出脚顺利的抢球或者破坏，并且不犯规。在游戏里这些行为也可能表现为推挤一下对方，拉拽一下他的球衣，按一下对手，等等其他不怎么干净的动作，并且还不犯规，那说明你的球员抢断属性蛮高了。</t>
    <phoneticPr fontId="1" type="noConversion"/>
  </si>
  <si>
    <t>侵略性水平是球员做出侵略性抢断动作，铲断动作，推搡动作的频率。这决定了球员在场上的意志力和投入度。一个典型的侵略性动作就是当你在“肩对肩对抗”的过程中，高侵略性的友方球员会积极的去把对手撞开（他的力量能有多大，他就去撞多远），然后去获得对抗的胜利。侵略性另一个体现是争顶时，如果你踢球你就应该知道争顶就是你和对手的站位，身体上的比拼，如果能争到头球，最好，就算抢不到也要恶心一下对手不让他顶的顺利。在这种情况下，侵略性属性就要和力量，头球一起发挥作用了。高侵略性的球员在禁区里可能会做出冒险动作造成犯规，哪怕你压根没去按键。这会让你的游戏体验暴跌，所以选择高侵略性的中后卫也要小心。</t>
    <phoneticPr fontId="1" type="noConversion"/>
  </si>
  <si>
    <t>弹跳属性影响球员起跳的质量，值越高，跳的越高。对于有些球员来讲，这个属性在没有其他属性并行支撑的情况下实在是没啥用，举例来说一个球员的制空能力要强，那么他的弹跳，侵略性，力量，头球能力都需要很不错。显然球员的身高也可能会帮忙，身高压制的时候你就不需要那么高的弹跳了。</t>
    <phoneticPr fontId="1" type="noConversion"/>
  </si>
  <si>
    <t>耐力属性是决定球员在场上什么时候会累的，是你的球员临近全场还是半场会踢不动的考量。千万别以为你的球员只有在场上捂着胸口喘气才是累的表现，当他到了这一步，那其实意味着他已经踢不动了。他的比赛表现早就在这之前已经受到了影响，耐力同时也是你球员在对抗中是否容易受伤的属性，不仅仅是在比赛最后阶段。这个属性也是定义了你球员恢复体力的快慢，以及你的球员能冲刺多久。</t>
    <phoneticPr fontId="1" type="noConversion"/>
  </si>
  <si>
    <t>力量有关乎球员身体对抗的能力，值越高，球员就更有可能从身体对抗中获益。你的球员力量属性将会决定他们在任何的身体对抗中的表现，所以对参与防守的球员来说这是非常重要的属性。同时对于锋线来讲，你也至少要在前场拥有一个力量属性高的球员，以此来保证你有机会和防守球员在对抗中55开。</t>
    <phoneticPr fontId="1" type="noConversion"/>
  </si>
  <si>
    <t>接球是门将独有的能力，用来定义门将是否能够干净的稳稳的抓住皮球。换言之，有多容易黄油手的属性。</t>
    <phoneticPr fontId="1" type="noConversion"/>
  </si>
  <si>
    <t>门将扑救时选择站位的能力，同时影响门将拦截传中球的能力。</t>
    <phoneticPr fontId="1" type="noConversion"/>
  </si>
  <si>
    <t>开球是门将另一个独有属性，这是门将开球门球的精度和力度。手抛球也受到开球属性一部分的影响，但主要还是由手抛球特质决定。</t>
    <phoneticPr fontId="1" type="noConversion"/>
  </si>
  <si>
    <t>反应是门将扑救时的敏捷度，换句话说这决定了门将能有多快速的做出扑救动作，如果这个属性很低，那他移动的也慢，来球扑救动作也慢。</t>
    <phoneticPr fontId="1" type="noConversion"/>
  </si>
  <si>
    <t>守门</t>
    <phoneticPr fontId="1" type="noConversion"/>
  </si>
  <si>
    <t>防守意识
Defensive Awareness</t>
    <phoneticPr fontId="1" type="noConversion"/>
  </si>
  <si>
    <t>属性名称</t>
    <phoneticPr fontId="1" type="noConversion"/>
  </si>
  <si>
    <t>1消瘦</t>
  </si>
  <si>
    <t>3敦实</t>
  </si>
  <si>
    <t>2一般</t>
  </si>
  <si>
    <t>0523</t>
    <phoneticPr fontId="1" type="noConversion"/>
  </si>
  <si>
    <t>南山</t>
    <phoneticPr fontId="1" type="noConversion"/>
  </si>
  <si>
    <t>CM</t>
    <phoneticPr fontId="1" type="noConversion"/>
  </si>
  <si>
    <t>1消瘦</t>
    <phoneticPr fontId="1" type="noConversion"/>
  </si>
  <si>
    <t>1消瘦</t>
    <phoneticPr fontId="1" type="noConversion"/>
  </si>
  <si>
    <t>3敦实</t>
    <phoneticPr fontId="1" type="noConversion"/>
  </si>
  <si>
    <t>2一般</t>
    <phoneticPr fontId="1" type="noConversion"/>
  </si>
  <si>
    <t>LM</t>
    <phoneticPr fontId="1" type="noConversion"/>
  </si>
  <si>
    <t>CM</t>
    <phoneticPr fontId="1" type="noConversion"/>
  </si>
  <si>
    <t>RM</t>
    <phoneticPr fontId="1" type="noConversion"/>
  </si>
  <si>
    <t>LM</t>
    <phoneticPr fontId="1" type="noConversion"/>
  </si>
  <si>
    <t>RW</t>
    <phoneticPr fontId="1" type="noConversion"/>
  </si>
  <si>
    <t>CAM</t>
    <phoneticPr fontId="1" type="noConversion"/>
  </si>
  <si>
    <t>RM</t>
    <phoneticPr fontId="1" type="noConversion"/>
  </si>
  <si>
    <t>RW</t>
    <phoneticPr fontId="1" type="noConversion"/>
  </si>
  <si>
    <t>LW</t>
    <phoneticPr fontId="1" type="noConversion"/>
  </si>
  <si>
    <t>CM</t>
    <phoneticPr fontId="1" type="noConversion"/>
  </si>
  <si>
    <t>ST</t>
    <phoneticPr fontId="1" type="noConversion"/>
  </si>
  <si>
    <t>技能</t>
    <phoneticPr fontId="1" type="noConversion"/>
  </si>
  <si>
    <t>推射、绝对忠诚、团队球员、用脚扑救(GK)</t>
    <phoneticPr fontId="1" type="noConversion"/>
  </si>
  <si>
    <t>远程重炮(AI)</t>
    <phoneticPr fontId="1" type="noConversion"/>
  </si>
  <si>
    <t>防守核心、绝对忠诚</t>
    <phoneticPr fontId="1" type="noConversion"/>
  </si>
  <si>
    <t>LM</t>
    <phoneticPr fontId="1" type="noConversion"/>
  </si>
  <si>
    <t>LB</t>
    <phoneticPr fontId="1" type="noConversion"/>
  </si>
  <si>
    <t>远程重炮(AI)、组织核心(AI)、外脚背射门、吊射(AI)</t>
    <phoneticPr fontId="1" type="noConversion"/>
  </si>
  <si>
    <t>远程重炮(AI)、技术型盘带选手(AI)</t>
    <phoneticPr fontId="1" type="noConversion"/>
  </si>
  <si>
    <t>玻璃人</t>
    <phoneticPr fontId="1" type="noConversion"/>
  </si>
  <si>
    <t>防守核心、弃门出击(GK)、出击破坏传中(GK)、用脚扑救(GK)</t>
    <phoneticPr fontId="1" type="noConversion"/>
  </si>
  <si>
    <t>防守核心</t>
    <phoneticPr fontId="1" type="noConversion"/>
  </si>
  <si>
    <t>3:6</t>
    <phoneticPr fontId="1" type="noConversion"/>
  </si>
  <si>
    <t>0602</t>
    <phoneticPr fontId="1" type="noConversion"/>
  </si>
  <si>
    <t>8:5</t>
    <phoneticPr fontId="1" type="noConversion"/>
  </si>
  <si>
    <r>
      <rPr>
        <sz val="11"/>
        <color rgb="FFFF0000"/>
        <rFont val="微软雅黑"/>
        <family val="2"/>
        <charset val="134"/>
      </rPr>
      <t>*</t>
    </r>
    <r>
      <rPr>
        <sz val="11"/>
        <color theme="1"/>
        <rFont val="微软雅黑"/>
        <family val="2"/>
        <charset val="134"/>
      </rPr>
      <t>散人</t>
    </r>
    <phoneticPr fontId="1" type="noConversion"/>
  </si>
  <si>
    <t>王金南</t>
    <phoneticPr fontId="1" type="noConversion"/>
  </si>
  <si>
    <t>马塞洛</t>
    <phoneticPr fontId="1" type="noConversion"/>
  </si>
  <si>
    <t>出生日</t>
    <phoneticPr fontId="1" type="noConversion"/>
  </si>
  <si>
    <t>吕宝友</t>
    <phoneticPr fontId="1" type="noConversion"/>
  </si>
  <si>
    <t>赵英男</t>
    <phoneticPr fontId="1" type="noConversion"/>
  </si>
  <si>
    <t>三鼎春天</t>
    <phoneticPr fontId="1" type="noConversion"/>
  </si>
  <si>
    <t>0606</t>
    <phoneticPr fontId="1" type="noConversion"/>
  </si>
  <si>
    <t>杨君伟</t>
    <phoneticPr fontId="1" type="noConversion"/>
  </si>
  <si>
    <t>5:3</t>
    <phoneticPr fontId="1" type="noConversion"/>
  </si>
  <si>
    <t>大喜队友</t>
    <phoneticPr fontId="1" type="noConversion"/>
  </si>
  <si>
    <t>对手</t>
    <phoneticPr fontId="1" type="noConversion"/>
  </si>
  <si>
    <t>比分</t>
    <phoneticPr fontId="1" type="noConversion"/>
  </si>
  <si>
    <t>右</t>
    <phoneticPr fontId="1" type="noConversion"/>
  </si>
  <si>
    <t>最新评分</t>
    <phoneticPr fontId="1" type="noConversion"/>
  </si>
  <si>
    <t>初始评分</t>
    <phoneticPr fontId="1" type="noConversion"/>
  </si>
  <si>
    <t>-</t>
    <phoneticPr fontId="1" type="noConversion"/>
  </si>
  <si>
    <t>恩佐</t>
    <phoneticPr fontId="1" type="noConversion"/>
  </si>
  <si>
    <t>8:3</t>
    <phoneticPr fontId="1" type="noConversion"/>
  </si>
  <si>
    <t>0614</t>
    <phoneticPr fontId="1" type="noConversion"/>
  </si>
  <si>
    <t>杨君伟</t>
    <phoneticPr fontId="1" type="noConversion"/>
  </si>
  <si>
    <t>宫瀚鹏</t>
    <phoneticPr fontId="1" type="noConversion"/>
  </si>
  <si>
    <t>右</t>
    <phoneticPr fontId="1" type="noConversion"/>
  </si>
  <si>
    <t>CB</t>
    <phoneticPr fontId="1" type="noConversion"/>
  </si>
  <si>
    <t>CDM</t>
    <phoneticPr fontId="1" type="noConversion"/>
  </si>
  <si>
    <t>-</t>
    <phoneticPr fontId="1" type="noConversion"/>
  </si>
  <si>
    <t>4:4</t>
    <phoneticPr fontId="1" type="noConversion"/>
  </si>
  <si>
    <t>RB</t>
    <phoneticPr fontId="1" type="noConversion"/>
  </si>
  <si>
    <t>0617</t>
    <phoneticPr fontId="1" type="noConversion"/>
  </si>
  <si>
    <t>0619</t>
    <phoneticPr fontId="1" type="noConversion"/>
  </si>
  <si>
    <t>一生和球</t>
    <phoneticPr fontId="1" type="noConversion"/>
  </si>
  <si>
    <t>宋继鹏</t>
    <phoneticPr fontId="1" type="noConversion"/>
  </si>
  <si>
    <t>RB</t>
    <phoneticPr fontId="1" type="noConversion"/>
  </si>
  <si>
    <t>LB</t>
    <phoneticPr fontId="1" type="noConversion"/>
  </si>
  <si>
    <t>大力界外球、领导能力、长传制导(AI)、大力手抛球(GK)</t>
    <phoneticPr fontId="1" type="noConversion"/>
  </si>
  <si>
    <t>防守核心、长传制导(AI)、远程重炮(AI)</t>
    <phoneticPr fontId="1" type="noConversion"/>
  </si>
  <si>
    <t>王斌</t>
    <phoneticPr fontId="1" type="noConversion"/>
  </si>
  <si>
    <t>马长乐</t>
    <phoneticPr fontId="1" type="noConversion"/>
  </si>
  <si>
    <t>崔晓东</t>
    <phoneticPr fontId="1" type="noConversion"/>
  </si>
  <si>
    <t>王旭</t>
    <phoneticPr fontId="1" type="noConversion"/>
  </si>
  <si>
    <t>王福新</t>
    <phoneticPr fontId="1" type="noConversion"/>
  </si>
  <si>
    <t>恩佐</t>
    <phoneticPr fontId="1" type="noConversion"/>
  </si>
  <si>
    <t>恩佐</t>
    <phoneticPr fontId="1" type="noConversion"/>
  </si>
  <si>
    <t>马格南</t>
    <phoneticPr fontId="1" type="noConversion"/>
  </si>
  <si>
    <t>4:1</t>
    <phoneticPr fontId="1" type="noConversion"/>
  </si>
  <si>
    <t>控球
Ball Control</t>
    <phoneticPr fontId="1" type="noConversion"/>
  </si>
  <si>
    <t>0621</t>
    <phoneticPr fontId="1" type="noConversion"/>
  </si>
  <si>
    <t>丐帮</t>
    <phoneticPr fontId="1" type="noConversion"/>
  </si>
  <si>
    <t>3:0</t>
    <phoneticPr fontId="1" type="noConversion"/>
  </si>
  <si>
    <t>球场</t>
    <phoneticPr fontId="1" type="noConversion"/>
  </si>
  <si>
    <t>拓博</t>
    <phoneticPr fontId="1" type="noConversion"/>
  </si>
  <si>
    <t>建设</t>
    <phoneticPr fontId="1" type="noConversion"/>
  </si>
  <si>
    <t>亚细亚</t>
    <phoneticPr fontId="1" type="noConversion"/>
  </si>
  <si>
    <t>亚细亚</t>
    <phoneticPr fontId="1" type="noConversion"/>
  </si>
  <si>
    <t>拓博</t>
    <phoneticPr fontId="1" type="noConversion"/>
  </si>
  <si>
    <t>绝对忠诚</t>
    <phoneticPr fontId="1" type="noConversion"/>
  </si>
  <si>
    <t>6:8</t>
    <phoneticPr fontId="1" type="noConversion"/>
  </si>
  <si>
    <t>0624</t>
    <phoneticPr fontId="1" type="noConversion"/>
  </si>
  <si>
    <t>铭岩盛世</t>
    <phoneticPr fontId="1" type="noConversion"/>
  </si>
  <si>
    <t>10:3</t>
    <phoneticPr fontId="1" type="noConversion"/>
  </si>
  <si>
    <t>0626</t>
    <phoneticPr fontId="1" type="noConversion"/>
  </si>
  <si>
    <t>4:5</t>
    <phoneticPr fontId="1" type="noConversion"/>
  </si>
  <si>
    <t>拓博</t>
    <phoneticPr fontId="1" type="noConversion"/>
  </si>
  <si>
    <t>亚细亚</t>
    <phoneticPr fontId="1" type="noConversion"/>
  </si>
  <si>
    <t>-</t>
    <phoneticPr fontId="1" type="noConversion"/>
  </si>
  <si>
    <t>边后中后</t>
    <phoneticPr fontId="1" type="noConversion"/>
  </si>
  <si>
    <t>0704</t>
    <phoneticPr fontId="1" type="noConversion"/>
  </si>
  <si>
    <t>0706</t>
    <phoneticPr fontId="1" type="noConversion"/>
  </si>
  <si>
    <t>海友</t>
    <phoneticPr fontId="1" type="noConversion"/>
  </si>
  <si>
    <t>4:9</t>
    <phoneticPr fontId="1" type="noConversion"/>
  </si>
  <si>
    <t>2:7</t>
    <phoneticPr fontId="1" type="noConversion"/>
  </si>
  <si>
    <t>0711</t>
    <phoneticPr fontId="1" type="noConversion"/>
  </si>
  <si>
    <t>大鹏朋友前锋</t>
    <phoneticPr fontId="1" type="noConversion"/>
  </si>
  <si>
    <t>拓博</t>
    <phoneticPr fontId="1" type="noConversion"/>
  </si>
  <si>
    <t>3:15</t>
    <phoneticPr fontId="1" type="noConversion"/>
  </si>
  <si>
    <t>8:4</t>
    <phoneticPr fontId="1" type="noConversion"/>
  </si>
  <si>
    <t>1:5</t>
    <phoneticPr fontId="1" type="noConversion"/>
  </si>
  <si>
    <t>0717</t>
    <phoneticPr fontId="1" type="noConversion"/>
  </si>
  <si>
    <t>拓博</t>
    <phoneticPr fontId="1" type="noConversion"/>
  </si>
  <si>
    <t>0724</t>
    <phoneticPr fontId="1" type="noConversion"/>
  </si>
  <si>
    <t>偏口鱼</t>
    <phoneticPr fontId="1" type="noConversion"/>
  </si>
  <si>
    <t>拓博场地单位</t>
    <phoneticPr fontId="1" type="noConversion"/>
  </si>
  <si>
    <t>张昌伟</t>
    <phoneticPr fontId="1" type="noConversion"/>
  </si>
  <si>
    <t>马格南</t>
    <phoneticPr fontId="1" type="noConversion"/>
  </si>
  <si>
    <t>0821</t>
    <phoneticPr fontId="1" type="noConversion"/>
  </si>
  <si>
    <t>学习人</t>
    <phoneticPr fontId="1" type="noConversion"/>
  </si>
  <si>
    <t>2:6</t>
    <phoneticPr fontId="1" type="noConversion"/>
  </si>
  <si>
    <t>拓博</t>
    <phoneticPr fontId="1" type="noConversion"/>
  </si>
  <si>
    <t>出勤率</t>
    <phoneticPr fontId="1" type="noConversion"/>
  </si>
  <si>
    <t>-</t>
    <phoneticPr fontId="1" type="noConversion"/>
  </si>
  <si>
    <t>-</t>
    <phoneticPr fontId="1" type="noConversion"/>
  </si>
  <si>
    <t>-</t>
    <phoneticPr fontId="1" type="noConversion"/>
  </si>
  <si>
    <t>0825</t>
    <phoneticPr fontId="1" type="noConversion"/>
  </si>
  <si>
    <t>0828</t>
    <phoneticPr fontId="1" type="noConversion"/>
  </si>
  <si>
    <t>2:8</t>
    <phoneticPr fontId="1" type="noConversion"/>
  </si>
  <si>
    <t>亚细亚</t>
    <phoneticPr fontId="1" type="noConversion"/>
  </si>
  <si>
    <t>拓博</t>
    <phoneticPr fontId="1" type="noConversion"/>
  </si>
  <si>
    <t>百战</t>
    <phoneticPr fontId="1" type="noConversion"/>
  </si>
  <si>
    <t>童年时光</t>
    <phoneticPr fontId="1" type="noConversion"/>
  </si>
  <si>
    <t>百战</t>
    <phoneticPr fontId="1" type="noConversion"/>
  </si>
  <si>
    <t>吕健</t>
    <phoneticPr fontId="1" type="noConversion"/>
  </si>
  <si>
    <t>0904</t>
    <phoneticPr fontId="1" type="noConversion"/>
  </si>
  <si>
    <t>0907</t>
    <phoneticPr fontId="1" type="noConversion"/>
  </si>
  <si>
    <t>10:2</t>
    <phoneticPr fontId="1" type="noConversion"/>
  </si>
  <si>
    <t>4:6</t>
    <phoneticPr fontId="1" type="noConversion"/>
  </si>
  <si>
    <t>大喜朋友刘冬</t>
    <phoneticPr fontId="1" type="noConversion"/>
  </si>
  <si>
    <t>夜生活</t>
    <phoneticPr fontId="1" type="noConversion"/>
  </si>
  <si>
    <t>球道</t>
    <phoneticPr fontId="1" type="noConversion"/>
  </si>
  <si>
    <t>谷宇</t>
    <phoneticPr fontId="1" type="noConversion"/>
  </si>
  <si>
    <t>RM</t>
    <phoneticPr fontId="1" type="noConversion"/>
  </si>
  <si>
    <t>LM</t>
    <phoneticPr fontId="1" type="noConversion"/>
  </si>
  <si>
    <t>9011</t>
    <phoneticPr fontId="1" type="noConversion"/>
  </si>
  <si>
    <t>6:3</t>
    <phoneticPr fontId="1" type="noConversion"/>
  </si>
  <si>
    <t>0922</t>
    <phoneticPr fontId="1" type="noConversion"/>
  </si>
  <si>
    <t>球道</t>
    <phoneticPr fontId="1" type="noConversion"/>
  </si>
  <si>
    <t>5:4</t>
    <phoneticPr fontId="1" type="noConversion"/>
  </si>
  <si>
    <t>王斌</t>
    <phoneticPr fontId="1" type="noConversion"/>
  </si>
  <si>
    <t>-</t>
    <phoneticPr fontId="1" type="noConversion"/>
  </si>
  <si>
    <t>-</t>
    <phoneticPr fontId="1" type="noConversion"/>
  </si>
  <si>
    <t>宋哥队友王斌、宋哥队友二、英男朋友、王福新队友大门、大君朋友</t>
    <phoneticPr fontId="1" type="noConversion"/>
  </si>
  <si>
    <t>海友</t>
    <phoneticPr fontId="1" type="noConversion"/>
  </si>
  <si>
    <t>3:4</t>
    <phoneticPr fontId="1" type="noConversion"/>
  </si>
  <si>
    <t>高仕翔</t>
    <phoneticPr fontId="1" type="noConversion"/>
  </si>
  <si>
    <t>3:4</t>
    <phoneticPr fontId="1" type="noConversion"/>
  </si>
  <si>
    <t>0929</t>
    <phoneticPr fontId="1" type="noConversion"/>
  </si>
  <si>
    <t>谷宇</t>
    <phoneticPr fontId="1" type="noConversion"/>
  </si>
  <si>
    <t>王斌</t>
    <phoneticPr fontId="1" type="noConversion"/>
  </si>
  <si>
    <t>CDM</t>
    <phoneticPr fontId="1" type="noConversion"/>
  </si>
  <si>
    <t>CB</t>
    <phoneticPr fontId="1" type="noConversion"/>
  </si>
  <si>
    <t>防守核心、领导能力、强力头球、出击破坏传中(GK)</t>
    <phoneticPr fontId="1" type="noConversion"/>
  </si>
  <si>
    <t>防守核心、强力头球、注意传中球(GK)、用脚扑救(GK)</t>
    <phoneticPr fontId="1" type="noConversion"/>
  </si>
  <si>
    <t>0925</t>
    <phoneticPr fontId="1" type="noConversion"/>
  </si>
  <si>
    <t>1005</t>
    <phoneticPr fontId="1" type="noConversion"/>
  </si>
  <si>
    <t>煦腾</t>
    <phoneticPr fontId="1" type="noConversion"/>
  </si>
  <si>
    <t>10:4</t>
    <phoneticPr fontId="1" type="noConversion"/>
  </si>
  <si>
    <t>宫瀚鹏</t>
    <phoneticPr fontId="1" type="noConversion"/>
  </si>
  <si>
    <t>现役</t>
    <phoneticPr fontId="1" type="noConversion"/>
  </si>
  <si>
    <t>1010</t>
    <phoneticPr fontId="1" type="noConversion"/>
  </si>
  <si>
    <t>大外守门员
大外守门员朋友</t>
    <phoneticPr fontId="1" type="noConversion"/>
  </si>
  <si>
    <t>6:2</t>
    <phoneticPr fontId="1" type="noConversion"/>
  </si>
  <si>
    <t>1016</t>
    <phoneticPr fontId="1" type="noConversion"/>
  </si>
  <si>
    <t>崔晓东</t>
    <phoneticPr fontId="1" type="noConversion"/>
  </si>
  <si>
    <t>耿忠涛</t>
    <phoneticPr fontId="1" type="noConversion"/>
  </si>
  <si>
    <t>万达工人村</t>
    <phoneticPr fontId="1" type="noConversion"/>
  </si>
  <si>
    <t>0515</t>
    <phoneticPr fontId="1" type="noConversion"/>
  </si>
  <si>
    <t>马格南</t>
    <phoneticPr fontId="1" type="noConversion"/>
  </si>
  <si>
    <t>3:6</t>
    <phoneticPr fontId="1" type="noConversion"/>
  </si>
  <si>
    <t>1020</t>
    <phoneticPr fontId="1" type="noConversion"/>
  </si>
  <si>
    <t>建设</t>
    <phoneticPr fontId="1" type="noConversion"/>
  </si>
  <si>
    <t>6:10</t>
    <phoneticPr fontId="1" type="noConversion"/>
  </si>
  <si>
    <t>靓仔活鲜</t>
    <phoneticPr fontId="1" type="noConversion"/>
  </si>
  <si>
    <t>1023</t>
    <phoneticPr fontId="1" type="noConversion"/>
  </si>
  <si>
    <t>1:9</t>
    <phoneticPr fontId="1" type="noConversion"/>
  </si>
  <si>
    <t>拓博</t>
    <phoneticPr fontId="1" type="noConversion"/>
  </si>
  <si>
    <t>学习人</t>
    <phoneticPr fontId="1" type="noConversion"/>
  </si>
  <si>
    <t>1031</t>
    <phoneticPr fontId="1" type="noConversion"/>
  </si>
  <si>
    <t>交通银行</t>
    <phoneticPr fontId="1" type="noConversion"/>
  </si>
  <si>
    <t>右</t>
    <phoneticPr fontId="1" type="noConversion"/>
  </si>
  <si>
    <t>左</t>
    <phoneticPr fontId="1" type="noConversion"/>
  </si>
  <si>
    <t>刘义庄</t>
    <phoneticPr fontId="1" type="noConversion"/>
  </si>
  <si>
    <t>刘义庄</t>
    <phoneticPr fontId="1" type="noConversion"/>
  </si>
  <si>
    <t>9:3</t>
    <phoneticPr fontId="1" type="noConversion"/>
  </si>
  <si>
    <t>海友</t>
    <phoneticPr fontId="1" type="noConversion"/>
  </si>
  <si>
    <t>6:6</t>
    <phoneticPr fontId="1" type="noConversion"/>
  </si>
  <si>
    <t>8:7</t>
    <phoneticPr fontId="1" type="noConversion"/>
  </si>
  <si>
    <t>2:3</t>
    <phoneticPr fontId="1" type="noConversion"/>
  </si>
  <si>
    <t>冯斌</t>
    <phoneticPr fontId="1" type="noConversion"/>
  </si>
  <si>
    <t>冯斌</t>
    <phoneticPr fontId="1" type="noConversion"/>
  </si>
  <si>
    <t>冯斌</t>
    <phoneticPr fontId="1" type="noConversion"/>
  </si>
  <si>
    <t>小球童</t>
    <phoneticPr fontId="1" type="noConversion"/>
  </si>
  <si>
    <t>花苑时光</t>
    <phoneticPr fontId="1" type="noConversion"/>
  </si>
  <si>
    <t>1114</t>
    <phoneticPr fontId="1" type="noConversion"/>
  </si>
  <si>
    <t>1120</t>
    <phoneticPr fontId="1" type="noConversion"/>
  </si>
  <si>
    <t>1127</t>
    <phoneticPr fontId="1" type="noConversion"/>
  </si>
  <si>
    <t>1128</t>
    <phoneticPr fontId="1" type="noConversion"/>
  </si>
  <si>
    <t>6:2</t>
    <phoneticPr fontId="1" type="noConversion"/>
  </si>
  <si>
    <t>冯斌</t>
    <phoneticPr fontId="1" type="noConversion"/>
  </si>
  <si>
    <t>右</t>
    <phoneticPr fontId="1" type="noConversion"/>
  </si>
  <si>
    <t>9:8</t>
    <phoneticPr fontId="1" type="noConversion"/>
  </si>
  <si>
    <t>85新星</t>
    <phoneticPr fontId="1" type="noConversion"/>
  </si>
  <si>
    <t>兄弟足球</t>
    <phoneticPr fontId="1" type="noConversion"/>
  </si>
  <si>
    <t>谷宇</t>
  </si>
  <si>
    <t>刘义庄</t>
  </si>
  <si>
    <t>冯斌</t>
  </si>
  <si>
    <t>-</t>
    <phoneticPr fontId="1" type="noConversion"/>
  </si>
  <si>
    <t>王学斌</t>
    <phoneticPr fontId="1" type="noConversion"/>
  </si>
  <si>
    <t>现役</t>
    <phoneticPr fontId="1" type="noConversion"/>
  </si>
  <si>
    <t>亮仔活鲜</t>
    <phoneticPr fontId="1" type="noConversion"/>
  </si>
  <si>
    <t>超赞</t>
    <phoneticPr fontId="1" type="noConversion"/>
  </si>
  <si>
    <t>1208</t>
    <phoneticPr fontId="1" type="noConversion"/>
  </si>
  <si>
    <t>1211</t>
    <phoneticPr fontId="1" type="noConversion"/>
  </si>
  <si>
    <t>胖守门员</t>
    <phoneticPr fontId="1" type="noConversion"/>
  </si>
  <si>
    <t>1218</t>
    <phoneticPr fontId="1" type="noConversion"/>
  </si>
  <si>
    <t>1215</t>
    <phoneticPr fontId="1" type="noConversion"/>
  </si>
  <si>
    <t>新启竞技</t>
    <phoneticPr fontId="1" type="noConversion"/>
  </si>
  <si>
    <t>3:12</t>
    <phoneticPr fontId="1" type="noConversion"/>
  </si>
  <si>
    <t>5:6</t>
    <phoneticPr fontId="1" type="noConversion"/>
  </si>
  <si>
    <t>赵英男</t>
  </si>
  <si>
    <t>宫瀚鹏</t>
  </si>
  <si>
    <t>2:4</t>
    <phoneticPr fontId="1" type="noConversion"/>
  </si>
  <si>
    <t>入队日期</t>
    <phoneticPr fontId="1" type="noConversion"/>
  </si>
  <si>
    <t>离队日期</t>
    <phoneticPr fontId="1" type="noConversion"/>
  </si>
  <si>
    <t>孙洪涛</t>
    <phoneticPr fontId="1" type="noConversion"/>
  </si>
  <si>
    <t>-</t>
    <phoneticPr fontId="1" type="noConversion"/>
  </si>
  <si>
    <t>RB</t>
    <phoneticPr fontId="1" type="noConversion"/>
  </si>
  <si>
    <t>RM</t>
    <phoneticPr fontId="1" type="noConversion"/>
  </si>
  <si>
    <t>4:4</t>
    <phoneticPr fontId="1" type="noConversion"/>
  </si>
  <si>
    <t>雏鹰计划</t>
    <phoneticPr fontId="1" type="noConversion"/>
  </si>
  <si>
    <t>8:8</t>
    <phoneticPr fontId="1" type="noConversion"/>
  </si>
  <si>
    <t>1222</t>
    <phoneticPr fontId="1" type="noConversion"/>
  </si>
  <si>
    <t>山海</t>
    <phoneticPr fontId="1" type="noConversion"/>
  </si>
  <si>
    <t>85新星</t>
    <phoneticPr fontId="1" type="noConversion"/>
  </si>
  <si>
    <t>1225</t>
    <phoneticPr fontId="1" type="noConversion"/>
  </si>
  <si>
    <t>1231</t>
    <phoneticPr fontId="1" type="noConversion"/>
  </si>
  <si>
    <t>6:6</t>
    <phoneticPr fontId="1" type="noConversion"/>
  </si>
  <si>
    <t>1201</t>
    <phoneticPr fontId="1" type="noConversion"/>
  </si>
  <si>
    <t>1204</t>
    <phoneticPr fontId="1" type="noConversion"/>
  </si>
  <si>
    <t>阿森纳</t>
    <phoneticPr fontId="1" type="noConversion"/>
  </si>
  <si>
    <t>超赞</t>
    <phoneticPr fontId="1" type="noConversion"/>
  </si>
  <si>
    <t>科协</t>
    <phoneticPr fontId="1" type="noConversion"/>
  </si>
  <si>
    <t>拓博</t>
    <phoneticPr fontId="1" type="noConversion"/>
  </si>
  <si>
    <t>-</t>
    <phoneticPr fontId="1" type="noConversion"/>
  </si>
  <si>
    <t>01-04</t>
    <phoneticPr fontId="1" type="noConversion"/>
  </si>
  <si>
    <t>01-08</t>
    <phoneticPr fontId="1" type="noConversion"/>
  </si>
  <si>
    <t>01-15</t>
    <phoneticPr fontId="1" type="noConversion"/>
  </si>
  <si>
    <t>01-22</t>
    <phoneticPr fontId="1" type="noConversion"/>
  </si>
  <si>
    <t>超赞</t>
    <phoneticPr fontId="1" type="noConversion"/>
  </si>
  <si>
    <t>西岗大庙</t>
    <phoneticPr fontId="1" type="noConversion"/>
  </si>
  <si>
    <t>杨鑫</t>
    <phoneticPr fontId="1" type="noConversion"/>
  </si>
  <si>
    <t>02-05</t>
    <phoneticPr fontId="1" type="noConversion"/>
  </si>
  <si>
    <t>02-12</t>
    <phoneticPr fontId="1" type="noConversion"/>
  </si>
  <si>
    <t>02-19</t>
    <phoneticPr fontId="1" type="noConversion"/>
  </si>
  <si>
    <t>02-26</t>
    <phoneticPr fontId="1" type="noConversion"/>
  </si>
  <si>
    <t>03-05</t>
    <phoneticPr fontId="1" type="noConversion"/>
  </si>
  <si>
    <t>03-12</t>
    <phoneticPr fontId="1" type="noConversion"/>
  </si>
  <si>
    <r>
      <rPr>
        <b/>
        <sz val="11"/>
        <color rgb="FFFF0000"/>
        <rFont val="微软雅黑"/>
        <family val="2"/>
        <charset val="134"/>
      </rPr>
      <t>*</t>
    </r>
    <r>
      <rPr>
        <b/>
        <sz val="11"/>
        <rFont val="微软雅黑"/>
        <family val="2"/>
        <charset val="134"/>
      </rPr>
      <t>特邀嘉宾</t>
    </r>
    <phoneticPr fontId="1" type="noConversion"/>
  </si>
  <si>
    <t>总场数</t>
    <phoneticPr fontId="1" type="noConversion"/>
  </si>
  <si>
    <t>出场人数</t>
    <phoneticPr fontId="1" type="noConversion"/>
  </si>
  <si>
    <t>8:8</t>
    <phoneticPr fontId="1" type="noConversion"/>
  </si>
  <si>
    <t>7:5</t>
    <phoneticPr fontId="1" type="noConversion"/>
  </si>
  <si>
    <t>杨鑫</t>
  </si>
  <si>
    <t>弃门出击(GK)</t>
    <phoneticPr fontId="1" type="noConversion"/>
  </si>
  <si>
    <t>姓名</t>
  </si>
  <si>
    <t>进攻</t>
  </si>
  <si>
    <t>防守</t>
  </si>
  <si>
    <t>身体平衡性</t>
  </si>
  <si>
    <t>最快速度</t>
  </si>
  <si>
    <t>加速度</t>
  </si>
  <si>
    <t>反应速度</t>
  </si>
  <si>
    <t>敏捷性</t>
  </si>
  <si>
    <t>带球精度</t>
  </si>
  <si>
    <t>带球速度</t>
  </si>
  <si>
    <t>短传精度</t>
  </si>
  <si>
    <t>短传速度</t>
  </si>
  <si>
    <t>长传精度</t>
  </si>
  <si>
    <t>长传速度</t>
  </si>
  <si>
    <t>射门精度</t>
  </si>
  <si>
    <t>射门技巧</t>
  </si>
  <si>
    <t>弧度</t>
  </si>
  <si>
    <t>头球</t>
  </si>
  <si>
    <t>跳跃</t>
  </si>
  <si>
    <t>技巧</t>
  </si>
  <si>
    <t>进攻欲望</t>
  </si>
  <si>
    <t>心理素质</t>
  </si>
  <si>
    <t>守门能力</t>
  </si>
  <si>
    <t>配合能力</t>
  </si>
  <si>
    <t>环境适应能力</t>
  </si>
  <si>
    <t>非惯用脚精度</t>
  </si>
  <si>
    <t>非惯用脚频度</t>
  </si>
  <si>
    <t>受伤耐性</t>
  </si>
  <si>
    <t>A</t>
  </si>
  <si>
    <t>CB</t>
    <phoneticPr fontId="1" type="noConversion"/>
  </si>
  <si>
    <t>倒地铲球(AI)、绝对忠诚</t>
    <phoneticPr fontId="1" type="noConversion"/>
  </si>
  <si>
    <t>绝对忠诚、团队球员</t>
    <phoneticPr fontId="1" type="noConversion"/>
  </si>
  <si>
    <t>团队球员、推射</t>
    <phoneticPr fontId="1" type="noConversion"/>
  </si>
  <si>
    <t>RB</t>
    <phoneticPr fontId="1" type="noConversion"/>
  </si>
  <si>
    <t>LB</t>
    <phoneticPr fontId="1" type="noConversion"/>
  </si>
  <si>
    <t>GK</t>
    <phoneticPr fontId="1" type="noConversion"/>
  </si>
  <si>
    <t>CDM</t>
    <phoneticPr fontId="1" type="noConversion"/>
  </si>
  <si>
    <t>CM</t>
    <phoneticPr fontId="1" type="noConversion"/>
  </si>
  <si>
    <t>CDM</t>
    <phoneticPr fontId="1" type="noConversion"/>
  </si>
  <si>
    <t>CB</t>
    <phoneticPr fontId="1" type="noConversion"/>
  </si>
  <si>
    <t>GK</t>
    <phoneticPr fontId="1" type="noConversion"/>
  </si>
  <si>
    <t>擅长45度斜传、天赋</t>
    <phoneticPr fontId="1" type="noConversion"/>
  </si>
  <si>
    <t>LWB</t>
    <phoneticPr fontId="1" type="noConversion"/>
  </si>
  <si>
    <t>RWB</t>
    <phoneticPr fontId="1" type="noConversion"/>
  </si>
  <si>
    <t>LM</t>
    <phoneticPr fontId="1" type="noConversion"/>
  </si>
  <si>
    <t>RW</t>
    <phoneticPr fontId="1" type="noConversion"/>
  </si>
  <si>
    <t>RM</t>
    <phoneticPr fontId="1" type="noConversion"/>
  </si>
  <si>
    <t>ST</t>
    <phoneticPr fontId="1" type="noConversion"/>
  </si>
  <si>
    <t>RM</t>
    <phoneticPr fontId="1" type="noConversion"/>
  </si>
  <si>
    <t>CM</t>
    <phoneticPr fontId="1" type="noConversion"/>
  </si>
  <si>
    <t>CB</t>
    <phoneticPr fontId="1" type="noConversion"/>
  </si>
  <si>
    <t>LWB</t>
    <phoneticPr fontId="1" type="noConversion"/>
  </si>
  <si>
    <t>RWB</t>
    <phoneticPr fontId="1" type="noConversion"/>
  </si>
  <si>
    <t>3高</t>
    <phoneticPr fontId="1" type="noConversion"/>
  </si>
  <si>
    <t>2高</t>
    <phoneticPr fontId="1" type="noConversion"/>
  </si>
  <si>
    <t>总场数</t>
    <phoneticPr fontId="1" type="noConversion"/>
  </si>
  <si>
    <t>-</t>
    <phoneticPr fontId="1" type="noConversion"/>
  </si>
  <si>
    <t>杜超</t>
    <phoneticPr fontId="1" type="noConversion"/>
  </si>
  <si>
    <t>11:5</t>
    <phoneticPr fontId="1" type="noConversion"/>
  </si>
  <si>
    <t xml:space="preserve"> 49战 19胜 5平 25负
净胜球 -17</t>
    <phoneticPr fontId="1" type="noConversion"/>
  </si>
  <si>
    <t>man联</t>
    <phoneticPr fontId="1" type="noConversion"/>
  </si>
  <si>
    <t>兄弟足球</t>
    <phoneticPr fontId="1" type="noConversion"/>
  </si>
  <si>
    <t>85新星</t>
    <phoneticPr fontId="1" type="noConversion"/>
  </si>
  <si>
    <t>2106</t>
    <phoneticPr fontId="1" type="noConversion"/>
  </si>
  <si>
    <t>2112</t>
    <phoneticPr fontId="1" type="noConversion"/>
  </si>
  <si>
    <t>防守核心、远程重炮(AI)、吊射(AI)</t>
    <phoneticPr fontId="1" type="noConversion"/>
  </si>
  <si>
    <t>宫瀚鹏</t>
    <phoneticPr fontId="1" type="noConversion"/>
  </si>
  <si>
    <t>推射</t>
    <phoneticPr fontId="1" type="noConversion"/>
  </si>
  <si>
    <t>13:6</t>
    <phoneticPr fontId="1" type="noConversion"/>
  </si>
  <si>
    <t>射门力量
Shot Power</t>
    <phoneticPr fontId="1" type="noConversion"/>
  </si>
  <si>
    <t>射门</t>
    <phoneticPr fontId="1" type="noConversion"/>
  </si>
  <si>
    <t>传球</t>
    <phoneticPr fontId="1" type="noConversion"/>
  </si>
  <si>
    <t>盘带</t>
    <phoneticPr fontId="1" type="noConversion"/>
  </si>
  <si>
    <t>力量</t>
    <phoneticPr fontId="1" type="noConversion"/>
  </si>
  <si>
    <t>速度</t>
    <phoneticPr fontId="1" type="noConversion"/>
  </si>
  <si>
    <t>擅长45度斜传、推射、长传制导(AI)、远程重炮(AI)、外脚背射门、团队球员</t>
    <phoneticPr fontId="1" type="noConversion"/>
  </si>
  <si>
    <t>领导能力、推射、天赋、快速盘带高手(AI)、组织核心(AI)、外脚背射门、团队球员</t>
    <phoneticPr fontId="1" type="noConversion"/>
  </si>
  <si>
    <t>盛世汽车汇</t>
    <phoneticPr fontId="1" type="noConversion"/>
  </si>
  <si>
    <t>Easy</t>
    <phoneticPr fontId="1" type="noConversion"/>
  </si>
  <si>
    <t>边路光头试训，英男朋友眼镜胖子试训</t>
    <phoneticPr fontId="1" type="noConversion"/>
  </si>
  <si>
    <t>吕宝友</t>
    <phoneticPr fontId="1" type="noConversion"/>
  </si>
  <si>
    <t>01-27</t>
    <phoneticPr fontId="1" type="noConversion"/>
  </si>
  <si>
    <t>王翔</t>
    <phoneticPr fontId="1" type="noConversion"/>
  </si>
  <si>
    <t>王翔，小伟朋友</t>
    <phoneticPr fontId="1" type="noConversion"/>
  </si>
  <si>
    <t>王翔</t>
    <phoneticPr fontId="1" type="noConversion"/>
  </si>
  <si>
    <t>？</t>
    <phoneticPr fontId="1" type="noConversion"/>
  </si>
  <si>
    <t>1987~1988</t>
    <phoneticPr fontId="1" type="noConversion"/>
  </si>
  <si>
    <t>右</t>
    <phoneticPr fontId="1" type="noConversion"/>
  </si>
  <si>
    <t>拓博</t>
    <phoneticPr fontId="1" type="noConversion"/>
  </si>
  <si>
    <t>疙瘩</t>
    <phoneticPr fontId="1" type="noConversion"/>
  </si>
  <si>
    <t>6:9</t>
    <phoneticPr fontId="1" type="noConversion"/>
  </si>
  <si>
    <t>王翔朋友</t>
    <phoneticPr fontId="1" type="noConversion"/>
  </si>
  <si>
    <t>4:12</t>
    <phoneticPr fontId="1" type="noConversion"/>
  </si>
  <si>
    <t>3:11</t>
    <phoneticPr fontId="1" type="noConversion"/>
  </si>
  <si>
    <t>8:8</t>
    <phoneticPr fontId="1" type="noConversion"/>
  </si>
  <si>
    <t>谷宇朋友后卫</t>
    <phoneticPr fontId="1" type="noConversion"/>
  </si>
  <si>
    <t>南关岭T95</t>
    <phoneticPr fontId="1" type="noConversion"/>
  </si>
  <si>
    <t>童年时光</t>
    <phoneticPr fontId="1" type="noConversion"/>
  </si>
  <si>
    <t>子昂</t>
    <phoneticPr fontId="1" type="noConversion"/>
  </si>
  <si>
    <t>牟伯渝，试训中场大哥</t>
    <phoneticPr fontId="1" type="noConversion"/>
  </si>
  <si>
    <t>牟伯渝</t>
    <phoneticPr fontId="1" type="noConversion"/>
  </si>
  <si>
    <t>-</t>
    <phoneticPr fontId="1" type="noConversion"/>
  </si>
  <si>
    <t>-</t>
    <phoneticPr fontId="1" type="noConversion"/>
  </si>
  <si>
    <t>6:12</t>
    <phoneticPr fontId="1" type="noConversion"/>
  </si>
  <si>
    <t>猎隼</t>
    <phoneticPr fontId="1" type="noConversion"/>
  </si>
  <si>
    <t>猎隼</t>
    <phoneticPr fontId="1" type="noConversion"/>
  </si>
  <si>
    <t>11:8</t>
    <phoneticPr fontId="1" type="noConversion"/>
  </si>
  <si>
    <t>02-23</t>
    <phoneticPr fontId="1" type="noConversion"/>
  </si>
  <si>
    <t>不忘初心</t>
    <phoneticPr fontId="1" type="noConversion"/>
  </si>
  <si>
    <t>新疆小伙</t>
    <phoneticPr fontId="1" type="noConversion"/>
  </si>
  <si>
    <t>金裕</t>
    <phoneticPr fontId="1" type="noConversion"/>
  </si>
  <si>
    <t>试训</t>
    <phoneticPr fontId="1" type="noConversion"/>
  </si>
  <si>
    <t>9:7</t>
    <phoneticPr fontId="1" type="noConversion"/>
  </si>
  <si>
    <t>八仙岛</t>
    <phoneticPr fontId="1" type="noConversion"/>
  </si>
  <si>
    <t>1:12</t>
    <phoneticPr fontId="1" type="noConversion"/>
  </si>
  <si>
    <t>03-09</t>
    <phoneticPr fontId="1" type="noConversion"/>
  </si>
  <si>
    <t>7:12</t>
    <phoneticPr fontId="1" type="noConversion"/>
  </si>
  <si>
    <t>刘振宇</t>
    <phoneticPr fontId="1" type="noConversion"/>
  </si>
  <si>
    <t>刘振宇</t>
    <phoneticPr fontId="1" type="noConversion"/>
  </si>
  <si>
    <t>03-26</t>
    <phoneticPr fontId="1" type="noConversion"/>
  </si>
  <si>
    <t>03-27</t>
    <phoneticPr fontId="1" type="noConversion"/>
  </si>
  <si>
    <t>03-30</t>
    <phoneticPr fontId="1" type="noConversion"/>
  </si>
  <si>
    <t>8:3</t>
    <phoneticPr fontId="1" type="noConversion"/>
  </si>
  <si>
    <t>11:5</t>
    <phoneticPr fontId="1" type="noConversion"/>
  </si>
  <si>
    <t>涛</t>
    <phoneticPr fontId="1" type="noConversion"/>
  </si>
  <si>
    <t>BA</t>
    <phoneticPr fontId="1" type="noConversion"/>
  </si>
  <si>
    <t>1985~1995</t>
    <phoneticPr fontId="1" type="noConversion"/>
  </si>
  <si>
    <t>11:7</t>
    <phoneticPr fontId="1" type="noConversion"/>
  </si>
  <si>
    <t>飞扬</t>
    <phoneticPr fontId="1" type="noConversion"/>
  </si>
  <si>
    <t>山海蓝天</t>
    <phoneticPr fontId="1" type="noConversion"/>
  </si>
  <si>
    <t>金满堂</t>
    <phoneticPr fontId="1" type="noConversion"/>
  </si>
  <si>
    <t>拓博</t>
    <phoneticPr fontId="1" type="noConversion"/>
  </si>
  <si>
    <t>04-05</t>
    <phoneticPr fontId="1" type="noConversion"/>
  </si>
  <si>
    <t>04-10</t>
    <phoneticPr fontId="1" type="noConversion"/>
  </si>
  <si>
    <t>1:3</t>
    <phoneticPr fontId="1" type="noConversion"/>
  </si>
  <si>
    <t>04-03</t>
    <phoneticPr fontId="1" type="noConversion"/>
  </si>
  <si>
    <t>12:4</t>
    <phoneticPr fontId="1" type="noConversion"/>
  </si>
  <si>
    <t>9:4</t>
    <phoneticPr fontId="1" type="noConversion"/>
  </si>
  <si>
    <t>吕建</t>
    <phoneticPr fontId="1" type="noConversion"/>
  </si>
  <si>
    <t>8:5</t>
    <phoneticPr fontId="1" type="noConversion"/>
  </si>
  <si>
    <t>04-17</t>
    <phoneticPr fontId="1" type="noConversion"/>
  </si>
  <si>
    <t>崔世超</t>
    <phoneticPr fontId="1" type="noConversion"/>
  </si>
  <si>
    <t>GF联</t>
    <phoneticPr fontId="1" type="noConversion"/>
  </si>
  <si>
    <t>欧翠</t>
    <phoneticPr fontId="1" type="noConversion"/>
  </si>
  <si>
    <t>04-20</t>
    <phoneticPr fontId="1" type="noConversion"/>
  </si>
  <si>
    <t>04-23</t>
    <phoneticPr fontId="1" type="noConversion"/>
  </si>
  <si>
    <t>拓博</t>
    <phoneticPr fontId="1" type="noConversion"/>
  </si>
  <si>
    <t>4:7</t>
    <phoneticPr fontId="1" type="noConversion"/>
  </si>
  <si>
    <t>6:9</t>
    <phoneticPr fontId="1" type="noConversion"/>
  </si>
  <si>
    <t>老青年</t>
    <phoneticPr fontId="1" type="noConversion"/>
  </si>
  <si>
    <t>8:4</t>
    <phoneticPr fontId="1" type="noConversion"/>
  </si>
  <si>
    <t>9:8</t>
    <phoneticPr fontId="1" type="noConversion"/>
  </si>
  <si>
    <t>05-04</t>
    <phoneticPr fontId="1" type="noConversion"/>
  </si>
  <si>
    <t>05-08</t>
    <phoneticPr fontId="1" type="noConversion"/>
  </si>
  <si>
    <t>新战神</t>
    <phoneticPr fontId="1" type="noConversion"/>
  </si>
  <si>
    <t>刘振宇</t>
    <phoneticPr fontId="1" type="noConversion"/>
  </si>
  <si>
    <t>英男朋友</t>
    <phoneticPr fontId="1" type="noConversion"/>
  </si>
  <si>
    <t>04-27</t>
    <phoneticPr fontId="1" type="noConversion"/>
  </si>
  <si>
    <t>04-30</t>
    <phoneticPr fontId="1" type="noConversion"/>
  </si>
  <si>
    <t>圣诺</t>
    <phoneticPr fontId="1" type="noConversion"/>
  </si>
  <si>
    <t>渤海青年</t>
    <phoneticPr fontId="1" type="noConversion"/>
  </si>
  <si>
    <t>王金南</t>
    <phoneticPr fontId="1" type="noConversion"/>
  </si>
  <si>
    <t>便秘</t>
    <phoneticPr fontId="1" type="noConversion"/>
  </si>
  <si>
    <t>☆☆</t>
  </si>
  <si>
    <t>☆☆☆</t>
  </si>
  <si>
    <t>☆☆☆☆</t>
  </si>
  <si>
    <t>a0000000000000000000000000000003</t>
    <phoneticPr fontId="1" type="noConversion"/>
  </si>
  <si>
    <t>a0000000000000000000000000000002</t>
    <phoneticPr fontId="1" type="noConversion"/>
  </si>
  <si>
    <t>a0000000000000000000000000000004</t>
    <phoneticPr fontId="1" type="noConversion"/>
  </si>
  <si>
    <t>a0000000000000000000000000000006</t>
    <phoneticPr fontId="1" type="noConversion"/>
  </si>
  <si>
    <t>a0000000000000000000000000000008</t>
    <phoneticPr fontId="1" type="noConversion"/>
  </si>
  <si>
    <t>a0000000000000000000000000000010</t>
    <phoneticPr fontId="1" type="noConversion"/>
  </si>
  <si>
    <t>a0000000000000000000000000000011</t>
    <phoneticPr fontId="1" type="noConversion"/>
  </si>
  <si>
    <t>a0000000000000000000000000000012</t>
    <phoneticPr fontId="1" type="noConversion"/>
  </si>
  <si>
    <t>a0000000000000000000000000000013</t>
    <phoneticPr fontId="1" type="noConversion"/>
  </si>
  <si>
    <t>a0000000000000000000000000000015</t>
    <phoneticPr fontId="1" type="noConversion"/>
  </si>
  <si>
    <t>a0000000000000000000000000000016</t>
    <phoneticPr fontId="1" type="noConversion"/>
  </si>
  <si>
    <t>a0000000000000000000000000000017</t>
    <phoneticPr fontId="1" type="noConversion"/>
  </si>
  <si>
    <t>a0000000000000000000000000000018</t>
    <phoneticPr fontId="1" type="noConversion"/>
  </si>
  <si>
    <t>a0000000000000000000000000000019</t>
    <phoneticPr fontId="1" type="noConversion"/>
  </si>
  <si>
    <t>a0000000000000000000000000000020</t>
    <phoneticPr fontId="1" type="noConversion"/>
  </si>
  <si>
    <t>a0000000000000000000000000000022</t>
    <phoneticPr fontId="1" type="noConversion"/>
  </si>
  <si>
    <t>a0000000000000000000000000000023</t>
    <phoneticPr fontId="1" type="noConversion"/>
  </si>
  <si>
    <t>a0000000000000000000000000000024</t>
    <phoneticPr fontId="1" type="noConversion"/>
  </si>
  <si>
    <t>a0000000000000000000000000000025</t>
    <phoneticPr fontId="1" type="noConversion"/>
  </si>
  <si>
    <t>a0000000000000000000000000000026</t>
    <phoneticPr fontId="1" type="noConversion"/>
  </si>
  <si>
    <t>a0000000000000000000000000000027</t>
    <phoneticPr fontId="1" type="noConversion"/>
  </si>
  <si>
    <t>a0000000000000000000000000000028</t>
    <phoneticPr fontId="1" type="noConversion"/>
  </si>
  <si>
    <t>a0000000000000000000000000000029</t>
    <phoneticPr fontId="1" type="noConversion"/>
  </si>
  <si>
    <t>a0000000000000000000000000000030</t>
    <phoneticPr fontId="1" type="noConversion"/>
  </si>
  <si>
    <t>a0000000000000000000000000000031</t>
    <phoneticPr fontId="1" type="noConversion"/>
  </si>
  <si>
    <t>a0000000000000000000000000000032</t>
    <phoneticPr fontId="1" type="noConversion"/>
  </si>
  <si>
    <t>a0000000000000000000000000000033</t>
    <phoneticPr fontId="1" type="noConversion"/>
  </si>
  <si>
    <t>a0000000000000000000000000000034</t>
    <phoneticPr fontId="1" type="noConversion"/>
  </si>
  <si>
    <t>859059a5617a1f88027dabc8492117a5</t>
    <phoneticPr fontId="1" type="noConversion"/>
  </si>
  <si>
    <t>fa24ce1a6184abff045412ca3a19c7a5</t>
    <phoneticPr fontId="1" type="noConversion"/>
  </si>
  <si>
    <t>5026485b61a3744300777c8d5a774d29</t>
    <phoneticPr fontId="1" type="noConversion"/>
  </si>
  <si>
    <t>617ef50c6200c97d0396812472d0eb15</t>
    <phoneticPr fontId="1" type="noConversion"/>
  </si>
  <si>
    <t>bf4a0bf262165896110b4f9a1be34a1e</t>
    <phoneticPr fontId="1" type="noConversion"/>
  </si>
  <si>
    <t>小程序ID</t>
    <phoneticPr fontId="1" type="noConversion"/>
  </si>
  <si>
    <t>a0000000000000000000000000000001</t>
    <phoneticPr fontId="1" type="noConversion"/>
  </si>
  <si>
    <t>17e3426e6220b68311b53bf56a479858</t>
    <phoneticPr fontId="1" type="noConversion"/>
  </si>
  <si>
    <t>疙瘩</t>
    <phoneticPr fontId="1" type="noConversion"/>
  </si>
  <si>
    <t>3:8</t>
    <phoneticPr fontId="1" type="noConversion"/>
  </si>
  <si>
    <t>同源建设</t>
    <phoneticPr fontId="1" type="noConversion"/>
  </si>
  <si>
    <t>2204</t>
    <phoneticPr fontId="1" type="noConversion"/>
  </si>
  <si>
    <t>-</t>
    <phoneticPr fontId="1" type="noConversion"/>
  </si>
  <si>
    <t>-</t>
    <phoneticPr fontId="1" type="noConversion"/>
  </si>
  <si>
    <t>2208</t>
    <phoneticPr fontId="1" type="noConversion"/>
  </si>
  <si>
    <t>2212</t>
    <phoneticPr fontId="1" type="noConversion"/>
  </si>
  <si>
    <t>孙洪涛</t>
    <phoneticPr fontId="1" type="noConversion"/>
  </si>
  <si>
    <t>6:5</t>
    <phoneticPr fontId="1" type="noConversion"/>
  </si>
  <si>
    <t>easy小瘦</t>
    <phoneticPr fontId="1" type="noConversion"/>
  </si>
  <si>
    <t>05-11</t>
    <phoneticPr fontId="1" type="noConversion"/>
  </si>
  <si>
    <t>11:11</t>
    <phoneticPr fontId="1" type="noConversion"/>
  </si>
  <si>
    <t>领导能力</t>
    <phoneticPr fontId="1" type="noConversion"/>
  </si>
  <si>
    <t>推射</t>
    <phoneticPr fontId="1" type="noConversion"/>
  </si>
  <si>
    <t>远程重炮(AI)</t>
    <phoneticPr fontId="1" type="noConversion"/>
  </si>
  <si>
    <t>防守核心</t>
    <phoneticPr fontId="1" type="noConversion"/>
  </si>
  <si>
    <t>绝对忠诚</t>
    <phoneticPr fontId="1" type="noConversion"/>
  </si>
  <si>
    <t>大力界外球</t>
    <phoneticPr fontId="1" type="noConversion"/>
  </si>
  <si>
    <t>大力任意球</t>
    <phoneticPr fontId="1" type="noConversion"/>
  </si>
  <si>
    <t>玻璃人</t>
    <phoneticPr fontId="1" type="noConversion"/>
  </si>
  <si>
    <t>85新星</t>
    <phoneticPr fontId="1" type="noConversion"/>
  </si>
  <si>
    <t>同顺</t>
    <phoneticPr fontId="1" type="noConversion"/>
  </si>
  <si>
    <t>9:7</t>
    <phoneticPr fontId="1" type="noConversion"/>
  </si>
  <si>
    <t>05-14</t>
    <phoneticPr fontId="1" type="noConversion"/>
  </si>
  <si>
    <t>谷宇</t>
    <phoneticPr fontId="1" type="noConversion"/>
  </si>
  <si>
    <t>良好的传中属性可以提高您找到队友并避开对手的机会。</t>
    <phoneticPr fontId="1" type="noConversion"/>
  </si>
  <si>
    <t>高头球精度能增加您在球门前时机的把握并提高精度。</t>
    <phoneticPr fontId="1" type="noConversion"/>
  </si>
  <si>
    <t>增加您的盯人属性会强化在球队没有球权时您球员采取的默认站位。</t>
    <phoneticPr fontId="1" type="noConversion"/>
  </si>
  <si>
    <t>扑救是门将飞身扑救空中球的能力，这直接受到门将身高的影响。</t>
    <phoneticPr fontId="1" type="noConversion"/>
  </si>
  <si>
    <t>飞扬</t>
  </si>
  <si>
    <t>9:9</t>
    <phoneticPr fontId="1" type="noConversion"/>
  </si>
  <si>
    <t>05-18</t>
    <phoneticPr fontId="1" type="noConversion"/>
  </si>
  <si>
    <t>煜昌医疗</t>
    <phoneticPr fontId="1" type="noConversion"/>
  </si>
  <si>
    <t>05-22</t>
    <phoneticPr fontId="1" type="noConversion"/>
  </si>
  <si>
    <t>3:6</t>
    <phoneticPr fontId="1" type="noConversion"/>
  </si>
  <si>
    <t>射门</t>
    <phoneticPr fontId="1" type="noConversion"/>
  </si>
  <si>
    <t>比重</t>
    <phoneticPr fontId="1" type="noConversion"/>
  </si>
  <si>
    <t>6:4</t>
    <phoneticPr fontId="1" type="noConversion"/>
  </si>
  <si>
    <t>OLD BOY</t>
    <phoneticPr fontId="1" type="noConversion"/>
  </si>
  <si>
    <t>提高加速度将提高球员的起跑速度并缩短达到最大冲刺速度的时间。</t>
    <phoneticPr fontId="1" type="noConversion"/>
  </si>
  <si>
    <t>民间诠释</t>
    <phoneticPr fontId="1" type="noConversion"/>
  </si>
  <si>
    <t>您跳的越高，就越有可能打败对手争得高空球。</t>
    <phoneticPr fontId="1" type="noConversion"/>
  </si>
  <si>
    <t>耐力值高的球员在场上的冲刺时间更长，耐力恢复的速度更快。</t>
    <phoneticPr fontId="1" type="noConversion"/>
  </si>
  <si>
    <t>力量可以增加您与对手球员进行身体对抗时胜出的几率。</t>
    <phoneticPr fontId="1" type="noConversion"/>
  </si>
  <si>
    <t>积极性会提升您在 50/50 争夺中获得球权的成功率。</t>
    <phoneticPr fontId="1" type="noConversion"/>
  </si>
  <si>
    <t>敏捷性球员的转身速度更快，并且能够在比赛中做出大力头槌、凌空抽射和倒挂金钩这些动作。</t>
    <phoneticPr fontId="1" type="noConversion"/>
  </si>
  <si>
    <t>良好的平衡评分将降低被对手挑战时失去平衡和跌倒的机会。</t>
    <phoneticPr fontId="1" type="noConversion"/>
  </si>
  <si>
    <t>优秀的带球评分表示您的球员在高速奔跑时能更紧密地控制着足球。</t>
    <phoneticPr fontId="1" type="noConversion"/>
  </si>
  <si>
    <t>视野会提升您的技巧以踢出准确并完美的直塞球，从而增加为队友助攻得分的几率。</t>
    <phoneticPr fontId="1" type="noConversion"/>
  </si>
  <si>
    <t>较高的任意球精度会增加您在罚定位球时避开人墙并打破门将十指关的机会。</t>
    <phoneticPr fontId="1" type="noConversion"/>
  </si>
  <si>
    <t>提升您的长传能力，以更精确、更强有力的过顶传球转守为攻。</t>
    <phoneticPr fontId="1" type="noConversion"/>
  </si>
  <si>
    <t>短传能力越强，球员传球失误的几率越低。</t>
    <phoneticPr fontId="1" type="noConversion"/>
  </si>
  <si>
    <t>弧线评分越高，射门和横传时球的弧度和偏转程度就越高。</t>
    <phoneticPr fontId="1" type="noConversion"/>
  </si>
  <si>
    <t>优秀的临门一脚会提高您在禁区内面对守门员时的射门成功率。</t>
    <phoneticPr fontId="1" type="noConversion"/>
  </si>
  <si>
    <t>排名越高，球被判出界时，您的球员就会自动站到越有利的位置。</t>
    <phoneticPr fontId="1" type="noConversion"/>
  </si>
  <si>
    <t>无论您的射门类型与距离如何，您的射门力道越大，您的射门就会越强劲。</t>
    <phoneticPr fontId="1" type="noConversion"/>
  </si>
  <si>
    <t>远射能力越强，禁区外射门得分的几率越大。</t>
    <phoneticPr fontId="1" type="noConversion"/>
  </si>
  <si>
    <t>高评分能增加您凌空抽射进球得分的几率，让守门员无所适从。</t>
    <phoneticPr fontId="1" type="noConversion"/>
  </si>
  <si>
    <t>06-01</t>
    <phoneticPr fontId="1" type="noConversion"/>
  </si>
  <si>
    <t>05-28</t>
    <phoneticPr fontId="1" type="noConversion"/>
  </si>
  <si>
    <t>六维</t>
    <phoneticPr fontId="1" type="noConversion"/>
  </si>
  <si>
    <t>传球</t>
    <phoneticPr fontId="1" type="noConversion"/>
  </si>
  <si>
    <t>孙林</t>
    <phoneticPr fontId="1" type="noConversion"/>
  </si>
  <si>
    <t>宋熙鑫</t>
    <phoneticPr fontId="1" type="noConversion"/>
  </si>
  <si>
    <t>张昌伟</t>
    <phoneticPr fontId="1" type="noConversion"/>
  </si>
  <si>
    <t>杜超</t>
    <phoneticPr fontId="1" type="noConversion"/>
  </si>
  <si>
    <t>宋安琪</t>
    <phoneticPr fontId="1" type="noConversion"/>
  </si>
  <si>
    <t>赵英男</t>
    <phoneticPr fontId="1" type="noConversion"/>
  </si>
  <si>
    <t>牛小群</t>
    <phoneticPr fontId="1" type="noConversion"/>
  </si>
  <si>
    <t>吕宝友</t>
    <phoneticPr fontId="1" type="noConversion"/>
  </si>
  <si>
    <t>宋继鹏</t>
    <phoneticPr fontId="1" type="noConversion"/>
  </si>
  <si>
    <t>杨鑫</t>
    <phoneticPr fontId="1" type="noConversion"/>
  </si>
  <si>
    <t>谷宇</t>
    <phoneticPr fontId="1" type="noConversion"/>
  </si>
  <si>
    <t>王斌</t>
    <phoneticPr fontId="1" type="noConversion"/>
  </si>
  <si>
    <t>刘义庄</t>
    <phoneticPr fontId="1" type="noConversion"/>
  </si>
  <si>
    <t>冯斌</t>
    <phoneticPr fontId="1" type="noConversion"/>
  </si>
  <si>
    <t>王翔</t>
    <phoneticPr fontId="1" type="noConversion"/>
  </si>
  <si>
    <t>牟伯渝</t>
    <phoneticPr fontId="1" type="noConversion"/>
  </si>
  <si>
    <t>刘振宇</t>
    <phoneticPr fontId="1" type="noConversion"/>
  </si>
  <si>
    <t>队员</t>
    <phoneticPr fontId="1" type="noConversion"/>
  </si>
  <si>
    <t>9:12</t>
    <phoneticPr fontId="1" type="noConversion"/>
  </si>
  <si>
    <t>速度</t>
    <phoneticPr fontId="1" type="noConversion"/>
  </si>
  <si>
    <t>射门</t>
    <phoneticPr fontId="1" type="noConversion"/>
  </si>
  <si>
    <t>射术</t>
    <phoneticPr fontId="1" type="noConversion"/>
  </si>
  <si>
    <t>跑位</t>
    <phoneticPr fontId="1" type="noConversion"/>
  </si>
  <si>
    <t>远射</t>
    <phoneticPr fontId="1" type="noConversion"/>
  </si>
  <si>
    <t>盘带</t>
    <phoneticPr fontId="1" type="noConversion"/>
  </si>
  <si>
    <t>防守</t>
    <phoneticPr fontId="1" type="noConversion"/>
  </si>
  <si>
    <t>力量</t>
    <phoneticPr fontId="1" type="noConversion"/>
  </si>
  <si>
    <t>位置</t>
    <phoneticPr fontId="1" type="noConversion"/>
  </si>
  <si>
    <t>ST</t>
    <phoneticPr fontId="1" type="noConversion"/>
  </si>
  <si>
    <t>CF</t>
    <phoneticPr fontId="1" type="noConversion"/>
  </si>
  <si>
    <t>CAM</t>
    <phoneticPr fontId="1" type="noConversion"/>
  </si>
  <si>
    <t>CM</t>
    <phoneticPr fontId="1" type="noConversion"/>
  </si>
  <si>
    <t>CDM</t>
    <phoneticPr fontId="1" type="noConversion"/>
  </si>
  <si>
    <t>CB</t>
    <phoneticPr fontId="1" type="noConversion"/>
  </si>
  <si>
    <t>GK</t>
    <phoneticPr fontId="1" type="noConversion"/>
  </si>
  <si>
    <t>鱼跃</t>
    <phoneticPr fontId="1" type="noConversion"/>
  </si>
  <si>
    <t>手形</t>
    <phoneticPr fontId="1" type="noConversion"/>
  </si>
  <si>
    <t>站位</t>
    <phoneticPr fontId="1" type="noConversion"/>
  </si>
  <si>
    <t>反应</t>
    <phoneticPr fontId="1" type="noConversion"/>
  </si>
  <si>
    <t>守门</t>
    <phoneticPr fontId="1" type="noConversion"/>
  </si>
  <si>
    <t>加速</t>
    <phoneticPr fontId="1" type="noConversion"/>
  </si>
  <si>
    <t>点球</t>
    <phoneticPr fontId="1" type="noConversion"/>
  </si>
  <si>
    <t>凌空</t>
    <phoneticPr fontId="1" type="noConversion"/>
  </si>
  <si>
    <t>视野</t>
    <phoneticPr fontId="1" type="noConversion"/>
  </si>
  <si>
    <t>传中</t>
    <phoneticPr fontId="1" type="noConversion"/>
  </si>
  <si>
    <t>长传</t>
    <phoneticPr fontId="1" type="noConversion"/>
  </si>
  <si>
    <t>短传</t>
    <phoneticPr fontId="1" type="noConversion"/>
  </si>
  <si>
    <t>弧线</t>
    <phoneticPr fontId="1" type="noConversion"/>
  </si>
  <si>
    <t>敏捷</t>
    <phoneticPr fontId="1" type="noConversion"/>
  </si>
  <si>
    <t>平衡</t>
    <phoneticPr fontId="1" type="noConversion"/>
  </si>
  <si>
    <t>反应</t>
    <phoneticPr fontId="1" type="noConversion"/>
  </si>
  <si>
    <t>沉着</t>
    <phoneticPr fontId="1" type="noConversion"/>
  </si>
  <si>
    <t>控球</t>
    <phoneticPr fontId="1" type="noConversion"/>
  </si>
  <si>
    <t>抢断</t>
    <phoneticPr fontId="1" type="noConversion"/>
  </si>
  <si>
    <t>铲球</t>
    <phoneticPr fontId="1" type="noConversion"/>
  </si>
  <si>
    <t>弹跳</t>
    <phoneticPr fontId="1" type="noConversion"/>
  </si>
  <si>
    <t>体能</t>
    <phoneticPr fontId="1" type="noConversion"/>
  </si>
  <si>
    <t>强壮</t>
    <phoneticPr fontId="1" type="noConversion"/>
  </si>
  <si>
    <t>杨君伟</t>
    <phoneticPr fontId="1" type="noConversion"/>
  </si>
  <si>
    <t>耿忠涛</t>
    <phoneticPr fontId="1" type="noConversion"/>
  </si>
  <si>
    <t>王旭</t>
    <phoneticPr fontId="1" type="noConversion"/>
  </si>
  <si>
    <t>孙洪涛</t>
    <phoneticPr fontId="1" type="noConversion"/>
  </si>
  <si>
    <t>射门
力量</t>
    <phoneticPr fontId="1" type="noConversion"/>
  </si>
  <si>
    <t>拦截
意识</t>
    <phoneticPr fontId="1" type="noConversion"/>
  </si>
  <si>
    <t>头球
精度</t>
    <phoneticPr fontId="1" type="noConversion"/>
  </si>
  <si>
    <t>防守
意识</t>
    <phoneticPr fontId="1" type="noConversion"/>
  </si>
  <si>
    <t>LW
RW</t>
    <phoneticPr fontId="1" type="noConversion"/>
  </si>
  <si>
    <t>LM
RM</t>
    <phoneticPr fontId="1" type="noConversion"/>
  </si>
  <si>
    <t>LB
RB</t>
    <phoneticPr fontId="1" type="noConversion"/>
  </si>
  <si>
    <t>06-04</t>
    <phoneticPr fontId="1" type="noConversion"/>
  </si>
  <si>
    <t>恒晋</t>
    <phoneticPr fontId="1" type="noConversion"/>
  </si>
  <si>
    <t>1:6</t>
    <phoneticPr fontId="1" type="noConversion"/>
  </si>
  <si>
    <t>试训胖子</t>
    <phoneticPr fontId="1" type="noConversion"/>
  </si>
  <si>
    <t>序
号</t>
    <phoneticPr fontId="1" type="noConversion"/>
  </si>
  <si>
    <t>L/R
WB</t>
    <phoneticPr fontId="1" type="noConversion"/>
  </si>
  <si>
    <t>侵略
性</t>
    <phoneticPr fontId="1" type="noConversion"/>
  </si>
  <si>
    <t>80德比</t>
    <phoneticPr fontId="1" type="noConversion"/>
  </si>
  <si>
    <t>06-08</t>
    <phoneticPr fontId="1" type="noConversion"/>
  </si>
  <si>
    <r>
      <rPr>
        <b/>
        <sz val="11"/>
        <color rgb="FFFF0000"/>
        <rFont val="微软雅黑"/>
        <family val="2"/>
        <charset val="134"/>
      </rPr>
      <t>*</t>
    </r>
    <r>
      <rPr>
        <b/>
        <sz val="11"/>
        <rFont val="微软雅黑"/>
        <family val="2"/>
        <charset val="134"/>
      </rPr>
      <t>特邀</t>
    </r>
    <phoneticPr fontId="1" type="noConversion"/>
  </si>
  <si>
    <t>速度</t>
    <phoneticPr fontId="1" type="noConversion"/>
  </si>
  <si>
    <t>射门</t>
    <phoneticPr fontId="1" type="noConversion"/>
  </si>
  <si>
    <t>传球</t>
    <phoneticPr fontId="1" type="noConversion"/>
  </si>
  <si>
    <t>防守</t>
    <phoneticPr fontId="1" type="noConversion"/>
  </si>
  <si>
    <t>力量</t>
    <phoneticPr fontId="1" type="noConversion"/>
  </si>
  <si>
    <t>45%射术 + 5%跑位 + 20%射门力量 + 20%远射 + 5%点球 + 5%凌空</t>
    <phoneticPr fontId="1" type="noConversion"/>
  </si>
  <si>
    <t>20%视野 + 20%传中 + 5%任意球精度 + 15%长传 + 35%短传 + 5%弧线</t>
    <phoneticPr fontId="1" type="noConversion"/>
  </si>
  <si>
    <t>10%敏捷 + 5%平衡 + 5%反应 + 0%沉着 + 30%控球 + 50%盘带</t>
    <phoneticPr fontId="1" type="noConversion"/>
  </si>
  <si>
    <t>20%拦截意识 + 10%头球精度 + 30%防守意识 + 30%抢断 + 10%铲球</t>
    <phoneticPr fontId="1" type="noConversion"/>
  </si>
  <si>
    <t>5%弹跳 + 25%体能 + 50%强壮 + 20%侵略性</t>
    <phoneticPr fontId="1" type="noConversion"/>
  </si>
  <si>
    <t>55%速度 + 45%加速</t>
    <phoneticPr fontId="1" type="noConversion"/>
  </si>
  <si>
    <t>综合</t>
    <phoneticPr fontId="1" type="noConversion"/>
  </si>
  <si>
    <t>LM</t>
    <phoneticPr fontId="1" type="noConversion"/>
  </si>
  <si>
    <t>RM</t>
    <phoneticPr fontId="1" type="noConversion"/>
  </si>
  <si>
    <t>RB</t>
    <phoneticPr fontId="1" type="noConversion"/>
  </si>
  <si>
    <t>CDM</t>
    <phoneticPr fontId="1" type="noConversion"/>
  </si>
  <si>
    <t>CB</t>
    <phoneticPr fontId="1" type="noConversion"/>
  </si>
  <si>
    <t>CAM</t>
    <phoneticPr fontId="1" type="noConversion"/>
  </si>
  <si>
    <t>CM</t>
    <phoneticPr fontId="1" type="noConversion"/>
  </si>
  <si>
    <t>ST</t>
    <phoneticPr fontId="1" type="noConversion"/>
  </si>
  <si>
    <t>GK</t>
    <phoneticPr fontId="1" type="noConversion"/>
  </si>
  <si>
    <t>LWB</t>
    <phoneticPr fontId="1" type="noConversion"/>
  </si>
  <si>
    <t>RW</t>
    <phoneticPr fontId="1" type="noConversion"/>
  </si>
  <si>
    <t>潜力</t>
    <phoneticPr fontId="1" type="noConversion"/>
  </si>
  <si>
    <t>默认</t>
    <phoneticPr fontId="1" type="noConversion"/>
  </si>
  <si>
    <t>任意
球</t>
    <phoneticPr fontId="1" type="noConversion"/>
  </si>
  <si>
    <t>BUFF</t>
    <phoneticPr fontId="1" type="noConversion"/>
  </si>
  <si>
    <t>06-11</t>
    <phoneticPr fontId="1" type="noConversion"/>
  </si>
  <si>
    <t>7:8</t>
    <phoneticPr fontId="1" type="noConversion"/>
  </si>
  <si>
    <t>王学斌</t>
    <phoneticPr fontId="1" type="noConversion"/>
  </si>
  <si>
    <t>王学斌</t>
    <phoneticPr fontId="1" type="noConversion"/>
  </si>
  <si>
    <t>刘荣</t>
    <phoneticPr fontId="1" type="noConversion"/>
  </si>
  <si>
    <t>刘荣</t>
    <phoneticPr fontId="1" type="noConversion"/>
  </si>
  <si>
    <t>王刚崎</t>
    <phoneticPr fontId="1" type="noConversion"/>
  </si>
  <si>
    <t>王刚崎</t>
    <phoneticPr fontId="1" type="noConversion"/>
  </si>
  <si>
    <t>栾奕</t>
    <phoneticPr fontId="1" type="noConversion"/>
  </si>
  <si>
    <t>栾奕</t>
    <phoneticPr fontId="1" type="noConversion"/>
  </si>
  <si>
    <t>4:7</t>
    <phoneticPr fontId="1" type="noConversion"/>
  </si>
  <si>
    <t>06-18</t>
    <phoneticPr fontId="1" type="noConversion"/>
  </si>
  <si>
    <t>小孔</t>
  </si>
  <si>
    <t>-</t>
    <phoneticPr fontId="1" type="noConversion"/>
  </si>
  <si>
    <t>06-22</t>
    <phoneticPr fontId="1" type="noConversion"/>
  </si>
  <si>
    <t>7:9</t>
    <phoneticPr fontId="1" type="noConversion"/>
  </si>
  <si>
    <t>刘振宇</t>
  </si>
  <si>
    <t>王翔</t>
  </si>
  <si>
    <t>85新星</t>
    <phoneticPr fontId="1" type="noConversion"/>
  </si>
  <si>
    <t>7:9</t>
    <phoneticPr fontId="1" type="noConversion"/>
  </si>
  <si>
    <t>06-25</t>
    <phoneticPr fontId="1" type="noConversion"/>
  </si>
  <si>
    <t>06-27</t>
    <phoneticPr fontId="1" type="noConversion"/>
  </si>
  <si>
    <t>球场</t>
  </si>
  <si>
    <t>超赞</t>
  </si>
  <si>
    <t>85新星</t>
  </si>
  <si>
    <t>子昂</t>
  </si>
  <si>
    <t>拓博</t>
  </si>
  <si>
    <t>南关岭T95</t>
  </si>
  <si>
    <t>欧翠</t>
  </si>
  <si>
    <t>圣诺</t>
  </si>
  <si>
    <t>对手</t>
  </si>
  <si>
    <t>西岗大庙</t>
  </si>
  <si>
    <t>man联</t>
  </si>
  <si>
    <t>兄弟足球</t>
  </si>
  <si>
    <t>同源建设</t>
  </si>
  <si>
    <t>Easy</t>
  </si>
  <si>
    <t>疙瘩</t>
  </si>
  <si>
    <t>童年时光</t>
  </si>
  <si>
    <t>猎隼</t>
  </si>
  <si>
    <t>不忘初心</t>
  </si>
  <si>
    <t>金裕</t>
  </si>
  <si>
    <t>八仙岛</t>
  </si>
  <si>
    <t>山海蓝天</t>
  </si>
  <si>
    <t>BA</t>
  </si>
  <si>
    <t>金满堂</t>
  </si>
  <si>
    <t>海友</t>
  </si>
  <si>
    <t>便秘</t>
  </si>
  <si>
    <t>GF联</t>
  </si>
  <si>
    <t>花苑时光</t>
  </si>
  <si>
    <t>亮仔活鲜</t>
  </si>
  <si>
    <t>渤海青年</t>
  </si>
  <si>
    <t>老青年</t>
  </si>
  <si>
    <t>新战神</t>
  </si>
  <si>
    <t>同顺</t>
  </si>
  <si>
    <t>煜昌医疗</t>
  </si>
  <si>
    <t>OLD BOY</t>
  </si>
  <si>
    <t>恒晋</t>
  </si>
  <si>
    <t>80德比</t>
  </si>
  <si>
    <t>38战 15胜 4平 19负</t>
  </si>
  <si>
    <t>比分</t>
  </si>
  <si>
    <t>7:5</t>
  </si>
  <si>
    <t>8:8</t>
  </si>
  <si>
    <t>13:6</t>
  </si>
  <si>
    <t>4:12</t>
  </si>
  <si>
    <t>3:11</t>
  </si>
  <si>
    <t>6:9</t>
  </si>
  <si>
    <t>6:12</t>
  </si>
  <si>
    <t>3:8</t>
  </si>
  <si>
    <t>11:8</t>
  </si>
  <si>
    <t>1:12</t>
  </si>
  <si>
    <t>9:7</t>
  </si>
  <si>
    <t>7:12</t>
  </si>
  <si>
    <t>8:3</t>
  </si>
  <si>
    <t>11:5</t>
  </si>
  <si>
    <t>11:7</t>
  </si>
  <si>
    <t>1:3</t>
  </si>
  <si>
    <t>12:4</t>
  </si>
  <si>
    <t>9:4</t>
  </si>
  <si>
    <t>8:5</t>
  </si>
  <si>
    <t>4:7</t>
  </si>
  <si>
    <t>9:8</t>
  </si>
  <si>
    <t>8:4</t>
  </si>
  <si>
    <t>6:5</t>
  </si>
  <si>
    <t>11:11</t>
  </si>
  <si>
    <t>9:9</t>
  </si>
  <si>
    <t>3:6</t>
  </si>
  <si>
    <t>6:4</t>
  </si>
  <si>
    <t>9:12</t>
  </si>
  <si>
    <t>1:6</t>
  </si>
  <si>
    <t>7:8</t>
  </si>
  <si>
    <t>10:5</t>
  </si>
  <si>
    <t>7:9</t>
  </si>
  <si>
    <t>*特邀</t>
  </si>
  <si>
    <t>边路光头试训，英男朋友眼镜胖子试训</t>
  </si>
  <si>
    <t>王翔，小伟朋友</t>
  </si>
  <si>
    <t>王翔朋友</t>
  </si>
  <si>
    <t>谷宇朋友后卫</t>
  </si>
  <si>
    <t>牟伯渝，试训中场大哥</t>
  </si>
  <si>
    <t>新疆小伙</t>
  </si>
  <si>
    <t>试训</t>
  </si>
  <si>
    <t>涛</t>
  </si>
  <si>
    <t>吕建</t>
  </si>
  <si>
    <t>easy小瘦</t>
  </si>
  <si>
    <t>GF联黄后卫</t>
  </si>
  <si>
    <t>英男朋友</t>
  </si>
  <si>
    <t>王金南</t>
  </si>
  <si>
    <t>easy小瘦和他朋友</t>
  </si>
  <si>
    <t>easy小瘦的朋友</t>
  </si>
  <si>
    <t>GF联黄后卫、刘振宇朋友、金州土豪</t>
  </si>
  <si>
    <t>周三门将</t>
  </si>
  <si>
    <t>试训胖子</t>
  </si>
  <si>
    <t>GF小黑中场</t>
  </si>
  <si>
    <t>出场人数</t>
  </si>
  <si>
    <t>总场数</t>
  </si>
  <si>
    <t>出勤数</t>
  </si>
  <si>
    <t>出勤率</t>
  </si>
  <si>
    <t>01-04</t>
  </si>
  <si>
    <t>01-08</t>
  </si>
  <si>
    <t>01-15</t>
  </si>
  <si>
    <t>01-22</t>
  </si>
  <si>
    <t>01-27</t>
  </si>
  <si>
    <t>02-05</t>
  </si>
  <si>
    <t>02-12</t>
  </si>
  <si>
    <t>02-19</t>
  </si>
  <si>
    <t>02-23</t>
  </si>
  <si>
    <t>02-26</t>
  </si>
  <si>
    <t>03-05</t>
  </si>
  <si>
    <t>03-09</t>
  </si>
  <si>
    <t>03-12</t>
  </si>
  <si>
    <t>03-26</t>
  </si>
  <si>
    <t>03-27</t>
  </si>
  <si>
    <t>03-30</t>
  </si>
  <si>
    <t>04-03</t>
  </si>
  <si>
    <t>04-05</t>
  </si>
  <si>
    <t>04-10</t>
  </si>
  <si>
    <t>04-17</t>
  </si>
  <si>
    <t>04-20</t>
  </si>
  <si>
    <t>04-23</t>
  </si>
  <si>
    <t>04-27</t>
  </si>
  <si>
    <t>04-30</t>
  </si>
  <si>
    <t>05-04</t>
  </si>
  <si>
    <t>05-08</t>
  </si>
  <si>
    <t>05-11</t>
  </si>
  <si>
    <t>05-14</t>
  </si>
  <si>
    <t>05-18</t>
  </si>
  <si>
    <t>05-22</t>
  </si>
  <si>
    <t>05-28</t>
  </si>
  <si>
    <t>06-01</t>
  </si>
  <si>
    <t>06-04</t>
  </si>
  <si>
    <t>06-08</t>
  </si>
  <si>
    <t>06-11</t>
  </si>
  <si>
    <t>06-18</t>
  </si>
  <si>
    <t>06-22</t>
  </si>
  <si>
    <t>06-25</t>
  </si>
  <si>
    <t>进球</t>
    <phoneticPr fontId="1" type="noConversion"/>
  </si>
  <si>
    <t>助攻</t>
    <phoneticPr fontId="1" type="noConversion"/>
  </si>
  <si>
    <t>10:8</t>
    <phoneticPr fontId="1" type="noConversion"/>
  </si>
  <si>
    <t>刘振林</t>
    <phoneticPr fontId="1" type="noConversion"/>
  </si>
  <si>
    <t>张贺男</t>
    <phoneticPr fontId="1" type="noConversion"/>
  </si>
  <si>
    <t>张贺男和easy小瘦</t>
    <phoneticPr fontId="1" type="noConversion"/>
  </si>
  <si>
    <t>-</t>
    <phoneticPr fontId="1" type="noConversion"/>
  </si>
  <si>
    <t>07-02</t>
    <phoneticPr fontId="1" type="noConversion"/>
  </si>
  <si>
    <t>张贺男</t>
    <phoneticPr fontId="1" type="noConversion"/>
  </si>
  <si>
    <t>6842667962b40bbf06b4137c51431244</t>
    <phoneticPr fontId="1" type="noConversion"/>
  </si>
  <si>
    <t>海友</t>
    <phoneticPr fontId="1" type="noConversion"/>
  </si>
  <si>
    <t>孔庆祥</t>
    <phoneticPr fontId="1" type="noConversion"/>
  </si>
  <si>
    <t>孔庆祥</t>
    <phoneticPr fontId="1" type="noConversion"/>
  </si>
  <si>
    <t>CAM</t>
    <phoneticPr fontId="1" type="noConversion"/>
  </si>
  <si>
    <t>CM</t>
    <phoneticPr fontId="1" type="noConversion"/>
  </si>
  <si>
    <t>RB</t>
    <phoneticPr fontId="1" type="noConversion"/>
  </si>
  <si>
    <t>LB</t>
    <phoneticPr fontId="1" type="noConversion"/>
  </si>
  <si>
    <t>RM</t>
    <phoneticPr fontId="1" type="noConversion"/>
  </si>
  <si>
    <t>LM</t>
    <phoneticPr fontId="1" type="noConversion"/>
  </si>
  <si>
    <t>LB</t>
    <phoneticPr fontId="1" type="noConversion"/>
  </si>
  <si>
    <t>RWB</t>
    <phoneticPr fontId="1" type="noConversion"/>
  </si>
  <si>
    <t>LWB</t>
    <phoneticPr fontId="1" type="noConversion"/>
  </si>
  <si>
    <t>8:4</t>
    <phoneticPr fontId="1" type="noConversion"/>
  </si>
  <si>
    <t>柯楠</t>
  </si>
  <si>
    <t>柯楠</t>
    <phoneticPr fontId="1" type="noConversion"/>
  </si>
  <si>
    <t>LM</t>
    <phoneticPr fontId="1" type="noConversion"/>
  </si>
  <si>
    <t>RM</t>
    <phoneticPr fontId="1" type="noConversion"/>
  </si>
  <si>
    <t>CM</t>
    <phoneticPr fontId="1" type="noConversion"/>
  </si>
  <si>
    <t>-</t>
    <phoneticPr fontId="1" type="noConversion"/>
  </si>
  <si>
    <t>大门</t>
    <phoneticPr fontId="1" type="noConversion"/>
  </si>
  <si>
    <t>GK</t>
    <phoneticPr fontId="1" type="noConversion"/>
  </si>
  <si>
    <t>孔庆祥</t>
    <phoneticPr fontId="1" type="noConversion"/>
  </si>
  <si>
    <t>大门</t>
    <phoneticPr fontId="1" type="noConversion"/>
  </si>
  <si>
    <t>0ab5303b62bc0aeb0bee71cf6b8f5732</t>
    <phoneticPr fontId="1" type="noConversion"/>
  </si>
  <si>
    <t>刘义庄</t>
    <phoneticPr fontId="1" type="noConversion"/>
  </si>
  <si>
    <t>王翔</t>
    <phoneticPr fontId="1" type="noConversion"/>
  </si>
  <si>
    <t>牟伯渝</t>
    <phoneticPr fontId="1" type="noConversion"/>
  </si>
  <si>
    <t>传承</t>
    <phoneticPr fontId="1" type="noConversion"/>
  </si>
  <si>
    <t>85新星</t>
    <phoneticPr fontId="1" type="noConversion"/>
  </si>
  <si>
    <t>王福新队大门</t>
    <phoneticPr fontId="1" type="noConversion"/>
  </si>
  <si>
    <t>5:10</t>
    <phoneticPr fontId="1" type="noConversion"/>
  </si>
  <si>
    <t>ca780ad562c643c90a12396d2a86b741</t>
    <phoneticPr fontId="1" type="noConversion"/>
  </si>
  <si>
    <t>ca780ad562c644890a124a2e1e0be825</t>
    <phoneticPr fontId="1" type="noConversion"/>
  </si>
  <si>
    <t>大门</t>
    <phoneticPr fontId="1" type="noConversion"/>
  </si>
  <si>
    <t>10:1</t>
    <phoneticPr fontId="1" type="noConversion"/>
  </si>
  <si>
    <t>07-07</t>
    <phoneticPr fontId="1" type="noConversion"/>
  </si>
  <si>
    <t>07-10</t>
    <phoneticPr fontId="1" type="noConversion"/>
  </si>
  <si>
    <t>队员</t>
    <phoneticPr fontId="1" type="noConversion"/>
  </si>
  <si>
    <t>射门</t>
    <phoneticPr fontId="1" type="noConversion"/>
  </si>
  <si>
    <t>射正</t>
  </si>
  <si>
    <t>远射</t>
    <phoneticPr fontId="1" type="noConversion"/>
  </si>
  <si>
    <t>张雷</t>
    <phoneticPr fontId="1" type="noConversion"/>
  </si>
  <si>
    <t>张昌伟</t>
    <phoneticPr fontId="1" type="noConversion"/>
  </si>
  <si>
    <t>马长乐</t>
    <phoneticPr fontId="1" type="noConversion"/>
  </si>
  <si>
    <t>刘永喜</t>
    <phoneticPr fontId="1" type="noConversion"/>
  </si>
  <si>
    <t>牛小群</t>
    <phoneticPr fontId="1" type="noConversion"/>
  </si>
  <si>
    <t>孙君</t>
    <phoneticPr fontId="1" type="noConversion"/>
  </si>
  <si>
    <t>王福新</t>
    <phoneticPr fontId="1" type="noConversion"/>
  </si>
  <si>
    <t>宫瀚鹏</t>
    <phoneticPr fontId="1" type="noConversion"/>
  </si>
  <si>
    <t>谷宇</t>
    <phoneticPr fontId="1" type="noConversion"/>
  </si>
  <si>
    <t>牟伯谕</t>
    <phoneticPr fontId="1" type="noConversion"/>
  </si>
  <si>
    <t>刘振宇</t>
    <phoneticPr fontId="1" type="noConversion"/>
  </si>
  <si>
    <t>小帅</t>
    <phoneticPr fontId="1" type="noConversion"/>
  </si>
  <si>
    <t>射正</t>
    <phoneticPr fontId="1" type="noConversion"/>
  </si>
  <si>
    <t>头球</t>
    <phoneticPr fontId="1" type="noConversion"/>
  </si>
  <si>
    <t>成功</t>
    <phoneticPr fontId="1" type="noConversion"/>
  </si>
  <si>
    <t>长传</t>
    <phoneticPr fontId="1" type="noConversion"/>
  </si>
  <si>
    <t>成功</t>
    <phoneticPr fontId="1" type="noConversion"/>
  </si>
  <si>
    <t>短传</t>
    <phoneticPr fontId="1" type="noConversion"/>
  </si>
  <si>
    <t>威胁球</t>
    <phoneticPr fontId="1" type="noConversion"/>
  </si>
  <si>
    <t>成功</t>
    <phoneticPr fontId="1" type="noConversion"/>
  </si>
  <si>
    <t>停球</t>
    <phoneticPr fontId="1" type="noConversion"/>
  </si>
  <si>
    <t>成功</t>
    <phoneticPr fontId="1" type="noConversion"/>
  </si>
  <si>
    <t>过人</t>
    <phoneticPr fontId="1" type="noConversion"/>
  </si>
  <si>
    <t>拦截</t>
    <phoneticPr fontId="1" type="noConversion"/>
  </si>
  <si>
    <t>抢断</t>
    <phoneticPr fontId="1" type="noConversion"/>
  </si>
  <si>
    <t>侵略</t>
    <phoneticPr fontId="1" type="noConversion"/>
  </si>
  <si>
    <t>扑救</t>
    <phoneticPr fontId="1" type="noConversion"/>
  </si>
  <si>
    <t>7:11</t>
    <phoneticPr fontId="1" type="noConversion"/>
  </si>
  <si>
    <t>GF联权</t>
    <phoneticPr fontId="1" type="noConversion"/>
  </si>
  <si>
    <t>GF联权、刘振宇朋友、金州土豪</t>
    <phoneticPr fontId="1" type="noConversion"/>
  </si>
  <si>
    <t>GF联权</t>
    <phoneticPr fontId="1" type="noConversion"/>
  </si>
  <si>
    <t>胖子</t>
    <phoneticPr fontId="1" type="noConversion"/>
  </si>
  <si>
    <t>07-16</t>
    <phoneticPr fontId="1" type="noConversion"/>
  </si>
  <si>
    <t>11:10</t>
    <phoneticPr fontId="1" type="noConversion"/>
  </si>
  <si>
    <t>43战 19胜 4平 20负</t>
    <phoneticPr fontId="1" type="noConversion"/>
  </si>
</sst>
</file>

<file path=xl/styles.xml><?xml version="1.0" encoding="utf-8"?>
<styleSheet xmlns="http://schemas.openxmlformats.org/spreadsheetml/2006/main">
  <numFmts count="1">
    <numFmt numFmtId="176" formatCode="yy/mm"/>
  </numFmts>
  <fonts count="19">
    <font>
      <sz val="11"/>
      <color theme="1"/>
      <name val="宋体"/>
      <family val="2"/>
      <scheme val="minor"/>
    </font>
    <font>
      <sz val="9"/>
      <name val="宋体"/>
      <family val="3"/>
      <charset val="134"/>
      <scheme val="minor"/>
    </font>
    <font>
      <sz val="11"/>
      <color theme="1"/>
      <name val="微软雅黑"/>
      <family val="2"/>
      <charset val="134"/>
    </font>
    <font>
      <sz val="11"/>
      <name val="微软雅黑"/>
      <family val="2"/>
      <charset val="134"/>
    </font>
    <font>
      <sz val="9"/>
      <color indexed="81"/>
      <name val="宋体"/>
      <family val="3"/>
      <charset val="134"/>
    </font>
    <font>
      <b/>
      <sz val="11"/>
      <color theme="1"/>
      <name val="微软雅黑"/>
      <family val="2"/>
      <charset val="134"/>
    </font>
    <font>
      <sz val="11"/>
      <color rgb="FF222222"/>
      <name val="微软雅黑"/>
      <family val="2"/>
      <charset val="134"/>
    </font>
    <font>
      <b/>
      <sz val="11"/>
      <name val="微软雅黑"/>
      <family val="2"/>
      <charset val="134"/>
    </font>
    <font>
      <sz val="11"/>
      <color rgb="FF333333"/>
      <name val="Arial"/>
      <family val="2"/>
    </font>
    <font>
      <sz val="11"/>
      <color rgb="FFFF0000"/>
      <name val="微软雅黑"/>
      <family val="2"/>
      <charset val="134"/>
    </font>
    <font>
      <sz val="11"/>
      <color theme="0"/>
      <name val="微软雅黑"/>
      <family val="2"/>
      <charset val="134"/>
    </font>
    <font>
      <b/>
      <sz val="11"/>
      <color rgb="FFFF0000"/>
      <name val="微软雅黑"/>
      <family val="2"/>
      <charset val="134"/>
    </font>
    <font>
      <sz val="9"/>
      <color indexed="81"/>
      <name val="Tahoma"/>
      <family val="2"/>
    </font>
    <font>
      <sz val="9"/>
      <color indexed="81"/>
      <name val="宋体"/>
      <family val="3"/>
      <charset val="134"/>
      <scheme val="minor"/>
    </font>
    <font>
      <b/>
      <sz val="9"/>
      <color indexed="81"/>
      <name val="宋体"/>
      <family val="3"/>
      <charset val="134"/>
    </font>
    <font>
      <sz val="11"/>
      <color theme="1"/>
      <name val="Tahoma"/>
      <family val="2"/>
      <charset val="134"/>
    </font>
    <font>
      <b/>
      <sz val="11"/>
      <color rgb="FF33CC33"/>
      <name val="微软雅黑"/>
      <family val="2"/>
      <charset val="134"/>
    </font>
    <font>
      <sz val="11"/>
      <color rgb="FF33CC33"/>
      <name val="微软雅黑"/>
      <family val="2"/>
      <charset val="134"/>
    </font>
    <font>
      <b/>
      <sz val="16"/>
      <name val="微软雅黑"/>
      <family val="2"/>
      <charset val="134"/>
    </font>
  </fonts>
  <fills count="4">
    <fill>
      <patternFill patternType="none"/>
    </fill>
    <fill>
      <patternFill patternType="gray125"/>
    </fill>
    <fill>
      <patternFill patternType="solid">
        <fgColor rgb="FFCCFFCC"/>
        <bgColor indexed="64"/>
      </patternFill>
    </fill>
    <fill>
      <patternFill patternType="solid">
        <fgColor rgb="FFF0FFFF"/>
        <bgColor indexed="64"/>
      </patternFill>
    </fill>
  </fills>
  <borders count="10">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4">
    <xf numFmtId="0" fontId="0" fillId="0" borderId="0"/>
    <xf numFmtId="0" fontId="15" fillId="0" borderId="0"/>
    <xf numFmtId="0" fontId="15" fillId="0" borderId="0"/>
    <xf numFmtId="0" fontId="15" fillId="0" borderId="0"/>
  </cellStyleXfs>
  <cellXfs count="117">
    <xf numFmtId="0" fontId="0" fillId="0" borderId="0" xfId="0"/>
    <xf numFmtId="0" fontId="2" fillId="0" borderId="0" xfId="0" applyFont="1"/>
    <xf numFmtId="0" fontId="5" fillId="0" borderId="0" xfId="0" applyFont="1" applyAlignment="1">
      <alignment vertical="center"/>
    </xf>
    <xf numFmtId="0" fontId="2" fillId="0" borderId="0" xfId="0" quotePrefix="1"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7" fillId="0" borderId="0" xfId="0" applyFont="1" applyFill="1" applyAlignment="1">
      <alignment horizontal="center"/>
    </xf>
    <xf numFmtId="0" fontId="2" fillId="0" borderId="0" xfId="0" applyNumberFormat="1" applyFont="1" applyAlignment="1">
      <alignment wrapText="1"/>
    </xf>
    <xf numFmtId="0" fontId="2" fillId="0" borderId="0" xfId="0" applyFont="1" applyFill="1" applyAlignment="1">
      <alignment horizontal="center" vertical="center"/>
    </xf>
    <xf numFmtId="0" fontId="0" fillId="0" borderId="0" xfId="0"/>
    <xf numFmtId="0" fontId="5" fillId="0" borderId="0" xfId="0" applyFont="1" applyAlignment="1">
      <alignment vertical="center"/>
    </xf>
    <xf numFmtId="0" fontId="2" fillId="0" borderId="0" xfId="0" applyFont="1" applyFill="1" applyAlignment="1">
      <alignment horizontal="center"/>
    </xf>
    <xf numFmtId="0" fontId="3" fillId="0" borderId="0" xfId="0" applyFont="1" applyFill="1" applyAlignment="1">
      <alignment horizontal="center"/>
    </xf>
    <xf numFmtId="0" fontId="7" fillId="0" borderId="0" xfId="0" applyFont="1" applyFill="1" applyAlignment="1">
      <alignment horizontal="center"/>
    </xf>
    <xf numFmtId="0" fontId="7" fillId="0" borderId="0" xfId="0" applyFont="1" applyFill="1" applyBorder="1" applyAlignment="1">
      <alignment horizontal="center"/>
    </xf>
    <xf numFmtId="0" fontId="5" fillId="0" borderId="0" xfId="0" applyFont="1" applyFill="1" applyBorder="1" applyAlignment="1">
      <alignment horizontal="center" wrapText="1"/>
    </xf>
    <xf numFmtId="0" fontId="3" fillId="0" borderId="0" xfId="0" applyFont="1" applyFill="1" applyBorder="1" applyAlignment="1">
      <alignment horizontal="center"/>
    </xf>
    <xf numFmtId="0" fontId="2" fillId="0" borderId="0" xfId="0" applyFont="1" applyFill="1" applyBorder="1" applyAlignment="1">
      <alignment horizontal="center"/>
    </xf>
    <xf numFmtId="0" fontId="8" fillId="0" borderId="0" xfId="0" applyFont="1"/>
    <xf numFmtId="0" fontId="5" fillId="0" borderId="3" xfId="0" applyFont="1" applyBorder="1" applyAlignment="1">
      <alignment vertical="center"/>
    </xf>
    <xf numFmtId="0" fontId="2" fillId="0" borderId="3" xfId="0" applyFont="1" applyBorder="1"/>
    <xf numFmtId="0" fontId="5" fillId="2" borderId="3" xfId="0" applyFont="1" applyFill="1" applyBorder="1" applyAlignment="1">
      <alignment vertical="center"/>
    </xf>
    <xf numFmtId="0" fontId="2" fillId="2" borderId="3" xfId="0" applyFont="1" applyFill="1" applyBorder="1"/>
    <xf numFmtId="0" fontId="2" fillId="2" borderId="3" xfId="0" applyFont="1" applyFill="1" applyBorder="1" applyAlignment="1">
      <alignment wrapText="1"/>
    </xf>
    <xf numFmtId="0" fontId="3" fillId="0" borderId="0" xfId="0" applyFont="1" applyFill="1" applyAlignment="1">
      <alignment horizontal="center" vertical="center"/>
    </xf>
    <xf numFmtId="0" fontId="2" fillId="0" borderId="0" xfId="0" applyFont="1" applyAlignment="1">
      <alignment horizontal="center" vertical="center"/>
    </xf>
    <xf numFmtId="0" fontId="2" fillId="0" borderId="3" xfId="0" applyFont="1" applyBorder="1" applyAlignment="1">
      <alignment wrapText="1"/>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2"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5" fillId="0" borderId="0" xfId="0" applyFont="1" applyFill="1" applyBorder="1" applyAlignment="1">
      <alignment horizontal="center"/>
    </xf>
    <xf numFmtId="0" fontId="2" fillId="0" borderId="0" xfId="0" applyFont="1" applyAlignment="1">
      <alignment horizontal="left"/>
    </xf>
    <xf numFmtId="14" fontId="3" fillId="0" borderId="0" xfId="0" applyNumberFormat="1" applyFont="1" applyFill="1" applyAlignment="1">
      <alignment horizontal="center" vertical="center"/>
    </xf>
    <xf numFmtId="0" fontId="2" fillId="0" borderId="0" xfId="0" applyFont="1" applyFill="1" applyAlignment="1">
      <alignment horizontal="left"/>
    </xf>
    <xf numFmtId="0" fontId="10" fillId="0" borderId="0" xfId="0" applyFont="1" applyFill="1" applyAlignment="1">
      <alignment horizontal="center"/>
    </xf>
    <xf numFmtId="0" fontId="3" fillId="0" borderId="0" xfId="0" applyNumberFormat="1" applyFont="1" applyFill="1" applyBorder="1" applyAlignment="1">
      <alignment horizontal="center"/>
    </xf>
    <xf numFmtId="0" fontId="9" fillId="0" borderId="0" xfId="0" applyFont="1" applyFill="1" applyAlignment="1">
      <alignment horizontal="center" vertical="center"/>
    </xf>
    <xf numFmtId="20" fontId="2" fillId="0" borderId="0" xfId="0" quotePrefix="1" applyNumberFormat="1" applyFont="1" applyAlignment="1">
      <alignment horizontal="center"/>
    </xf>
    <xf numFmtId="0" fontId="5" fillId="0" borderId="0" xfId="0" applyFont="1" applyAlignment="1">
      <alignment horizontal="center"/>
    </xf>
    <xf numFmtId="0" fontId="2" fillId="0" borderId="0" xfId="0" applyFont="1" applyAlignment="1">
      <alignment horizontal="center" wrapText="1"/>
    </xf>
    <xf numFmtId="0" fontId="5" fillId="0" borderId="0" xfId="0" applyFont="1" applyFill="1" applyAlignment="1">
      <alignment horizontal="center"/>
    </xf>
    <xf numFmtId="0" fontId="3" fillId="0" borderId="0" xfId="0" applyFont="1" applyFill="1" applyBorder="1" applyAlignment="1">
      <alignment horizontal="center" vertical="center"/>
    </xf>
    <xf numFmtId="0" fontId="2" fillId="0" borderId="0" xfId="0" applyFont="1" applyBorder="1" applyAlignment="1">
      <alignment horizontal="center"/>
    </xf>
    <xf numFmtId="176" fontId="2" fillId="0" borderId="0" xfId="0" quotePrefix="1" applyNumberFormat="1" applyFont="1" applyFill="1" applyBorder="1" applyAlignment="1">
      <alignment horizontal="center"/>
    </xf>
    <xf numFmtId="0" fontId="5" fillId="0" borderId="0" xfId="0" applyFont="1" applyAlignment="1">
      <alignment horizontal="center"/>
    </xf>
    <xf numFmtId="0" fontId="16" fillId="2" borderId="0" xfId="0" applyFont="1" applyFill="1" applyAlignment="1">
      <alignment horizontal="center"/>
    </xf>
    <xf numFmtId="0" fontId="17" fillId="2" borderId="0" xfId="0" applyFont="1" applyFill="1" applyAlignment="1">
      <alignment horizontal="center"/>
    </xf>
    <xf numFmtId="0" fontId="3" fillId="0" borderId="0" xfId="0" applyFont="1" applyAlignment="1">
      <alignment horizontal="center"/>
    </xf>
    <xf numFmtId="10" fontId="2" fillId="0" borderId="0" xfId="0" applyNumberFormat="1" applyFont="1" applyFill="1" applyAlignment="1">
      <alignment horizontal="center"/>
    </xf>
    <xf numFmtId="10" fontId="2" fillId="0" borderId="0" xfId="0" applyNumberFormat="1" applyFont="1" applyAlignment="1">
      <alignment horizontal="center"/>
    </xf>
    <xf numFmtId="0" fontId="2" fillId="0" borderId="0" xfId="0" quotePrefix="1" applyFont="1"/>
    <xf numFmtId="0" fontId="2" fillId="0" borderId="0" xfId="0" applyFont="1"/>
    <xf numFmtId="0" fontId="5" fillId="0" borderId="0" xfId="0" applyFont="1" applyAlignment="1">
      <alignment horizontal="center" vertical="center"/>
    </xf>
    <xf numFmtId="0" fontId="7" fillId="0" borderId="0" xfId="0" applyFont="1" applyFill="1" applyAlignment="1">
      <alignment horizontal="center" vertical="center"/>
    </xf>
    <xf numFmtId="0" fontId="2"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left"/>
    </xf>
    <xf numFmtId="14" fontId="2" fillId="0" borderId="0" xfId="0" applyNumberFormat="1" applyFont="1" applyFill="1" applyAlignment="1">
      <alignment horizontal="center"/>
    </xf>
    <xf numFmtId="0" fontId="3" fillId="2" borderId="0" xfId="0" applyFont="1" applyFill="1" applyAlignment="1">
      <alignment horizontal="center" vertical="center"/>
    </xf>
    <xf numFmtId="0" fontId="2" fillId="0" borderId="0" xfId="0" quotePrefix="1" applyFont="1" applyFill="1" applyBorder="1" applyAlignment="1">
      <alignment horizontal="center"/>
    </xf>
    <xf numFmtId="58" fontId="2" fillId="0" borderId="0" xfId="0" quotePrefix="1" applyNumberFormat="1" applyFont="1" applyAlignment="1">
      <alignment horizontal="center"/>
    </xf>
    <xf numFmtId="0" fontId="2" fillId="0" borderId="0" xfId="0" quotePrefix="1" applyFont="1" applyFill="1" applyAlignment="1">
      <alignment horizontal="center"/>
    </xf>
    <xf numFmtId="0" fontId="5" fillId="0" borderId="3" xfId="0" applyFont="1" applyBorder="1" applyAlignment="1">
      <alignment horizontal="center" vertical="center" wrapText="1"/>
    </xf>
    <xf numFmtId="0" fontId="2" fillId="0" borderId="3" xfId="0" applyFont="1" applyFill="1" applyBorder="1" applyAlignment="1">
      <alignment vertical="center" wrapText="1"/>
    </xf>
    <xf numFmtId="0" fontId="2" fillId="0" borderId="3" xfId="0" applyFont="1" applyFill="1" applyBorder="1" applyAlignment="1">
      <alignment horizontal="center" vertical="center" wrapText="1"/>
    </xf>
    <xf numFmtId="0" fontId="6" fillId="0" borderId="3" xfId="0" applyFont="1" applyFill="1" applyBorder="1" applyAlignment="1">
      <alignment vertical="center" wrapText="1"/>
    </xf>
    <xf numFmtId="0" fontId="2" fillId="0" borderId="0" xfId="0" applyFont="1" applyFill="1" applyBorder="1" applyAlignment="1">
      <alignment horizontal="center" vertical="center"/>
    </xf>
    <xf numFmtId="0" fontId="5" fillId="0" borderId="3" xfId="0" applyFont="1" applyBorder="1" applyAlignment="1">
      <alignment horizontal="center" vertical="center" wrapText="1"/>
    </xf>
    <xf numFmtId="0" fontId="2" fillId="0" borderId="0" xfId="3" applyFont="1" applyFill="1" applyAlignment="1">
      <alignment horizontal="center" vertical="center"/>
    </xf>
    <xf numFmtId="0" fontId="15" fillId="0" borderId="0" xfId="3" applyFill="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2" fillId="0" borderId="3" xfId="3" applyFont="1" applyFill="1" applyBorder="1" applyAlignment="1">
      <alignment horizontal="center" vertical="center"/>
    </xf>
    <xf numFmtId="0" fontId="2" fillId="0" borderId="3" xfId="0" applyFont="1" applyFill="1" applyBorder="1" applyAlignment="1">
      <alignment horizontal="center" vertical="center"/>
    </xf>
    <xf numFmtId="0" fontId="3" fillId="0"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0" borderId="3" xfId="0" applyFont="1" applyFill="1" applyBorder="1" applyAlignment="1">
      <alignment horizontal="center" vertical="center"/>
    </xf>
    <xf numFmtId="49" fontId="2"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3" applyFont="1" applyFill="1" applyBorder="1" applyAlignment="1">
      <alignment horizontal="center" vertical="center"/>
    </xf>
    <xf numFmtId="0" fontId="0" fillId="0" borderId="0" xfId="0" applyAlignment="1">
      <alignment horizontal="center"/>
    </xf>
    <xf numFmtId="58" fontId="2" fillId="0" borderId="0" xfId="0" applyNumberFormat="1" applyFont="1" applyAlignment="1">
      <alignment horizontal="center"/>
    </xf>
    <xf numFmtId="0" fontId="2" fillId="0" borderId="0" xfId="0" applyNumberFormat="1" applyFont="1" applyAlignment="1">
      <alignment horizontal="center"/>
    </xf>
    <xf numFmtId="0" fontId="5" fillId="0" borderId="5" xfId="0" applyNumberFormat="1" applyFont="1" applyBorder="1" applyAlignment="1">
      <alignment horizontal="center"/>
    </xf>
    <xf numFmtId="0" fontId="5" fillId="0" borderId="6" xfId="0" applyNumberFormat="1" applyFont="1" applyBorder="1" applyAlignment="1">
      <alignment horizontal="center"/>
    </xf>
    <xf numFmtId="0" fontId="5" fillId="0" borderId="9" xfId="0" applyNumberFormat="1" applyFont="1" applyBorder="1" applyAlignment="1">
      <alignment horizontal="center"/>
    </xf>
    <xf numFmtId="0" fontId="2" fillId="0" borderId="1" xfId="0" applyNumberFormat="1" applyFont="1" applyBorder="1" applyAlignment="1">
      <alignment horizontal="center"/>
    </xf>
    <xf numFmtId="0" fontId="2" fillId="0" borderId="2" xfId="0" applyNumberFormat="1" applyFont="1" applyBorder="1" applyAlignment="1">
      <alignment horizontal="center"/>
    </xf>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5" fillId="3" borderId="3"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18" fillId="0" borderId="0" xfId="0" applyFont="1" applyFill="1" applyAlignment="1">
      <alignment horizontal="center" vertical="center" wrapText="1"/>
    </xf>
    <xf numFmtId="0" fontId="7" fillId="0" borderId="0" xfId="0" applyFont="1" applyFill="1" applyAlignment="1">
      <alignment horizontal="center" vertical="center" wrapText="1"/>
    </xf>
  </cellXfs>
  <cellStyles count="4">
    <cellStyle name="常规" xfId="0" builtinId="0"/>
    <cellStyle name="常规 2" xfId="1"/>
    <cellStyle name="常规 3" xfId="2"/>
    <cellStyle name="常规 4" xfId="3"/>
  </cellStyles>
  <dxfs count="0"/>
  <tableStyles count="0" defaultTableStyle="TableStyleMedium9" defaultPivotStyle="PivotStyleLight16"/>
  <colors>
    <mruColors>
      <color rgb="FFCCFFCC"/>
      <color rgb="FFCCFFFF"/>
      <color rgb="FFCCECFF"/>
      <color rgb="FFFFCCFF"/>
      <color rgb="FFF0FFFF"/>
      <color rgb="FFFFCCCC"/>
      <color rgb="FFF8F8F8"/>
      <color rgb="FF33CC33"/>
      <color rgb="FFFFFFCC"/>
      <color rgb="FF008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sheetPr>
  <dimension ref="A1"/>
  <sheetViews>
    <sheetView workbookViewId="0">
      <selection activeCell="B16" sqref="B16"/>
    </sheetView>
  </sheetViews>
  <sheetFormatPr defaultRowHeight="16.5"/>
  <cols>
    <col min="1" max="1" width="71.5" style="1" bestFit="1" customWidth="1"/>
    <col min="2" max="16384" width="9" style="1"/>
  </cols>
  <sheetData>
    <row r="1" spans="1:1" ht="363">
      <c r="A1" s="7" t="s">
        <v>52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13"/>
  <sheetViews>
    <sheetView workbookViewId="0">
      <selection activeCell="L14" sqref="L14"/>
    </sheetView>
  </sheetViews>
  <sheetFormatPr defaultRowHeight="16.5"/>
  <cols>
    <col min="1" max="1" width="9" style="95"/>
    <col min="2" max="25" width="4.5" style="95" customWidth="1"/>
    <col min="26" max="26" width="9" style="95"/>
    <col min="27" max="27" width="10.75" style="95" bestFit="1" customWidth="1"/>
    <col min="28" max="16384" width="9" style="95"/>
  </cols>
  <sheetData>
    <row r="1" spans="1:25">
      <c r="A1" s="96" t="s">
        <v>1052</v>
      </c>
      <c r="B1" s="96" t="s">
        <v>1053</v>
      </c>
      <c r="C1" s="97" t="s">
        <v>1054</v>
      </c>
      <c r="D1" s="98" t="s">
        <v>1055</v>
      </c>
      <c r="E1" s="98" t="s">
        <v>1068</v>
      </c>
      <c r="F1" s="96" t="s">
        <v>1069</v>
      </c>
      <c r="G1" s="97" t="s">
        <v>1070</v>
      </c>
      <c r="H1" s="98" t="s">
        <v>1071</v>
      </c>
      <c r="I1" s="98" t="s">
        <v>1072</v>
      </c>
      <c r="J1" s="96" t="s">
        <v>1073</v>
      </c>
      <c r="K1" s="97" t="s">
        <v>1070</v>
      </c>
      <c r="L1" s="98" t="s">
        <v>1074</v>
      </c>
      <c r="M1" s="98" t="s">
        <v>1075</v>
      </c>
      <c r="N1" s="96" t="s">
        <v>1076</v>
      </c>
      <c r="O1" s="97" t="s">
        <v>1077</v>
      </c>
      <c r="P1" s="98" t="s">
        <v>1078</v>
      </c>
      <c r="Q1" s="98" t="s">
        <v>1077</v>
      </c>
      <c r="R1" s="96" t="s">
        <v>1079</v>
      </c>
      <c r="S1" s="97" t="s">
        <v>1077</v>
      </c>
      <c r="T1" s="98" t="s">
        <v>1080</v>
      </c>
      <c r="U1" s="98" t="s">
        <v>1077</v>
      </c>
      <c r="V1" s="96" t="s">
        <v>1081</v>
      </c>
      <c r="W1" s="97" t="s">
        <v>1077</v>
      </c>
      <c r="X1" s="98" t="s">
        <v>1082</v>
      </c>
      <c r="Y1" s="97" t="s">
        <v>1077</v>
      </c>
    </row>
    <row r="2" spans="1:25">
      <c r="A2" s="95" t="s">
        <v>1058</v>
      </c>
      <c r="B2" s="99"/>
      <c r="C2" s="100"/>
      <c r="F2" s="99"/>
      <c r="G2" s="100"/>
      <c r="J2" s="99"/>
      <c r="K2" s="100"/>
      <c r="N2" s="99"/>
      <c r="O2" s="100"/>
      <c r="R2" s="99"/>
      <c r="S2" s="100"/>
      <c r="V2" s="99"/>
      <c r="W2" s="100"/>
      <c r="Y2" s="100"/>
    </row>
    <row r="3" spans="1:25">
      <c r="A3" s="95" t="s">
        <v>1059</v>
      </c>
      <c r="B3" s="99"/>
      <c r="C3" s="100"/>
      <c r="F3" s="99"/>
      <c r="G3" s="100"/>
      <c r="J3" s="99">
        <v>2</v>
      </c>
      <c r="K3" s="100">
        <v>2</v>
      </c>
      <c r="N3" s="99">
        <v>1</v>
      </c>
      <c r="O3" s="100">
        <v>1</v>
      </c>
      <c r="R3" s="99"/>
      <c r="S3" s="100"/>
      <c r="V3" s="99"/>
      <c r="W3" s="100"/>
      <c r="Y3" s="100"/>
    </row>
    <row r="4" spans="1:25">
      <c r="A4" s="95" t="s">
        <v>1060</v>
      </c>
      <c r="B4" s="99"/>
      <c r="C4" s="100"/>
      <c r="F4" s="99"/>
      <c r="G4" s="100"/>
      <c r="J4" s="99">
        <v>3</v>
      </c>
      <c r="K4" s="100">
        <v>2</v>
      </c>
      <c r="N4" s="99">
        <v>3</v>
      </c>
      <c r="O4" s="100">
        <v>3</v>
      </c>
      <c r="R4" s="99">
        <v>1</v>
      </c>
      <c r="S4" s="100">
        <v>0</v>
      </c>
      <c r="V4" s="99"/>
      <c r="W4" s="100"/>
      <c r="Y4" s="100"/>
    </row>
    <row r="5" spans="1:25">
      <c r="A5" s="95" t="s">
        <v>1061</v>
      </c>
      <c r="B5" s="99"/>
      <c r="C5" s="100"/>
      <c r="F5" s="99"/>
      <c r="G5" s="100"/>
      <c r="J5" s="99"/>
      <c r="K5" s="100"/>
      <c r="N5" s="99"/>
      <c r="O5" s="100"/>
      <c r="R5" s="99"/>
      <c r="S5" s="100"/>
      <c r="V5" s="99"/>
      <c r="W5" s="100"/>
      <c r="Y5" s="100"/>
    </row>
    <row r="6" spans="1:25">
      <c r="A6" s="95" t="s">
        <v>1062</v>
      </c>
      <c r="B6" s="99"/>
      <c r="C6" s="100"/>
      <c r="F6" s="99"/>
      <c r="G6" s="100"/>
      <c r="J6" s="99"/>
      <c r="K6" s="100"/>
      <c r="N6" s="99"/>
      <c r="O6" s="100"/>
      <c r="R6" s="99">
        <v>1</v>
      </c>
      <c r="S6" s="100">
        <v>1</v>
      </c>
      <c r="V6" s="99"/>
      <c r="W6" s="100"/>
      <c r="Y6" s="100"/>
    </row>
    <row r="7" spans="1:25">
      <c r="A7" s="95" t="s">
        <v>1063</v>
      </c>
      <c r="B7" s="99"/>
      <c r="C7" s="100"/>
      <c r="F7" s="99"/>
      <c r="G7" s="100"/>
      <c r="J7" s="99">
        <v>2</v>
      </c>
      <c r="K7" s="100">
        <v>1</v>
      </c>
      <c r="N7" s="99">
        <v>1</v>
      </c>
      <c r="O7" s="100">
        <v>1</v>
      </c>
      <c r="R7" s="99"/>
      <c r="S7" s="100"/>
      <c r="V7" s="99"/>
      <c r="W7" s="100"/>
      <c r="Y7" s="100"/>
    </row>
    <row r="8" spans="1:25">
      <c r="A8" s="95" t="s">
        <v>1064</v>
      </c>
      <c r="B8" s="99"/>
      <c r="C8" s="100"/>
      <c r="F8" s="99"/>
      <c r="G8" s="100"/>
      <c r="J8" s="99"/>
      <c r="K8" s="100"/>
      <c r="N8" s="99"/>
      <c r="O8" s="100"/>
      <c r="R8" s="99"/>
      <c r="S8" s="100"/>
      <c r="V8" s="99"/>
      <c r="W8" s="100"/>
      <c r="Y8" s="100"/>
    </row>
    <row r="9" spans="1:25">
      <c r="A9" s="95" t="s">
        <v>1065</v>
      </c>
      <c r="B9" s="99"/>
      <c r="C9" s="100"/>
      <c r="F9" s="99"/>
      <c r="G9" s="100"/>
      <c r="J9" s="99"/>
      <c r="K9" s="100"/>
      <c r="N9" s="99">
        <v>1</v>
      </c>
      <c r="O9" s="100">
        <v>1</v>
      </c>
      <c r="R9" s="99"/>
      <c r="S9" s="100"/>
      <c r="V9" s="99"/>
      <c r="W9" s="100"/>
      <c r="Y9" s="100"/>
    </row>
    <row r="10" spans="1:25">
      <c r="A10" s="95" t="s">
        <v>1066</v>
      </c>
      <c r="B10" s="99"/>
      <c r="C10" s="100"/>
      <c r="F10" s="99"/>
      <c r="G10" s="100"/>
      <c r="J10" s="99">
        <v>1</v>
      </c>
      <c r="K10" s="100">
        <v>1</v>
      </c>
      <c r="N10" s="99">
        <v>1</v>
      </c>
      <c r="O10" s="100">
        <v>1</v>
      </c>
      <c r="R10" s="99"/>
      <c r="S10" s="100"/>
      <c r="V10" s="99"/>
      <c r="W10" s="100"/>
      <c r="Y10" s="100"/>
    </row>
    <row r="11" spans="1:25">
      <c r="A11" s="95" t="s">
        <v>1067</v>
      </c>
      <c r="B11" s="99"/>
      <c r="C11" s="100"/>
      <c r="F11" s="99"/>
      <c r="G11" s="100"/>
      <c r="J11" s="99"/>
      <c r="K11" s="100"/>
      <c r="N11" s="99"/>
      <c r="O11" s="100"/>
      <c r="R11" s="99"/>
      <c r="S11" s="100"/>
      <c r="V11" s="99"/>
      <c r="W11" s="100"/>
      <c r="Y11" s="100"/>
    </row>
    <row r="12" spans="1:25">
      <c r="A12" s="95" t="s">
        <v>1056</v>
      </c>
      <c r="B12" s="99"/>
      <c r="C12" s="100"/>
      <c r="F12" s="99"/>
      <c r="G12" s="100"/>
      <c r="J12" s="99"/>
      <c r="K12" s="100"/>
      <c r="N12" s="99"/>
      <c r="O12" s="100"/>
      <c r="R12" s="99"/>
      <c r="S12" s="100"/>
      <c r="V12" s="99"/>
      <c r="W12" s="100"/>
      <c r="Y12" s="100"/>
    </row>
    <row r="13" spans="1:25">
      <c r="A13" s="95" t="s">
        <v>1057</v>
      </c>
      <c r="B13" s="99"/>
      <c r="C13" s="100"/>
      <c r="F13" s="99"/>
      <c r="G13" s="100"/>
      <c r="J13" s="99"/>
      <c r="K13" s="100"/>
      <c r="N13" s="99"/>
      <c r="O13" s="100"/>
      <c r="R13" s="99"/>
      <c r="S13" s="100"/>
      <c r="V13" s="99"/>
      <c r="W13" s="100"/>
      <c r="Y13" s="100"/>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AR10"/>
  <sheetViews>
    <sheetView topLeftCell="T1" workbookViewId="0">
      <selection activeCell="AF13" sqref="AF13"/>
    </sheetView>
  </sheetViews>
  <sheetFormatPr defaultRowHeight="13.5"/>
  <sheetData>
    <row r="1" spans="1:44">
      <c r="A1" s="93">
        <v>2022</v>
      </c>
      <c r="B1" s="93"/>
      <c r="C1" s="93"/>
      <c r="D1" s="93"/>
      <c r="E1" s="93"/>
      <c r="F1" s="93">
        <v>39</v>
      </c>
      <c r="G1" s="93">
        <v>1</v>
      </c>
      <c r="H1" s="93">
        <v>1</v>
      </c>
      <c r="I1" s="93">
        <v>1</v>
      </c>
      <c r="J1" s="93">
        <v>1</v>
      </c>
      <c r="K1" s="93">
        <v>1</v>
      </c>
      <c r="L1" s="93">
        <v>1</v>
      </c>
      <c r="M1" s="93">
        <v>1</v>
      </c>
      <c r="N1" s="93">
        <v>1</v>
      </c>
      <c r="O1" s="93">
        <v>1</v>
      </c>
      <c r="P1" s="93">
        <v>1</v>
      </c>
      <c r="Q1" s="93">
        <v>1</v>
      </c>
      <c r="R1" s="93">
        <v>1</v>
      </c>
      <c r="S1" s="93">
        <v>1</v>
      </c>
      <c r="T1" s="93">
        <v>1</v>
      </c>
      <c r="U1" s="93">
        <v>1</v>
      </c>
      <c r="V1" s="93">
        <v>1</v>
      </c>
      <c r="W1" s="93">
        <v>1</v>
      </c>
      <c r="X1" s="93">
        <v>1</v>
      </c>
      <c r="Y1" s="93">
        <v>1</v>
      </c>
      <c r="Z1" s="93">
        <v>1</v>
      </c>
      <c r="AA1" s="93">
        <v>1</v>
      </c>
      <c r="AB1" s="93">
        <v>1</v>
      </c>
      <c r="AC1" s="93">
        <v>1</v>
      </c>
      <c r="AD1" s="93">
        <v>1</v>
      </c>
      <c r="AE1" s="93">
        <v>1</v>
      </c>
      <c r="AF1" s="93">
        <v>1</v>
      </c>
      <c r="AG1" s="93">
        <v>1</v>
      </c>
      <c r="AH1" s="93">
        <v>1</v>
      </c>
      <c r="AI1" s="93">
        <v>1</v>
      </c>
      <c r="AJ1" s="93">
        <v>1</v>
      </c>
      <c r="AK1" s="93">
        <v>1</v>
      </c>
      <c r="AL1" s="93">
        <v>1</v>
      </c>
      <c r="AM1" s="93">
        <v>1</v>
      </c>
      <c r="AN1" s="93">
        <v>1</v>
      </c>
      <c r="AO1" s="93">
        <v>1</v>
      </c>
      <c r="AP1" s="93">
        <v>1</v>
      </c>
      <c r="AQ1" s="93">
        <v>1</v>
      </c>
      <c r="AR1" s="93">
        <v>1</v>
      </c>
    </row>
    <row r="2" spans="1:44">
      <c r="A2" s="93"/>
      <c r="B2" s="93"/>
      <c r="C2" s="93"/>
      <c r="D2" s="93"/>
      <c r="E2" s="93"/>
      <c r="F2" s="93" t="s">
        <v>873</v>
      </c>
      <c r="G2" s="93" t="s">
        <v>874</v>
      </c>
      <c r="H2" s="93" t="s">
        <v>875</v>
      </c>
      <c r="I2" s="93" t="s">
        <v>875</v>
      </c>
      <c r="J2" s="93" t="s">
        <v>875</v>
      </c>
      <c r="K2" s="93" t="s">
        <v>876</v>
      </c>
      <c r="L2" s="93" t="s">
        <v>877</v>
      </c>
      <c r="M2" s="93" t="s">
        <v>875</v>
      </c>
      <c r="N2" s="93" t="s">
        <v>878</v>
      </c>
      <c r="O2" s="93" t="s">
        <v>876</v>
      </c>
      <c r="P2" s="93" t="s">
        <v>875</v>
      </c>
      <c r="Q2" s="93" t="s">
        <v>875</v>
      </c>
      <c r="R2" s="93" t="s">
        <v>875</v>
      </c>
      <c r="S2" s="93" t="s">
        <v>875</v>
      </c>
      <c r="T2" s="93" t="s">
        <v>877</v>
      </c>
      <c r="U2" s="93" t="s">
        <v>877</v>
      </c>
      <c r="V2" s="93" t="s">
        <v>877</v>
      </c>
      <c r="W2" s="93" t="s">
        <v>877</v>
      </c>
      <c r="X2" s="93" t="s">
        <v>877</v>
      </c>
      <c r="Y2" s="93" t="s">
        <v>877</v>
      </c>
      <c r="Z2" s="93" t="s">
        <v>877</v>
      </c>
      <c r="AA2" s="93" t="s">
        <v>879</v>
      </c>
      <c r="AB2" s="93" t="s">
        <v>877</v>
      </c>
      <c r="AC2" s="93" t="s">
        <v>880</v>
      </c>
      <c r="AD2" s="93" t="s">
        <v>877</v>
      </c>
      <c r="AE2" s="93" t="s">
        <v>877</v>
      </c>
      <c r="AF2" s="93" t="s">
        <v>877</v>
      </c>
      <c r="AG2" s="93" t="s">
        <v>880</v>
      </c>
      <c r="AH2" s="93" t="s">
        <v>875</v>
      </c>
      <c r="AI2" s="93" t="s">
        <v>877</v>
      </c>
      <c r="AJ2" s="93" t="s">
        <v>875</v>
      </c>
      <c r="AK2" s="93" t="s">
        <v>875</v>
      </c>
      <c r="AL2" s="93" t="s">
        <v>880</v>
      </c>
      <c r="AM2" s="93" t="s">
        <v>875</v>
      </c>
      <c r="AN2" s="93" t="s">
        <v>877</v>
      </c>
      <c r="AO2" s="93" t="s">
        <v>875</v>
      </c>
      <c r="AP2" s="93" t="s">
        <v>875</v>
      </c>
      <c r="AQ2" s="93" t="s">
        <v>880</v>
      </c>
      <c r="AR2" s="93" t="s">
        <v>875</v>
      </c>
    </row>
    <row r="3" spans="1:44">
      <c r="A3" s="93"/>
      <c r="B3" s="93"/>
      <c r="C3" s="93"/>
      <c r="D3" s="93"/>
      <c r="E3" s="93"/>
      <c r="F3" s="93" t="s">
        <v>881</v>
      </c>
      <c r="G3" s="93" t="s">
        <v>882</v>
      </c>
      <c r="H3" s="93" t="s">
        <v>883</v>
      </c>
      <c r="I3" s="93" t="s">
        <v>884</v>
      </c>
      <c r="J3" s="93" t="s">
        <v>885</v>
      </c>
      <c r="K3" s="93" t="s">
        <v>886</v>
      </c>
      <c r="L3" s="93" t="s">
        <v>887</v>
      </c>
      <c r="M3" s="93" t="s">
        <v>883</v>
      </c>
      <c r="N3" s="93" t="s">
        <v>888</v>
      </c>
      <c r="O3" s="93" t="s">
        <v>886</v>
      </c>
      <c r="P3" s="93" t="s">
        <v>889</v>
      </c>
      <c r="Q3" s="93" t="s">
        <v>890</v>
      </c>
      <c r="R3" s="93" t="s">
        <v>891</v>
      </c>
      <c r="S3" s="93" t="s">
        <v>892</v>
      </c>
      <c r="T3" s="93" t="s">
        <v>893</v>
      </c>
      <c r="U3" s="93" t="s">
        <v>894</v>
      </c>
      <c r="V3" s="93" t="s">
        <v>712</v>
      </c>
      <c r="W3" s="93" t="s">
        <v>887</v>
      </c>
      <c r="X3" s="93" t="s">
        <v>895</v>
      </c>
      <c r="Y3" s="93" t="s">
        <v>896</v>
      </c>
      <c r="Z3" s="93" t="s">
        <v>897</v>
      </c>
      <c r="AA3" s="93" t="s">
        <v>898</v>
      </c>
      <c r="AB3" s="93" t="s">
        <v>899</v>
      </c>
      <c r="AC3" s="93" t="s">
        <v>900</v>
      </c>
      <c r="AD3" s="93" t="s">
        <v>901</v>
      </c>
      <c r="AE3" s="93" t="s">
        <v>902</v>
      </c>
      <c r="AF3" s="93" t="s">
        <v>903</v>
      </c>
      <c r="AG3" s="93" t="s">
        <v>900</v>
      </c>
      <c r="AH3" s="93" t="s">
        <v>904</v>
      </c>
      <c r="AI3" s="93" t="s">
        <v>712</v>
      </c>
      <c r="AJ3" s="93" t="s">
        <v>905</v>
      </c>
      <c r="AK3" s="93" t="s">
        <v>906</v>
      </c>
      <c r="AL3" s="93" t="s">
        <v>900</v>
      </c>
      <c r="AM3" s="93" t="s">
        <v>907</v>
      </c>
      <c r="AN3" s="93" t="s">
        <v>908</v>
      </c>
      <c r="AO3" s="93" t="s">
        <v>883</v>
      </c>
      <c r="AP3" s="93" t="s">
        <v>902</v>
      </c>
      <c r="AQ3" s="93" t="s">
        <v>900</v>
      </c>
      <c r="AR3" s="93" t="s">
        <v>902</v>
      </c>
    </row>
    <row r="4" spans="1:44">
      <c r="A4" s="93" t="s">
        <v>909</v>
      </c>
      <c r="B4" s="93"/>
      <c r="C4" s="93"/>
      <c r="D4" s="93"/>
      <c r="E4" s="93"/>
      <c r="F4" s="93" t="s">
        <v>910</v>
      </c>
      <c r="G4" s="93" t="s">
        <v>911</v>
      </c>
      <c r="H4" s="93" t="s">
        <v>912</v>
      </c>
      <c r="I4" s="93" t="s">
        <v>913</v>
      </c>
      <c r="J4" s="93" t="s">
        <v>914</v>
      </c>
      <c r="K4" s="93" t="s">
        <v>915</v>
      </c>
      <c r="L4" s="93" t="s">
        <v>916</v>
      </c>
      <c r="M4" s="93" t="s">
        <v>912</v>
      </c>
      <c r="N4" s="93" t="s">
        <v>917</v>
      </c>
      <c r="O4" s="93" t="s">
        <v>918</v>
      </c>
      <c r="P4" s="93" t="s">
        <v>919</v>
      </c>
      <c r="Q4" s="93" t="s">
        <v>920</v>
      </c>
      <c r="R4" s="93" t="s">
        <v>921</v>
      </c>
      <c r="S4" s="93" t="s">
        <v>922</v>
      </c>
      <c r="T4" s="93" t="s">
        <v>923</v>
      </c>
      <c r="U4" s="93" t="s">
        <v>924</v>
      </c>
      <c r="V4" s="93" t="s">
        <v>925</v>
      </c>
      <c r="W4" s="93" t="s">
        <v>926</v>
      </c>
      <c r="X4" s="93" t="s">
        <v>927</v>
      </c>
      <c r="Y4" s="93" t="s">
        <v>928</v>
      </c>
      <c r="Z4" s="93" t="s">
        <v>929</v>
      </c>
      <c r="AA4" s="93" t="s">
        <v>930</v>
      </c>
      <c r="AB4" s="93" t="s">
        <v>930</v>
      </c>
      <c r="AC4" s="93" t="s">
        <v>916</v>
      </c>
      <c r="AD4" s="93" t="s">
        <v>931</v>
      </c>
      <c r="AE4" s="93" t="s">
        <v>932</v>
      </c>
      <c r="AF4" s="93" t="s">
        <v>933</v>
      </c>
      <c r="AG4" s="93" t="s">
        <v>934</v>
      </c>
      <c r="AH4" s="93" t="s">
        <v>921</v>
      </c>
      <c r="AI4" s="93" t="s">
        <v>935</v>
      </c>
      <c r="AJ4" s="93" t="s">
        <v>936</v>
      </c>
      <c r="AK4" s="93" t="s">
        <v>937</v>
      </c>
      <c r="AL4" s="93" t="s">
        <v>938</v>
      </c>
      <c r="AM4" s="93" t="s">
        <v>939</v>
      </c>
      <c r="AN4" s="93" t="s">
        <v>940</v>
      </c>
      <c r="AO4" s="93" t="s">
        <v>941</v>
      </c>
      <c r="AP4" s="93" t="s">
        <v>930</v>
      </c>
      <c r="AQ4" s="93" t="s">
        <v>942</v>
      </c>
      <c r="AR4" s="93" t="s">
        <v>942</v>
      </c>
    </row>
    <row r="5" spans="1:44">
      <c r="A5" s="93"/>
      <c r="B5" s="93"/>
      <c r="C5" s="93"/>
      <c r="D5" s="93"/>
      <c r="E5" s="93"/>
      <c r="F5" s="93" t="s">
        <v>943</v>
      </c>
      <c r="G5" s="93"/>
      <c r="H5" s="93" t="s">
        <v>868</v>
      </c>
      <c r="I5" s="93"/>
      <c r="J5" s="93" t="s">
        <v>944</v>
      </c>
      <c r="K5" s="93" t="s">
        <v>945</v>
      </c>
      <c r="L5" s="93" t="s">
        <v>946</v>
      </c>
      <c r="M5" s="93" t="s">
        <v>947</v>
      </c>
      <c r="N5" s="93"/>
      <c r="O5" s="93" t="s">
        <v>948</v>
      </c>
      <c r="P5" s="93"/>
      <c r="Q5" s="93" t="s">
        <v>949</v>
      </c>
      <c r="R5" s="93" t="s">
        <v>950</v>
      </c>
      <c r="S5" s="93" t="s">
        <v>867</v>
      </c>
      <c r="T5" s="93" t="s">
        <v>951</v>
      </c>
      <c r="U5" s="93"/>
      <c r="V5" s="93"/>
      <c r="W5" s="93"/>
      <c r="X5" s="93"/>
      <c r="Y5" s="93" t="s">
        <v>952</v>
      </c>
      <c r="Z5" s="93" t="s">
        <v>952</v>
      </c>
      <c r="AA5" s="93" t="s">
        <v>953</v>
      </c>
      <c r="AB5" s="93" t="s">
        <v>954</v>
      </c>
      <c r="AC5" s="93"/>
      <c r="AD5" s="93" t="s">
        <v>955</v>
      </c>
      <c r="AE5" s="93" t="s">
        <v>956</v>
      </c>
      <c r="AF5" s="93"/>
      <c r="AG5" s="93" t="s">
        <v>957</v>
      </c>
      <c r="AH5" s="93" t="s">
        <v>958</v>
      </c>
      <c r="AI5" s="93"/>
      <c r="AJ5" s="93" t="s">
        <v>959</v>
      </c>
      <c r="AK5" s="93" t="s">
        <v>960</v>
      </c>
      <c r="AL5" s="93"/>
      <c r="AM5" s="93" t="s">
        <v>961</v>
      </c>
      <c r="AN5" s="93" t="s">
        <v>960</v>
      </c>
      <c r="AO5" s="93" t="s">
        <v>962</v>
      </c>
      <c r="AP5" s="93"/>
      <c r="AQ5" s="93" t="s">
        <v>863</v>
      </c>
      <c r="AR5" s="93" t="s">
        <v>960</v>
      </c>
    </row>
    <row r="6" spans="1:44">
      <c r="A6" s="93"/>
      <c r="B6" s="93"/>
      <c r="C6" s="93"/>
      <c r="D6" s="93"/>
      <c r="E6" s="93"/>
      <c r="F6" s="93" t="s">
        <v>963</v>
      </c>
      <c r="G6" s="93">
        <v>9</v>
      </c>
      <c r="H6" s="93">
        <v>16</v>
      </c>
      <c r="I6" s="93">
        <v>10</v>
      </c>
      <c r="J6" s="93">
        <v>9</v>
      </c>
      <c r="K6" s="93">
        <v>11</v>
      </c>
      <c r="L6" s="93">
        <v>10</v>
      </c>
      <c r="M6" s="93">
        <v>13</v>
      </c>
      <c r="N6" s="93">
        <v>13</v>
      </c>
      <c r="O6" s="93">
        <v>11</v>
      </c>
      <c r="P6" s="93">
        <v>12</v>
      </c>
      <c r="Q6" s="93">
        <v>11</v>
      </c>
      <c r="R6" s="93">
        <v>11</v>
      </c>
      <c r="S6" s="93">
        <v>14</v>
      </c>
      <c r="T6" s="93">
        <v>11</v>
      </c>
      <c r="U6" s="93">
        <v>11</v>
      </c>
      <c r="V6" s="93">
        <v>10</v>
      </c>
      <c r="W6" s="93">
        <v>14</v>
      </c>
      <c r="X6" s="93">
        <v>15</v>
      </c>
      <c r="Y6" s="93">
        <v>14</v>
      </c>
      <c r="Z6" s="93">
        <v>14</v>
      </c>
      <c r="AA6" s="93">
        <v>12</v>
      </c>
      <c r="AB6" s="93">
        <v>15</v>
      </c>
      <c r="AC6" s="93">
        <v>11</v>
      </c>
      <c r="AD6" s="93">
        <v>11</v>
      </c>
      <c r="AE6" s="93">
        <v>12</v>
      </c>
      <c r="AF6" s="93">
        <v>14</v>
      </c>
      <c r="AG6" s="93">
        <v>10</v>
      </c>
      <c r="AH6" s="93">
        <v>11</v>
      </c>
      <c r="AI6" s="93">
        <v>10</v>
      </c>
      <c r="AJ6" s="93">
        <v>11</v>
      </c>
      <c r="AK6" s="93">
        <v>8</v>
      </c>
      <c r="AL6" s="93">
        <v>11</v>
      </c>
      <c r="AM6" s="93">
        <v>13</v>
      </c>
      <c r="AN6" s="93">
        <v>10</v>
      </c>
      <c r="AO6" s="93">
        <v>11</v>
      </c>
      <c r="AP6" s="93">
        <v>12</v>
      </c>
      <c r="AQ6" s="93">
        <v>11</v>
      </c>
      <c r="AR6" s="93">
        <v>10</v>
      </c>
    </row>
    <row r="7" spans="1:44">
      <c r="A7" s="93" t="s">
        <v>54</v>
      </c>
      <c r="B7" s="93" t="s">
        <v>55</v>
      </c>
      <c r="C7" s="93" t="s">
        <v>56</v>
      </c>
      <c r="D7" s="93" t="s">
        <v>964</v>
      </c>
      <c r="E7" s="93" t="s">
        <v>965</v>
      </c>
      <c r="F7" s="93" t="s">
        <v>966</v>
      </c>
      <c r="G7" s="93" t="s">
        <v>967</v>
      </c>
      <c r="H7" s="93" t="s">
        <v>968</v>
      </c>
      <c r="I7" s="93" t="s">
        <v>969</v>
      </c>
      <c r="J7" s="93" t="s">
        <v>970</v>
      </c>
      <c r="K7" s="93" t="s">
        <v>971</v>
      </c>
      <c r="L7" s="93" t="s">
        <v>972</v>
      </c>
      <c r="M7" s="93" t="s">
        <v>973</v>
      </c>
      <c r="N7" s="93" t="s">
        <v>974</v>
      </c>
      <c r="O7" s="93" t="s">
        <v>975</v>
      </c>
      <c r="P7" s="93" t="s">
        <v>976</v>
      </c>
      <c r="Q7" s="93" t="s">
        <v>977</v>
      </c>
      <c r="R7" s="93" t="s">
        <v>978</v>
      </c>
      <c r="S7" s="93" t="s">
        <v>979</v>
      </c>
      <c r="T7" s="93" t="s">
        <v>980</v>
      </c>
      <c r="U7" s="93" t="s">
        <v>981</v>
      </c>
      <c r="V7" s="93" t="s">
        <v>982</v>
      </c>
      <c r="W7" s="93" t="s">
        <v>983</v>
      </c>
      <c r="X7" s="93" t="s">
        <v>984</v>
      </c>
      <c r="Y7" s="93" t="s">
        <v>985</v>
      </c>
      <c r="Z7" s="93" t="s">
        <v>986</v>
      </c>
      <c r="AA7" s="93" t="s">
        <v>987</v>
      </c>
      <c r="AB7" s="93" t="s">
        <v>988</v>
      </c>
      <c r="AC7" s="93" t="s">
        <v>989</v>
      </c>
      <c r="AD7" s="93" t="s">
        <v>990</v>
      </c>
      <c r="AE7" s="93" t="s">
        <v>991</v>
      </c>
      <c r="AF7" s="93" t="s">
        <v>992</v>
      </c>
      <c r="AG7" s="93" t="s">
        <v>993</v>
      </c>
      <c r="AH7" s="93" t="s">
        <v>994</v>
      </c>
      <c r="AI7" s="93" t="s">
        <v>995</v>
      </c>
      <c r="AJ7" s="93" t="s">
        <v>996</v>
      </c>
      <c r="AK7" s="93" t="s">
        <v>997</v>
      </c>
      <c r="AL7" s="93" t="s">
        <v>998</v>
      </c>
      <c r="AM7" s="93" t="s">
        <v>999</v>
      </c>
      <c r="AN7" s="93" t="s">
        <v>1000</v>
      </c>
      <c r="AO7" s="93" t="s">
        <v>1001</v>
      </c>
      <c r="AP7" s="93" t="s">
        <v>1002</v>
      </c>
      <c r="AQ7" s="93" t="s">
        <v>1003</v>
      </c>
      <c r="AR7" s="93" t="s">
        <v>1004</v>
      </c>
    </row>
    <row r="8" spans="1:44">
      <c r="A8" s="93">
        <v>2</v>
      </c>
      <c r="B8" s="93">
        <v>9</v>
      </c>
      <c r="C8" s="93" t="s">
        <v>11</v>
      </c>
      <c r="D8" s="93">
        <v>36</v>
      </c>
      <c r="E8" s="93">
        <v>36</v>
      </c>
      <c r="F8" s="93">
        <v>1</v>
      </c>
      <c r="G8" s="93">
        <v>1</v>
      </c>
      <c r="H8" s="93">
        <v>1</v>
      </c>
      <c r="I8" s="93"/>
      <c r="J8" s="93">
        <v>1</v>
      </c>
      <c r="K8" s="93">
        <v>1</v>
      </c>
      <c r="L8" s="93">
        <v>1</v>
      </c>
      <c r="M8" s="93">
        <v>1</v>
      </c>
      <c r="N8" s="93">
        <v>1</v>
      </c>
      <c r="O8" s="93">
        <v>1</v>
      </c>
      <c r="P8" s="93">
        <v>1</v>
      </c>
      <c r="Q8" s="93">
        <v>1</v>
      </c>
      <c r="R8" s="93">
        <v>1</v>
      </c>
      <c r="S8" s="93">
        <v>1</v>
      </c>
      <c r="T8" s="93">
        <v>1</v>
      </c>
      <c r="U8" s="93">
        <v>1</v>
      </c>
      <c r="V8" s="93">
        <v>1</v>
      </c>
      <c r="W8" s="93">
        <v>1</v>
      </c>
      <c r="X8" s="93">
        <v>1</v>
      </c>
      <c r="Y8" s="93">
        <v>1</v>
      </c>
      <c r="Z8" s="93">
        <v>1</v>
      </c>
      <c r="AA8" s="93">
        <v>1</v>
      </c>
      <c r="AB8" s="93">
        <v>1</v>
      </c>
      <c r="AC8" s="93">
        <v>1</v>
      </c>
      <c r="AD8" s="93">
        <v>1</v>
      </c>
      <c r="AE8" s="93">
        <v>1</v>
      </c>
      <c r="AF8" s="93">
        <v>1</v>
      </c>
      <c r="AG8" s="93">
        <v>1</v>
      </c>
      <c r="AH8" s="93"/>
      <c r="AI8" s="93">
        <v>1</v>
      </c>
      <c r="AJ8" s="93">
        <v>1</v>
      </c>
      <c r="AK8" s="93">
        <v>1</v>
      </c>
      <c r="AL8" s="93">
        <v>1</v>
      </c>
      <c r="AM8" s="93">
        <v>1</v>
      </c>
      <c r="AN8" s="93">
        <v>1</v>
      </c>
      <c r="AO8" s="93">
        <v>1</v>
      </c>
      <c r="AP8" s="93">
        <v>1</v>
      </c>
      <c r="AQ8" s="93">
        <v>1</v>
      </c>
      <c r="AR8" s="93">
        <v>1</v>
      </c>
    </row>
    <row r="9" spans="1:44">
      <c r="A9" s="93"/>
      <c r="B9" s="93"/>
      <c r="C9" s="93"/>
      <c r="D9" s="93"/>
      <c r="E9" s="93"/>
      <c r="F9" s="93" t="s">
        <v>1005</v>
      </c>
      <c r="G9" s="93">
        <v>4</v>
      </c>
      <c r="H9" s="93">
        <v>5</v>
      </c>
      <c r="I9" s="93"/>
      <c r="J9" s="93">
        <v>1</v>
      </c>
      <c r="K9" s="93">
        <v>1</v>
      </c>
      <c r="L9" s="93">
        <v>2</v>
      </c>
      <c r="M9" s="93">
        <v>4</v>
      </c>
      <c r="N9" s="93">
        <v>3</v>
      </c>
      <c r="O9" s="93">
        <v>3</v>
      </c>
      <c r="P9" s="93">
        <v>3</v>
      </c>
      <c r="Q9" s="93">
        <v>1</v>
      </c>
      <c r="R9" s="93"/>
      <c r="S9" s="93">
        <v>1</v>
      </c>
      <c r="T9" s="93"/>
      <c r="U9" s="93"/>
      <c r="V9" s="93"/>
      <c r="W9" s="93">
        <v>1</v>
      </c>
      <c r="X9" s="93">
        <v>4</v>
      </c>
      <c r="Y9" s="93">
        <v>3</v>
      </c>
      <c r="Z9" s="93"/>
      <c r="AA9" s="93"/>
      <c r="AB9" s="93">
        <v>1</v>
      </c>
      <c r="AD9" s="93">
        <v>5</v>
      </c>
      <c r="AE9" s="93">
        <v>3</v>
      </c>
      <c r="AF9" s="93">
        <v>3</v>
      </c>
      <c r="AG9" s="93"/>
      <c r="AH9" s="93"/>
      <c r="AI9" s="93"/>
      <c r="AJ9" s="93">
        <v>2</v>
      </c>
      <c r="AK9" s="93">
        <v>4</v>
      </c>
      <c r="AL9" s="93">
        <v>3</v>
      </c>
      <c r="AM9" s="93"/>
      <c r="AN9" s="93"/>
      <c r="AO9" s="93"/>
      <c r="AP9" s="93"/>
      <c r="AQ9" s="93"/>
      <c r="AR9" s="93"/>
    </row>
    <row r="10" spans="1:44">
      <c r="A10" s="93"/>
      <c r="B10" s="93"/>
      <c r="C10" s="93"/>
      <c r="D10" s="93"/>
      <c r="E10" s="93"/>
      <c r="F10" s="93" t="s">
        <v>1006</v>
      </c>
      <c r="G10" s="93"/>
      <c r="H10" s="93"/>
      <c r="I10" s="93"/>
      <c r="J10" s="93"/>
      <c r="K10" s="93"/>
      <c r="L10" s="93">
        <v>4</v>
      </c>
      <c r="M10" s="93"/>
      <c r="N10" s="93"/>
      <c r="O10" s="93"/>
      <c r="P10" s="93">
        <v>2</v>
      </c>
      <c r="Q10" s="93"/>
      <c r="R10" s="93"/>
      <c r="S10" s="93">
        <v>2</v>
      </c>
      <c r="T10" s="93"/>
      <c r="U10" s="93"/>
      <c r="V10" s="93"/>
      <c r="W10" s="93"/>
      <c r="X10" s="93"/>
      <c r="Y10" s="93"/>
      <c r="Z10" s="93"/>
      <c r="AA10" s="93"/>
      <c r="AB10" s="93"/>
      <c r="AD10" s="93">
        <v>1</v>
      </c>
      <c r="AE10" s="93">
        <v>1</v>
      </c>
      <c r="AF10" s="93"/>
      <c r="AG10" s="93"/>
      <c r="AH10" s="93"/>
      <c r="AI10" s="93"/>
      <c r="AJ10" s="93"/>
      <c r="AK10" s="93"/>
      <c r="AL10" s="93">
        <v>2</v>
      </c>
      <c r="AM10" s="93"/>
      <c r="AN10" s="93"/>
      <c r="AO10" s="93"/>
      <c r="AP10" s="93"/>
      <c r="AQ10" s="93"/>
      <c r="AR10" s="9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CCFF"/>
  </sheetPr>
  <dimension ref="A1:B75"/>
  <sheetViews>
    <sheetView workbookViewId="0">
      <selection activeCell="K21" sqref="K21"/>
    </sheetView>
  </sheetViews>
  <sheetFormatPr defaultRowHeight="16.5"/>
  <cols>
    <col min="1" max="1" width="19.5" style="2" bestFit="1" customWidth="1"/>
    <col min="2" max="2" width="117.25" style="1" bestFit="1" customWidth="1"/>
    <col min="3" max="26" width="7.375" style="1" customWidth="1"/>
    <col min="27" max="16384" width="9" style="1"/>
  </cols>
  <sheetData>
    <row r="1" spans="1:2">
      <c r="A1" s="19" t="s">
        <v>700</v>
      </c>
      <c r="B1" s="20" t="s">
        <v>87</v>
      </c>
    </row>
    <row r="2" spans="1:2">
      <c r="A2" s="19" t="s">
        <v>701</v>
      </c>
      <c r="B2" s="20" t="s">
        <v>88</v>
      </c>
    </row>
    <row r="3" spans="1:2">
      <c r="A3" s="19" t="s">
        <v>702</v>
      </c>
      <c r="B3" s="20" t="s">
        <v>89</v>
      </c>
    </row>
    <row r="4" spans="1:2">
      <c r="A4" s="19" t="s">
        <v>698</v>
      </c>
      <c r="B4" s="20" t="s">
        <v>90</v>
      </c>
    </row>
    <row r="5" spans="1:2">
      <c r="A5" s="19" t="s">
        <v>91</v>
      </c>
      <c r="B5" s="20" t="s">
        <v>92</v>
      </c>
    </row>
    <row r="6" spans="1:2">
      <c r="A6" s="19" t="s">
        <v>695</v>
      </c>
      <c r="B6" s="20" t="s">
        <v>93</v>
      </c>
    </row>
    <row r="7" spans="1:2">
      <c r="A7" s="19" t="s">
        <v>94</v>
      </c>
      <c r="B7" s="20" t="s">
        <v>95</v>
      </c>
    </row>
    <row r="8" spans="1:2">
      <c r="A8" s="19" t="s">
        <v>696</v>
      </c>
      <c r="B8" s="20" t="s">
        <v>96</v>
      </c>
    </row>
    <row r="9" spans="1:2">
      <c r="A9" s="19" t="s">
        <v>97</v>
      </c>
      <c r="B9" s="20" t="s">
        <v>98</v>
      </c>
    </row>
    <row r="10" spans="1:2">
      <c r="A10" s="19" t="s">
        <v>99</v>
      </c>
      <c r="B10" s="20" t="s">
        <v>100</v>
      </c>
    </row>
    <row r="11" spans="1:2">
      <c r="A11" s="19" t="s">
        <v>697</v>
      </c>
      <c r="B11" s="20" t="s">
        <v>102</v>
      </c>
    </row>
    <row r="12" spans="1:2">
      <c r="A12" s="19" t="s">
        <v>103</v>
      </c>
      <c r="B12" s="20" t="s">
        <v>104</v>
      </c>
    </row>
    <row r="13" spans="1:2">
      <c r="A13" s="19" t="s">
        <v>105</v>
      </c>
      <c r="B13" s="20" t="s">
        <v>106</v>
      </c>
    </row>
    <row r="14" spans="1:2">
      <c r="A14" s="21" t="s">
        <v>107</v>
      </c>
      <c r="B14" s="22" t="s">
        <v>108</v>
      </c>
    </row>
    <row r="15" spans="1:2">
      <c r="A15" s="19" t="s">
        <v>109</v>
      </c>
      <c r="B15" s="20" t="s">
        <v>110</v>
      </c>
    </row>
    <row r="16" spans="1:2">
      <c r="A16" s="19" t="s">
        <v>111</v>
      </c>
      <c r="B16" s="20" t="s">
        <v>112</v>
      </c>
    </row>
    <row r="17" spans="1:2">
      <c r="A17" s="19" t="s">
        <v>113</v>
      </c>
      <c r="B17" s="20" t="s">
        <v>114</v>
      </c>
    </row>
    <row r="18" spans="1:2" ht="33">
      <c r="A18" s="19" t="s">
        <v>699</v>
      </c>
      <c r="B18" s="26" t="s">
        <v>115</v>
      </c>
    </row>
    <row r="19" spans="1:2">
      <c r="A19" s="19" t="s">
        <v>116</v>
      </c>
      <c r="B19" s="20" t="s">
        <v>117</v>
      </c>
    </row>
    <row r="20" spans="1:2">
      <c r="A20" s="19" t="s">
        <v>118</v>
      </c>
      <c r="B20" s="20" t="s">
        <v>119</v>
      </c>
    </row>
    <row r="21" spans="1:2" ht="33">
      <c r="A21" s="19" t="s">
        <v>120</v>
      </c>
      <c r="B21" s="26" t="s">
        <v>121</v>
      </c>
    </row>
    <row r="22" spans="1:2">
      <c r="A22" s="21" t="s">
        <v>122</v>
      </c>
      <c r="B22" s="22" t="s">
        <v>123</v>
      </c>
    </row>
    <row r="23" spans="1:2">
      <c r="A23" s="21" t="s">
        <v>124</v>
      </c>
      <c r="B23" s="22" t="s">
        <v>125</v>
      </c>
    </row>
    <row r="24" spans="1:2">
      <c r="A24" s="21" t="s">
        <v>126</v>
      </c>
      <c r="B24" s="22" t="s">
        <v>127</v>
      </c>
    </row>
    <row r="25" spans="1:2">
      <c r="A25" s="21" t="s">
        <v>128</v>
      </c>
      <c r="B25" s="23" t="s">
        <v>129</v>
      </c>
    </row>
    <row r="28" spans="1:2">
      <c r="A28" s="9"/>
      <c r="B28" s="18"/>
    </row>
    <row r="29" spans="1:2">
      <c r="A29" s="9"/>
      <c r="B29" s="18"/>
    </row>
    <row r="30" spans="1:2">
      <c r="A30" s="9"/>
      <c r="B30" s="18"/>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FFCCFF"/>
  </sheetPr>
  <dimension ref="A1:I41"/>
  <sheetViews>
    <sheetView topLeftCell="A19" workbookViewId="0">
      <selection activeCell="E23" sqref="E23"/>
    </sheetView>
  </sheetViews>
  <sheetFormatPr defaultRowHeight="16.5"/>
  <cols>
    <col min="1" max="1" width="3.625" style="10" bestFit="1" customWidth="1"/>
    <col min="2" max="2" width="22" style="31" bestFit="1" customWidth="1"/>
    <col min="3" max="3" width="5.5" style="25" bestFit="1" customWidth="1"/>
    <col min="4" max="4" width="46.125" style="32" customWidth="1"/>
    <col min="5" max="5" width="91.625" style="32" customWidth="1"/>
    <col min="6" max="16384" width="9" style="31"/>
  </cols>
  <sheetData>
    <row r="1" spans="1:8">
      <c r="A1" s="19"/>
      <c r="B1" s="65" t="s">
        <v>202</v>
      </c>
      <c r="C1" s="65" t="s">
        <v>719</v>
      </c>
      <c r="D1" s="65" t="s">
        <v>135</v>
      </c>
      <c r="E1" s="70" t="s">
        <v>723</v>
      </c>
    </row>
    <row r="2" spans="1:8">
      <c r="A2" s="101" t="s">
        <v>743</v>
      </c>
      <c r="B2" s="28" t="s">
        <v>824</v>
      </c>
      <c r="C2" s="105">
        <v>100</v>
      </c>
      <c r="D2" s="103" t="s">
        <v>834</v>
      </c>
      <c r="E2" s="104"/>
    </row>
    <row r="3" spans="1:8">
      <c r="A3" s="102"/>
      <c r="B3" s="28" t="s">
        <v>825</v>
      </c>
      <c r="C3" s="106"/>
      <c r="D3" s="103" t="s">
        <v>829</v>
      </c>
      <c r="E3" s="104"/>
    </row>
    <row r="4" spans="1:8">
      <c r="A4" s="102"/>
      <c r="B4" s="28" t="s">
        <v>826</v>
      </c>
      <c r="C4" s="106"/>
      <c r="D4" s="103" t="s">
        <v>830</v>
      </c>
      <c r="E4" s="104"/>
    </row>
    <row r="5" spans="1:8" ht="16.5" customHeight="1">
      <c r="A5" s="102"/>
      <c r="B5" s="28" t="s">
        <v>552</v>
      </c>
      <c r="C5" s="106"/>
      <c r="D5" s="103" t="s">
        <v>831</v>
      </c>
      <c r="E5" s="104"/>
    </row>
    <row r="6" spans="1:8">
      <c r="A6" s="102"/>
      <c r="B6" s="28" t="s">
        <v>827</v>
      </c>
      <c r="C6" s="106"/>
      <c r="D6" s="103" t="s">
        <v>832</v>
      </c>
      <c r="E6" s="104"/>
    </row>
    <row r="7" spans="1:8">
      <c r="A7" s="102"/>
      <c r="B7" s="28" t="s">
        <v>828</v>
      </c>
      <c r="C7" s="107"/>
      <c r="D7" s="103" t="s">
        <v>833</v>
      </c>
      <c r="E7" s="104"/>
    </row>
    <row r="8" spans="1:8" ht="82.5">
      <c r="A8" s="108" t="s">
        <v>554</v>
      </c>
      <c r="B8" s="27" t="s">
        <v>139</v>
      </c>
      <c r="C8" s="29">
        <v>55</v>
      </c>
      <c r="D8" s="27" t="s">
        <v>26</v>
      </c>
      <c r="E8" s="27" t="s">
        <v>142</v>
      </c>
    </row>
    <row r="9" spans="1:8" ht="82.5">
      <c r="A9" s="109"/>
      <c r="B9" s="27" t="s">
        <v>157</v>
      </c>
      <c r="C9" s="29">
        <v>45</v>
      </c>
      <c r="D9" s="27" t="s">
        <v>722</v>
      </c>
      <c r="E9" s="27" t="s">
        <v>136</v>
      </c>
      <c r="H9" s="5"/>
    </row>
    <row r="10" spans="1:8" ht="66">
      <c r="A10" s="101" t="s">
        <v>718</v>
      </c>
      <c r="B10" s="28" t="s">
        <v>152</v>
      </c>
      <c r="C10" s="30">
        <v>45</v>
      </c>
      <c r="D10" s="28" t="s">
        <v>736</v>
      </c>
      <c r="E10" s="28" t="s">
        <v>175</v>
      </c>
    </row>
    <row r="11" spans="1:8" ht="49.5">
      <c r="A11" s="102"/>
      <c r="B11" s="28" t="s">
        <v>165</v>
      </c>
      <c r="C11" s="30">
        <v>5</v>
      </c>
      <c r="D11" s="28" t="s">
        <v>737</v>
      </c>
      <c r="E11" s="28" t="s">
        <v>178</v>
      </c>
    </row>
    <row r="12" spans="1:8" ht="49.5">
      <c r="A12" s="102"/>
      <c r="B12" s="28" t="s">
        <v>549</v>
      </c>
      <c r="C12" s="30">
        <v>20</v>
      </c>
      <c r="D12" s="28" t="s">
        <v>738</v>
      </c>
      <c r="E12" s="28" t="s">
        <v>179</v>
      </c>
    </row>
    <row r="13" spans="1:8" ht="33">
      <c r="A13" s="102"/>
      <c r="B13" s="28" t="s">
        <v>162</v>
      </c>
      <c r="C13" s="30">
        <v>20</v>
      </c>
      <c r="D13" s="28" t="s">
        <v>739</v>
      </c>
      <c r="E13" s="28" t="s">
        <v>176</v>
      </c>
    </row>
    <row r="14" spans="1:8" ht="33">
      <c r="A14" s="102"/>
      <c r="B14" s="28" t="s">
        <v>167</v>
      </c>
      <c r="C14" s="30">
        <v>5</v>
      </c>
      <c r="D14" s="28" t="s">
        <v>27</v>
      </c>
      <c r="E14" s="28" t="s">
        <v>177</v>
      </c>
    </row>
    <row r="15" spans="1:8" ht="33">
      <c r="A15" s="102"/>
      <c r="B15" s="28" t="s">
        <v>138</v>
      </c>
      <c r="C15" s="30">
        <v>5</v>
      </c>
      <c r="D15" s="28" t="s">
        <v>740</v>
      </c>
      <c r="E15" s="28" t="s">
        <v>181</v>
      </c>
    </row>
    <row r="16" spans="1:8" ht="82.5">
      <c r="A16" s="108" t="s">
        <v>32</v>
      </c>
      <c r="B16" s="66" t="s">
        <v>166</v>
      </c>
      <c r="C16" s="67">
        <v>20</v>
      </c>
      <c r="D16" s="66" t="s">
        <v>731</v>
      </c>
      <c r="E16" s="66" t="s">
        <v>187</v>
      </c>
    </row>
    <row r="17" spans="1:9" ht="49.5">
      <c r="A17" s="108"/>
      <c r="B17" s="66" t="s">
        <v>151</v>
      </c>
      <c r="C17" s="67">
        <v>20</v>
      </c>
      <c r="D17" s="68" t="s">
        <v>708</v>
      </c>
      <c r="E17" s="66" t="s">
        <v>180</v>
      </c>
    </row>
    <row r="18" spans="1:9" ht="33">
      <c r="A18" s="108"/>
      <c r="B18" s="66" t="s">
        <v>186</v>
      </c>
      <c r="C18" s="67">
        <v>5</v>
      </c>
      <c r="D18" s="66" t="s">
        <v>732</v>
      </c>
      <c r="E18" s="66" t="s">
        <v>183</v>
      </c>
    </row>
    <row r="19" spans="1:9" ht="33">
      <c r="A19" s="108"/>
      <c r="B19" s="66" t="s">
        <v>156</v>
      </c>
      <c r="C19" s="67">
        <v>15</v>
      </c>
      <c r="D19" s="66" t="s">
        <v>733</v>
      </c>
      <c r="E19" s="66" t="s">
        <v>184</v>
      </c>
    </row>
    <row r="20" spans="1:9" ht="33">
      <c r="A20" s="108"/>
      <c r="B20" s="66" t="s">
        <v>153</v>
      </c>
      <c r="C20" s="67">
        <v>35</v>
      </c>
      <c r="D20" s="66" t="s">
        <v>734</v>
      </c>
      <c r="E20" s="66" t="s">
        <v>185</v>
      </c>
    </row>
    <row r="21" spans="1:9" ht="33">
      <c r="A21" s="108"/>
      <c r="B21" s="66" t="s">
        <v>155</v>
      </c>
      <c r="C21" s="67">
        <v>5</v>
      </c>
      <c r="D21" s="66" t="s">
        <v>735</v>
      </c>
      <c r="E21" s="66" t="s">
        <v>182</v>
      </c>
    </row>
    <row r="22" spans="1:9" ht="49.5">
      <c r="A22" s="101" t="s">
        <v>552</v>
      </c>
      <c r="B22" s="28" t="s">
        <v>143</v>
      </c>
      <c r="C22" s="30">
        <v>10</v>
      </c>
      <c r="D22" s="28" t="s">
        <v>728</v>
      </c>
      <c r="E22" s="28" t="s">
        <v>144</v>
      </c>
      <c r="H22" s="5"/>
    </row>
    <row r="23" spans="1:9" ht="66">
      <c r="A23" s="101"/>
      <c r="B23" s="28" t="s">
        <v>158</v>
      </c>
      <c r="C23" s="30">
        <v>5</v>
      </c>
      <c r="D23" s="28" t="s">
        <v>729</v>
      </c>
      <c r="E23" s="28" t="s">
        <v>145</v>
      </c>
    </row>
    <row r="24" spans="1:9" ht="181.5">
      <c r="A24" s="101"/>
      <c r="B24" s="28" t="s">
        <v>140</v>
      </c>
      <c r="C24" s="30">
        <v>5</v>
      </c>
      <c r="D24" s="28" t="s">
        <v>141</v>
      </c>
      <c r="E24" s="28" t="s">
        <v>174</v>
      </c>
      <c r="I24" s="5"/>
    </row>
    <row r="25" spans="1:9" ht="49.5">
      <c r="A25" s="101"/>
      <c r="B25" s="28" t="s">
        <v>148</v>
      </c>
      <c r="C25" s="30">
        <v>0</v>
      </c>
      <c r="D25" s="28" t="s">
        <v>30</v>
      </c>
      <c r="E25" s="28" t="s">
        <v>147</v>
      </c>
      <c r="I25" s="5"/>
    </row>
    <row r="26" spans="1:9" ht="66">
      <c r="A26" s="101"/>
      <c r="B26" s="28" t="s">
        <v>283</v>
      </c>
      <c r="C26" s="30">
        <v>30</v>
      </c>
      <c r="D26" s="28" t="s">
        <v>25</v>
      </c>
      <c r="E26" s="28" t="s">
        <v>146</v>
      </c>
    </row>
    <row r="27" spans="1:9" ht="132">
      <c r="A27" s="101"/>
      <c r="B27" s="28" t="s">
        <v>154</v>
      </c>
      <c r="C27" s="30">
        <v>50</v>
      </c>
      <c r="D27" s="28" t="s">
        <v>730</v>
      </c>
      <c r="E27" s="28" t="s">
        <v>173</v>
      </c>
      <c r="I27" s="5"/>
    </row>
    <row r="28" spans="1:9" ht="33">
      <c r="A28" s="108" t="s">
        <v>34</v>
      </c>
      <c r="B28" s="66" t="s">
        <v>164</v>
      </c>
      <c r="C28" s="67">
        <v>20</v>
      </c>
      <c r="D28" s="66" t="s">
        <v>31</v>
      </c>
      <c r="E28" s="66" t="s">
        <v>189</v>
      </c>
    </row>
    <row r="29" spans="1:9" ht="33">
      <c r="A29" s="108"/>
      <c r="B29" s="66" t="s">
        <v>137</v>
      </c>
      <c r="C29" s="67">
        <v>10</v>
      </c>
      <c r="D29" s="68" t="s">
        <v>709</v>
      </c>
      <c r="E29" s="66" t="s">
        <v>188</v>
      </c>
    </row>
    <row r="30" spans="1:9" ht="49.5">
      <c r="A30" s="108"/>
      <c r="B30" s="66" t="s">
        <v>201</v>
      </c>
      <c r="C30" s="67">
        <v>30</v>
      </c>
      <c r="D30" s="66" t="s">
        <v>710</v>
      </c>
      <c r="E30" s="66" t="s">
        <v>190</v>
      </c>
    </row>
    <row r="31" spans="1:9" ht="82.5">
      <c r="A31" s="108"/>
      <c r="B31" s="66" t="s">
        <v>168</v>
      </c>
      <c r="C31" s="67">
        <v>30</v>
      </c>
      <c r="D31" s="66" t="s">
        <v>28</v>
      </c>
      <c r="E31" s="66" t="s">
        <v>191</v>
      </c>
    </row>
    <row r="32" spans="1:9" ht="82.5">
      <c r="A32" s="108"/>
      <c r="B32" s="66" t="s">
        <v>169</v>
      </c>
      <c r="C32" s="67">
        <v>10</v>
      </c>
      <c r="D32" s="66" t="s">
        <v>29</v>
      </c>
      <c r="E32" s="66" t="s">
        <v>191</v>
      </c>
    </row>
    <row r="33" spans="1:5" ht="49.5">
      <c r="A33" s="101" t="s">
        <v>33</v>
      </c>
      <c r="B33" s="28" t="s">
        <v>159</v>
      </c>
      <c r="C33" s="30">
        <v>5</v>
      </c>
      <c r="D33" s="28" t="s">
        <v>724</v>
      </c>
      <c r="E33" s="28" t="s">
        <v>193</v>
      </c>
    </row>
    <row r="34" spans="1:5" ht="66">
      <c r="A34" s="101"/>
      <c r="B34" s="28" t="s">
        <v>160</v>
      </c>
      <c r="C34" s="30">
        <v>25</v>
      </c>
      <c r="D34" s="28" t="s">
        <v>725</v>
      </c>
      <c r="E34" s="28" t="s">
        <v>194</v>
      </c>
    </row>
    <row r="35" spans="1:5" ht="49.5">
      <c r="A35" s="101"/>
      <c r="B35" s="28" t="s">
        <v>161</v>
      </c>
      <c r="C35" s="30">
        <v>50</v>
      </c>
      <c r="D35" s="28" t="s">
        <v>726</v>
      </c>
      <c r="E35" s="28" t="s">
        <v>195</v>
      </c>
    </row>
    <row r="36" spans="1:5" ht="115.5">
      <c r="A36" s="101"/>
      <c r="B36" s="28" t="s">
        <v>163</v>
      </c>
      <c r="C36" s="30">
        <v>20</v>
      </c>
      <c r="D36" s="28" t="s">
        <v>727</v>
      </c>
      <c r="E36" s="28" t="s">
        <v>192</v>
      </c>
    </row>
    <row r="37" spans="1:5" ht="33">
      <c r="A37" s="108" t="s">
        <v>200</v>
      </c>
      <c r="B37" s="27" t="s">
        <v>170</v>
      </c>
      <c r="C37" s="29"/>
      <c r="D37" s="27"/>
      <c r="E37" s="27" t="s">
        <v>711</v>
      </c>
    </row>
    <row r="38" spans="1:5" ht="33">
      <c r="A38" s="108"/>
      <c r="B38" s="27" t="s">
        <v>171</v>
      </c>
      <c r="C38" s="29"/>
      <c r="D38" s="27"/>
      <c r="E38" s="27" t="s">
        <v>196</v>
      </c>
    </row>
    <row r="39" spans="1:5" ht="33">
      <c r="A39" s="108"/>
      <c r="B39" s="27" t="s">
        <v>172</v>
      </c>
      <c r="C39" s="29"/>
      <c r="D39" s="27"/>
      <c r="E39" s="27" t="s">
        <v>198</v>
      </c>
    </row>
    <row r="40" spans="1:5" ht="33">
      <c r="A40" s="108"/>
      <c r="B40" s="27" t="s">
        <v>149</v>
      </c>
      <c r="C40" s="29"/>
      <c r="D40" s="27"/>
      <c r="E40" s="27" t="s">
        <v>197</v>
      </c>
    </row>
    <row r="41" spans="1:5" ht="33">
      <c r="A41" s="108"/>
      <c r="B41" s="27" t="s">
        <v>150</v>
      </c>
      <c r="C41" s="29"/>
      <c r="D41" s="27"/>
      <c r="E41" s="27" t="s">
        <v>199</v>
      </c>
    </row>
  </sheetData>
  <mergeCells count="15">
    <mergeCell ref="A10:A15"/>
    <mergeCell ref="A8:A9"/>
    <mergeCell ref="A16:A21"/>
    <mergeCell ref="A22:A27"/>
    <mergeCell ref="A37:A41"/>
    <mergeCell ref="A33:A36"/>
    <mergeCell ref="A28:A32"/>
    <mergeCell ref="A2:A7"/>
    <mergeCell ref="D2:E2"/>
    <mergeCell ref="D3:E3"/>
    <mergeCell ref="D4:E4"/>
    <mergeCell ref="D5:E5"/>
    <mergeCell ref="D6:E6"/>
    <mergeCell ref="D7:E7"/>
    <mergeCell ref="C2:C7"/>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CCFFFF"/>
  </sheetPr>
  <dimension ref="A1:U53"/>
  <sheetViews>
    <sheetView zoomScaleNormal="100" workbookViewId="0">
      <pane ySplit="1" topLeftCell="A2" activePane="bottomLeft" state="frozen"/>
      <selection pane="bottomLeft" activeCell="H45" sqref="H45"/>
    </sheetView>
  </sheetViews>
  <sheetFormatPr defaultRowHeight="16.5"/>
  <cols>
    <col min="1" max="1" width="40.75" style="11" bestFit="1" customWidth="1"/>
    <col min="2" max="3" width="5.5" style="11" bestFit="1" customWidth="1"/>
    <col min="4" max="4" width="5.125" style="11" bestFit="1" customWidth="1"/>
    <col min="5" max="5" width="7.375" style="11" bestFit="1" customWidth="1"/>
    <col min="6" max="6" width="12.5" style="11" bestFit="1" customWidth="1"/>
    <col min="7" max="8" width="12.5" style="11" customWidth="1"/>
    <col min="9" max="9" width="5.5" style="12" bestFit="1" customWidth="1"/>
    <col min="10" max="10" width="5.5" style="11" bestFit="1" customWidth="1"/>
    <col min="11" max="11" width="7.375" style="11" bestFit="1" customWidth="1"/>
    <col min="12" max="14" width="9.25" style="11" bestFit="1" customWidth="1"/>
    <col min="15" max="15" width="9.25" style="11" customWidth="1"/>
    <col min="16" max="16" width="9.25" style="11" bestFit="1" customWidth="1"/>
    <col min="17" max="20" width="6.25" style="11" bestFit="1" customWidth="1"/>
    <col min="21" max="21" width="9" style="36"/>
    <col min="22" max="16384" width="9" style="11"/>
  </cols>
  <sheetData>
    <row r="1" spans="1:21" s="43" customFormat="1" ht="15">
      <c r="A1" s="43" t="s">
        <v>679</v>
      </c>
      <c r="B1" s="58" t="s">
        <v>374</v>
      </c>
      <c r="C1" s="58" t="s">
        <v>54</v>
      </c>
      <c r="D1" s="58" t="s">
        <v>55</v>
      </c>
      <c r="E1" s="56" t="s">
        <v>56</v>
      </c>
      <c r="F1" s="56" t="s">
        <v>241</v>
      </c>
      <c r="G1" s="56" t="s">
        <v>438</v>
      </c>
      <c r="H1" s="56" t="s">
        <v>439</v>
      </c>
      <c r="I1" s="56" t="s">
        <v>57</v>
      </c>
      <c r="J1" s="56" t="s">
        <v>58</v>
      </c>
      <c r="K1" s="56" t="s">
        <v>59</v>
      </c>
      <c r="L1" s="56" t="s">
        <v>60</v>
      </c>
      <c r="M1" s="56" t="s">
        <v>61</v>
      </c>
      <c r="N1" s="56" t="s">
        <v>62</v>
      </c>
      <c r="O1" s="56" t="s">
        <v>63</v>
      </c>
      <c r="P1" s="56" t="s">
        <v>64</v>
      </c>
      <c r="Q1" s="56" t="s">
        <v>65</v>
      </c>
      <c r="R1" s="56" t="s">
        <v>65</v>
      </c>
      <c r="S1" s="56" t="s">
        <v>65</v>
      </c>
      <c r="T1" s="56" t="s">
        <v>65</v>
      </c>
      <c r="U1" s="59" t="s">
        <v>224</v>
      </c>
    </row>
    <row r="2" spans="1:21">
      <c r="A2" s="11" t="s">
        <v>677</v>
      </c>
      <c r="B2" s="17">
        <v>1</v>
      </c>
      <c r="C2" s="11">
        <v>37</v>
      </c>
      <c r="D2" s="11">
        <v>11</v>
      </c>
      <c r="E2" s="11" t="s">
        <v>564</v>
      </c>
      <c r="F2" s="60" t="s">
        <v>566</v>
      </c>
      <c r="G2" s="60">
        <v>44569</v>
      </c>
      <c r="I2" s="12" t="s">
        <v>565</v>
      </c>
      <c r="J2" s="11" t="s">
        <v>565</v>
      </c>
      <c r="K2" s="11" t="s">
        <v>567</v>
      </c>
      <c r="L2" s="24" t="s">
        <v>644</v>
      </c>
      <c r="M2" s="24" t="s">
        <v>644</v>
      </c>
      <c r="N2" s="24" t="s">
        <v>3</v>
      </c>
      <c r="O2" s="24" t="s">
        <v>3</v>
      </c>
      <c r="P2" s="24" t="s">
        <v>203</v>
      </c>
      <c r="Q2" s="11" t="s">
        <v>217</v>
      </c>
      <c r="R2" s="11" t="s">
        <v>221</v>
      </c>
    </row>
    <row r="3" spans="1:21">
      <c r="A3" s="11" t="s">
        <v>678</v>
      </c>
      <c r="B3" s="11">
        <v>1</v>
      </c>
      <c r="C3" s="11">
        <v>38</v>
      </c>
      <c r="D3" s="11">
        <v>77</v>
      </c>
      <c r="E3" s="11" t="s">
        <v>580</v>
      </c>
      <c r="F3" s="11">
        <v>1999</v>
      </c>
      <c r="G3" s="60">
        <v>44615</v>
      </c>
      <c r="I3" s="12" t="s">
        <v>565</v>
      </c>
      <c r="J3" s="11" t="s">
        <v>565</v>
      </c>
      <c r="K3" s="11" t="s">
        <v>251</v>
      </c>
      <c r="L3" s="24" t="s">
        <v>644</v>
      </c>
      <c r="M3" s="24" t="s">
        <v>644</v>
      </c>
      <c r="Q3" s="11" t="s">
        <v>1022</v>
      </c>
      <c r="R3" s="11" t="s">
        <v>1023</v>
      </c>
      <c r="S3" s="11" t="s">
        <v>1025</v>
      </c>
      <c r="T3" s="11" t="s">
        <v>1026</v>
      </c>
    </row>
    <row r="4" spans="1:21">
      <c r="A4" s="11" t="s">
        <v>681</v>
      </c>
      <c r="B4" s="11">
        <v>1</v>
      </c>
      <c r="C4" s="11">
        <v>39</v>
      </c>
      <c r="D4" s="11">
        <v>88</v>
      </c>
      <c r="E4" s="5" t="s">
        <v>598</v>
      </c>
      <c r="F4" s="60" t="s">
        <v>606</v>
      </c>
      <c r="G4" s="60">
        <v>44632</v>
      </c>
      <c r="I4" s="12" t="s">
        <v>565</v>
      </c>
      <c r="J4" s="11" t="s">
        <v>565</v>
      </c>
      <c r="K4" s="11" t="s">
        <v>251</v>
      </c>
      <c r="L4" s="24" t="s">
        <v>644</v>
      </c>
      <c r="M4" s="24" t="s">
        <v>644</v>
      </c>
      <c r="Q4" s="11" t="s">
        <v>1018</v>
      </c>
      <c r="R4" s="11" t="s">
        <v>1019</v>
      </c>
    </row>
    <row r="5" spans="1:21">
      <c r="A5" s="11" t="s">
        <v>1014</v>
      </c>
      <c r="B5" s="11">
        <v>1</v>
      </c>
      <c r="C5" s="11">
        <v>40</v>
      </c>
      <c r="E5" s="5" t="s">
        <v>1009</v>
      </c>
      <c r="F5" s="60">
        <v>37257</v>
      </c>
      <c r="G5" s="60">
        <v>44692</v>
      </c>
      <c r="I5" s="12" t="s">
        <v>565</v>
      </c>
      <c r="J5" s="11" t="s">
        <v>565</v>
      </c>
      <c r="K5" s="11" t="s">
        <v>251</v>
      </c>
      <c r="L5" s="24" t="s">
        <v>644</v>
      </c>
      <c r="M5" s="24" t="s">
        <v>644</v>
      </c>
      <c r="Q5" s="11" t="s">
        <v>1020</v>
      </c>
      <c r="R5" s="11" t="s">
        <v>1021</v>
      </c>
    </row>
    <row r="6" spans="1:21">
      <c r="A6" s="11" t="s">
        <v>1038</v>
      </c>
      <c r="B6" s="11">
        <v>1</v>
      </c>
      <c r="C6" s="11">
        <v>41</v>
      </c>
      <c r="E6" s="11" t="s">
        <v>1048</v>
      </c>
      <c r="I6" s="12" t="s">
        <v>565</v>
      </c>
      <c r="J6" s="11" t="s">
        <v>565</v>
      </c>
      <c r="K6" s="11" t="s">
        <v>251</v>
      </c>
      <c r="L6" s="24" t="s">
        <v>644</v>
      </c>
      <c r="M6" s="24" t="s">
        <v>644</v>
      </c>
      <c r="Q6" s="11" t="s">
        <v>1035</v>
      </c>
    </row>
    <row r="7" spans="1:21">
      <c r="A7" s="11" t="s">
        <v>1046</v>
      </c>
      <c r="B7" s="11">
        <v>1</v>
      </c>
      <c r="C7" s="11">
        <v>42</v>
      </c>
      <c r="E7" s="5" t="s">
        <v>1029</v>
      </c>
      <c r="F7" s="60"/>
      <c r="G7" s="60"/>
      <c r="I7" s="12" t="s">
        <v>565</v>
      </c>
      <c r="J7" s="11" t="s">
        <v>565</v>
      </c>
      <c r="K7" s="11" t="s">
        <v>251</v>
      </c>
      <c r="L7" s="24" t="s">
        <v>644</v>
      </c>
      <c r="M7" s="24" t="s">
        <v>644</v>
      </c>
      <c r="Q7" s="11" t="s">
        <v>1030</v>
      </c>
      <c r="R7" s="11" t="s">
        <v>1031</v>
      </c>
      <c r="S7" s="11" t="s">
        <v>1032</v>
      </c>
    </row>
    <row r="8" spans="1:21">
      <c r="A8" s="11" t="s">
        <v>1047</v>
      </c>
      <c r="B8" s="11">
        <v>1</v>
      </c>
      <c r="C8" s="11">
        <v>43</v>
      </c>
      <c r="E8" s="5" t="s">
        <v>1016</v>
      </c>
      <c r="F8" s="11">
        <v>1988</v>
      </c>
      <c r="G8" s="60">
        <v>44734</v>
      </c>
      <c r="I8" s="12" t="s">
        <v>565</v>
      </c>
      <c r="J8" s="11" t="s">
        <v>565</v>
      </c>
      <c r="K8" s="11" t="s">
        <v>251</v>
      </c>
      <c r="L8" s="24" t="s">
        <v>644</v>
      </c>
      <c r="M8" s="24" t="s">
        <v>644</v>
      </c>
      <c r="Q8" s="11" t="s">
        <v>1022</v>
      </c>
      <c r="R8" s="11" t="s">
        <v>1023</v>
      </c>
      <c r="S8" s="11" t="s">
        <v>1020</v>
      </c>
      <c r="T8" s="11" t="s">
        <v>1024</v>
      </c>
    </row>
    <row r="9" spans="1:21">
      <c r="A9" s="11" t="s">
        <v>648</v>
      </c>
      <c r="B9" s="17">
        <v>1</v>
      </c>
      <c r="C9" s="8">
        <v>4</v>
      </c>
      <c r="D9" s="8">
        <v>6</v>
      </c>
      <c r="E9" s="24" t="s">
        <v>12</v>
      </c>
      <c r="F9" s="35">
        <v>30448</v>
      </c>
      <c r="G9" s="35">
        <v>40179</v>
      </c>
      <c r="H9" s="24"/>
      <c r="I9" s="24">
        <v>186</v>
      </c>
      <c r="J9" s="11">
        <v>83</v>
      </c>
      <c r="K9" s="24" t="s">
        <v>67</v>
      </c>
      <c r="L9" s="24" t="s">
        <v>643</v>
      </c>
      <c r="M9" s="24" t="s">
        <v>643</v>
      </c>
      <c r="N9" s="24" t="s">
        <v>3</v>
      </c>
      <c r="O9" s="24" t="s">
        <v>1</v>
      </c>
      <c r="P9" s="24" t="s">
        <v>205</v>
      </c>
      <c r="Q9" s="24" t="s">
        <v>74</v>
      </c>
      <c r="R9" s="24" t="s">
        <v>527</v>
      </c>
      <c r="S9" s="24" t="s">
        <v>71</v>
      </c>
      <c r="U9" s="36" t="s">
        <v>367</v>
      </c>
    </row>
    <row r="10" spans="1:21">
      <c r="A10" s="11" t="s">
        <v>650</v>
      </c>
      <c r="B10" s="17">
        <v>1</v>
      </c>
      <c r="C10" s="8">
        <v>8</v>
      </c>
      <c r="D10" s="8">
        <v>16</v>
      </c>
      <c r="E10" s="24" t="s">
        <v>17</v>
      </c>
      <c r="F10" s="24">
        <v>1986</v>
      </c>
      <c r="G10" s="35">
        <v>40179</v>
      </c>
      <c r="H10" s="24"/>
      <c r="I10" s="24">
        <v>186</v>
      </c>
      <c r="J10" s="11">
        <v>100</v>
      </c>
      <c r="K10" s="24" t="s">
        <v>67</v>
      </c>
      <c r="L10" s="24" t="s">
        <v>643</v>
      </c>
      <c r="M10" s="24" t="s">
        <v>643</v>
      </c>
      <c r="N10" s="24" t="s">
        <v>2</v>
      </c>
      <c r="O10" s="24" t="s">
        <v>3</v>
      </c>
      <c r="P10" s="24" t="s">
        <v>204</v>
      </c>
      <c r="Q10" s="24" t="s">
        <v>75</v>
      </c>
      <c r="R10" s="24" t="s">
        <v>214</v>
      </c>
      <c r="U10" s="36" t="s">
        <v>226</v>
      </c>
    </row>
    <row r="11" spans="1:21">
      <c r="A11" s="11" t="s">
        <v>653</v>
      </c>
      <c r="B11" s="17">
        <v>1</v>
      </c>
      <c r="C11" s="8">
        <v>12</v>
      </c>
      <c r="D11" s="8">
        <v>70</v>
      </c>
      <c r="E11" s="24" t="s">
        <v>6</v>
      </c>
      <c r="F11" s="35">
        <v>32180</v>
      </c>
      <c r="G11" s="35">
        <v>42005</v>
      </c>
      <c r="H11" s="35"/>
      <c r="I11" s="24">
        <v>186</v>
      </c>
      <c r="K11" s="24" t="s">
        <v>67</v>
      </c>
      <c r="L11" s="24" t="s">
        <v>644</v>
      </c>
      <c r="M11" s="24" t="s">
        <v>645</v>
      </c>
      <c r="N11" s="24" t="s">
        <v>3</v>
      </c>
      <c r="O11" s="24" t="s">
        <v>3</v>
      </c>
      <c r="P11" s="24" t="s">
        <v>203</v>
      </c>
      <c r="Q11" s="24" t="s">
        <v>76</v>
      </c>
      <c r="R11" s="24" t="s">
        <v>77</v>
      </c>
      <c r="S11" s="24" t="s">
        <v>133</v>
      </c>
      <c r="T11" s="24"/>
      <c r="U11" s="36" t="s">
        <v>555</v>
      </c>
    </row>
    <row r="12" spans="1:21">
      <c r="B12" s="17">
        <v>0</v>
      </c>
      <c r="C12" s="8">
        <v>21</v>
      </c>
      <c r="D12" s="8">
        <v>18</v>
      </c>
      <c r="E12" s="24" t="s">
        <v>859</v>
      </c>
      <c r="F12" s="24">
        <v>1987</v>
      </c>
      <c r="G12" s="35">
        <v>43831</v>
      </c>
      <c r="H12" s="35">
        <v>44287</v>
      </c>
      <c r="I12" s="24">
        <v>185</v>
      </c>
      <c r="K12" s="24" t="s">
        <v>67</v>
      </c>
      <c r="L12" s="24" t="s">
        <v>643</v>
      </c>
      <c r="M12" s="24" t="s">
        <v>643</v>
      </c>
      <c r="N12" s="24" t="s">
        <v>3</v>
      </c>
      <c r="O12" s="24" t="s">
        <v>2</v>
      </c>
      <c r="P12" s="24" t="s">
        <v>205</v>
      </c>
      <c r="Q12" s="24" t="s">
        <v>70</v>
      </c>
    </row>
    <row r="13" spans="1:21">
      <c r="A13" s="11" t="s">
        <v>674</v>
      </c>
      <c r="B13" s="17">
        <v>0</v>
      </c>
      <c r="C13" s="8">
        <v>14</v>
      </c>
      <c r="D13" s="8">
        <v>19</v>
      </c>
      <c r="E13" s="24" t="s">
        <v>82</v>
      </c>
      <c r="F13" s="35">
        <v>33013</v>
      </c>
      <c r="G13" s="35">
        <v>43101</v>
      </c>
      <c r="H13" s="35">
        <v>44354</v>
      </c>
      <c r="I13" s="24">
        <v>184</v>
      </c>
      <c r="K13" s="24" t="s">
        <v>67</v>
      </c>
      <c r="L13" s="24" t="s">
        <v>644</v>
      </c>
      <c r="M13" s="24" t="s">
        <v>644</v>
      </c>
      <c r="N13" s="24" t="s">
        <v>1</v>
      </c>
      <c r="O13" s="24" t="s">
        <v>2</v>
      </c>
      <c r="P13" s="24" t="s">
        <v>205</v>
      </c>
      <c r="Q13" s="24" t="s">
        <v>68</v>
      </c>
      <c r="R13" s="24" t="s">
        <v>76</v>
      </c>
      <c r="S13" s="24" t="s">
        <v>216</v>
      </c>
      <c r="T13" s="11" t="s">
        <v>217</v>
      </c>
      <c r="U13" s="36" t="s">
        <v>230</v>
      </c>
    </row>
    <row r="14" spans="1:21">
      <c r="A14" s="11" t="s">
        <v>662</v>
      </c>
      <c r="B14" s="17">
        <v>1</v>
      </c>
      <c r="C14" s="8">
        <v>23</v>
      </c>
      <c r="D14" s="8">
        <v>7</v>
      </c>
      <c r="E14" s="24" t="s">
        <v>84</v>
      </c>
      <c r="F14" s="35">
        <v>32780</v>
      </c>
      <c r="G14" s="35">
        <v>44029</v>
      </c>
      <c r="H14" s="35"/>
      <c r="I14" s="24">
        <v>184</v>
      </c>
      <c r="J14" s="11">
        <v>75</v>
      </c>
      <c r="K14" s="24" t="s">
        <v>67</v>
      </c>
      <c r="L14" s="24" t="s">
        <v>644</v>
      </c>
      <c r="M14" s="24" t="s">
        <v>645</v>
      </c>
      <c r="N14" s="24" t="s">
        <v>1</v>
      </c>
      <c r="O14" s="24" t="s">
        <v>1</v>
      </c>
      <c r="P14" s="24" t="s">
        <v>205</v>
      </c>
      <c r="Q14" s="24" t="s">
        <v>76</v>
      </c>
      <c r="R14" s="24" t="s">
        <v>77</v>
      </c>
      <c r="S14" s="24" t="s">
        <v>75</v>
      </c>
      <c r="T14" s="11" t="s">
        <v>509</v>
      </c>
      <c r="U14" s="36" t="s">
        <v>512</v>
      </c>
    </row>
    <row r="15" spans="1:21">
      <c r="B15" s="17">
        <v>0</v>
      </c>
      <c r="C15" s="8">
        <v>7</v>
      </c>
      <c r="D15" s="8">
        <v>3</v>
      </c>
      <c r="E15" s="24" t="s">
        <v>857</v>
      </c>
      <c r="F15" s="24">
        <v>1983</v>
      </c>
      <c r="G15" s="35">
        <v>40179</v>
      </c>
      <c r="H15" s="35">
        <v>44287</v>
      </c>
      <c r="I15" s="24">
        <v>183</v>
      </c>
      <c r="K15" s="24" t="s">
        <v>67</v>
      </c>
      <c r="L15" s="24" t="s">
        <v>643</v>
      </c>
      <c r="M15" s="24" t="s">
        <v>643</v>
      </c>
      <c r="N15" s="24" t="s">
        <v>3</v>
      </c>
      <c r="O15" s="24" t="s">
        <v>3</v>
      </c>
      <c r="P15" s="24" t="s">
        <v>205</v>
      </c>
      <c r="Q15" s="24" t="s">
        <v>77</v>
      </c>
      <c r="R15" s="24" t="s">
        <v>75</v>
      </c>
    </row>
    <row r="16" spans="1:21">
      <c r="A16" s="11" t="s">
        <v>670</v>
      </c>
      <c r="B16" s="17">
        <v>1</v>
      </c>
      <c r="C16" s="11">
        <v>31</v>
      </c>
      <c r="D16" s="11">
        <v>15</v>
      </c>
      <c r="E16" s="11" t="s">
        <v>546</v>
      </c>
      <c r="F16" s="11">
        <v>1985</v>
      </c>
      <c r="G16" s="60">
        <v>44359</v>
      </c>
      <c r="I16" s="12">
        <v>183</v>
      </c>
      <c r="K16" s="11" t="s">
        <v>260</v>
      </c>
      <c r="L16" s="24" t="s">
        <v>643</v>
      </c>
      <c r="M16" s="24" t="s">
        <v>643</v>
      </c>
      <c r="N16" s="24" t="s">
        <v>3</v>
      </c>
      <c r="O16" s="24" t="s">
        <v>3</v>
      </c>
      <c r="P16" s="24" t="s">
        <v>212</v>
      </c>
      <c r="Q16" s="11" t="s">
        <v>261</v>
      </c>
      <c r="R16" s="11" t="s">
        <v>262</v>
      </c>
      <c r="U16" s="36" t="s">
        <v>547</v>
      </c>
    </row>
    <row r="17" spans="1:21">
      <c r="A17" s="11" t="s">
        <v>659</v>
      </c>
      <c r="B17" s="17">
        <v>1</v>
      </c>
      <c r="C17" s="8">
        <v>19</v>
      </c>
      <c r="D17" s="8">
        <v>33</v>
      </c>
      <c r="E17" s="24" t="s">
        <v>10</v>
      </c>
      <c r="F17" s="35">
        <v>32022</v>
      </c>
      <c r="G17" s="35">
        <v>43101</v>
      </c>
      <c r="H17" s="35"/>
      <c r="I17" s="24">
        <v>182</v>
      </c>
      <c r="J17" s="11">
        <v>88</v>
      </c>
      <c r="K17" s="24" t="s">
        <v>67</v>
      </c>
      <c r="L17" s="24" t="s">
        <v>644</v>
      </c>
      <c r="M17" s="24" t="s">
        <v>643</v>
      </c>
      <c r="N17" s="24" t="s">
        <v>3</v>
      </c>
      <c r="O17" s="24" t="s">
        <v>1</v>
      </c>
      <c r="P17" s="24" t="s">
        <v>205</v>
      </c>
      <c r="Q17" s="24" t="s">
        <v>517</v>
      </c>
      <c r="R17" s="24" t="s">
        <v>518</v>
      </c>
      <c r="S17" s="24" t="s">
        <v>519</v>
      </c>
      <c r="T17" s="24" t="s">
        <v>520</v>
      </c>
      <c r="U17" s="36" t="s">
        <v>368</v>
      </c>
    </row>
    <row r="18" spans="1:21">
      <c r="A18" s="11" t="s">
        <v>646</v>
      </c>
      <c r="B18" s="17">
        <v>1</v>
      </c>
      <c r="C18" s="8">
        <v>3</v>
      </c>
      <c r="D18" s="8">
        <v>1</v>
      </c>
      <c r="E18" s="24" t="s">
        <v>14</v>
      </c>
      <c r="F18" s="35">
        <v>32239</v>
      </c>
      <c r="G18" s="35">
        <v>40179</v>
      </c>
      <c r="H18" s="35"/>
      <c r="I18" s="24">
        <v>181</v>
      </c>
      <c r="J18" s="11">
        <v>77</v>
      </c>
      <c r="K18" s="24" t="s">
        <v>67</v>
      </c>
      <c r="L18" s="24" t="s">
        <v>644</v>
      </c>
      <c r="M18" s="24" t="s">
        <v>643</v>
      </c>
      <c r="N18" s="24" t="s">
        <v>2</v>
      </c>
      <c r="O18" s="24" t="s">
        <v>3</v>
      </c>
      <c r="P18" s="24" t="s">
        <v>205</v>
      </c>
      <c r="Q18" s="24" t="s">
        <v>71</v>
      </c>
      <c r="R18" s="24" t="s">
        <v>72</v>
      </c>
      <c r="S18" s="24" t="s">
        <v>73</v>
      </c>
      <c r="U18" s="36" t="s">
        <v>479</v>
      </c>
    </row>
    <row r="19" spans="1:21">
      <c r="A19" s="11" t="s">
        <v>656</v>
      </c>
      <c r="B19" s="17">
        <v>1</v>
      </c>
      <c r="C19" s="8">
        <v>16</v>
      </c>
      <c r="D19" s="8">
        <v>13</v>
      </c>
      <c r="E19" s="24" t="s">
        <v>83</v>
      </c>
      <c r="F19" s="24">
        <v>1982</v>
      </c>
      <c r="G19" s="35">
        <v>43101</v>
      </c>
      <c r="H19" s="24"/>
      <c r="I19" s="24">
        <v>181</v>
      </c>
      <c r="K19" s="24" t="s">
        <v>67</v>
      </c>
      <c r="L19" s="24" t="s">
        <v>643</v>
      </c>
      <c r="M19" s="24" t="s">
        <v>643</v>
      </c>
      <c r="N19" s="24" t="s">
        <v>3</v>
      </c>
      <c r="O19" s="24" t="s">
        <v>2</v>
      </c>
      <c r="P19" s="24" t="s">
        <v>205</v>
      </c>
      <c r="Q19" s="24" t="s">
        <v>68</v>
      </c>
      <c r="R19" s="24" t="s">
        <v>216</v>
      </c>
    </row>
    <row r="20" spans="1:21">
      <c r="A20" s="11" t="s">
        <v>647</v>
      </c>
      <c r="B20" s="17">
        <v>1</v>
      </c>
      <c r="C20" s="8">
        <v>2</v>
      </c>
      <c r="D20" s="8">
        <v>9</v>
      </c>
      <c r="E20" s="24" t="s">
        <v>11</v>
      </c>
      <c r="F20" s="35">
        <v>32272</v>
      </c>
      <c r="G20" s="35">
        <v>40179</v>
      </c>
      <c r="H20" s="35"/>
      <c r="I20" s="24">
        <v>180</v>
      </c>
      <c r="J20" s="11">
        <v>85</v>
      </c>
      <c r="K20" s="24" t="s">
        <v>67</v>
      </c>
      <c r="L20" s="24" t="s">
        <v>644</v>
      </c>
      <c r="M20" s="24" t="s">
        <v>643</v>
      </c>
      <c r="N20" s="24" t="s">
        <v>1</v>
      </c>
      <c r="O20" s="24" t="s">
        <v>3</v>
      </c>
      <c r="P20" s="24" t="s">
        <v>205</v>
      </c>
      <c r="Q20" s="24" t="s">
        <v>70</v>
      </c>
      <c r="R20" s="24" t="s">
        <v>71</v>
      </c>
      <c r="U20" s="36" t="s">
        <v>225</v>
      </c>
    </row>
    <row r="21" spans="1:21">
      <c r="A21" s="11" t="s">
        <v>661</v>
      </c>
      <c r="B21" s="17">
        <v>0</v>
      </c>
      <c r="C21" s="8">
        <v>22</v>
      </c>
      <c r="D21" s="8">
        <v>22</v>
      </c>
      <c r="E21" s="24" t="s">
        <v>9</v>
      </c>
      <c r="F21" s="24">
        <v>1982</v>
      </c>
      <c r="G21" s="35">
        <v>44023</v>
      </c>
      <c r="H21" s="24"/>
      <c r="I21" s="24">
        <v>180</v>
      </c>
      <c r="K21" s="24" t="s">
        <v>67</v>
      </c>
      <c r="L21" s="24" t="s">
        <v>643</v>
      </c>
      <c r="M21" s="24" t="s">
        <v>643</v>
      </c>
      <c r="N21" s="24" t="s">
        <v>3</v>
      </c>
      <c r="O21" s="24" t="s">
        <v>3</v>
      </c>
      <c r="P21" s="24" t="s">
        <v>205</v>
      </c>
      <c r="Q21" s="24" t="s">
        <v>74</v>
      </c>
      <c r="R21" s="24" t="s">
        <v>75</v>
      </c>
      <c r="S21" s="24"/>
      <c r="U21" s="36" t="s">
        <v>272</v>
      </c>
    </row>
    <row r="22" spans="1:21">
      <c r="A22" s="11" t="s">
        <v>667</v>
      </c>
      <c r="B22" s="17">
        <v>1</v>
      </c>
      <c r="C22" s="8">
        <v>28</v>
      </c>
      <c r="D22" s="8">
        <v>4</v>
      </c>
      <c r="E22" s="24" t="s">
        <v>278</v>
      </c>
      <c r="F22" s="35">
        <v>32273</v>
      </c>
      <c r="G22" s="35">
        <v>44268</v>
      </c>
      <c r="H22" s="35"/>
      <c r="I22" s="24">
        <v>180</v>
      </c>
      <c r="K22" s="24" t="s">
        <v>67</v>
      </c>
      <c r="L22" s="24" t="s">
        <v>644</v>
      </c>
      <c r="M22" s="24" t="s">
        <v>644</v>
      </c>
      <c r="N22" s="24" t="s">
        <v>3</v>
      </c>
      <c r="O22" s="24" t="s">
        <v>1</v>
      </c>
      <c r="P22" s="24" t="s">
        <v>210</v>
      </c>
      <c r="Q22" s="24" t="s">
        <v>74</v>
      </c>
      <c r="R22" s="24" t="s">
        <v>72</v>
      </c>
      <c r="S22" s="24" t="s">
        <v>73</v>
      </c>
      <c r="T22" s="24" t="s">
        <v>71</v>
      </c>
      <c r="U22" s="36" t="s">
        <v>233</v>
      </c>
    </row>
    <row r="23" spans="1:21">
      <c r="A23" s="11" t="s">
        <v>664</v>
      </c>
      <c r="B23" s="17">
        <v>1</v>
      </c>
      <c r="C23" s="8">
        <v>25</v>
      </c>
      <c r="D23" s="8">
        <v>99</v>
      </c>
      <c r="E23" s="24" t="s">
        <v>7</v>
      </c>
      <c r="F23" s="35">
        <v>32767</v>
      </c>
      <c r="G23" s="35">
        <v>44146</v>
      </c>
      <c r="H23" s="35"/>
      <c r="I23" s="24">
        <v>179</v>
      </c>
      <c r="J23" s="11">
        <v>84</v>
      </c>
      <c r="K23" s="24" t="s">
        <v>67</v>
      </c>
      <c r="L23" s="24" t="s">
        <v>645</v>
      </c>
      <c r="M23" s="24" t="s">
        <v>644</v>
      </c>
      <c r="N23" s="24" t="s">
        <v>3</v>
      </c>
      <c r="O23" s="24" t="s">
        <v>1</v>
      </c>
      <c r="P23" s="24" t="s">
        <v>211</v>
      </c>
      <c r="Q23" s="24" t="s">
        <v>74</v>
      </c>
      <c r="R23" s="24" t="s">
        <v>223</v>
      </c>
      <c r="S23" s="24" t="s">
        <v>515</v>
      </c>
      <c r="U23" s="36" t="s">
        <v>273</v>
      </c>
    </row>
    <row r="24" spans="1:21">
      <c r="B24" s="17">
        <v>0</v>
      </c>
      <c r="C24" s="8">
        <v>5</v>
      </c>
      <c r="D24" s="8">
        <v>22</v>
      </c>
      <c r="E24" s="24" t="s">
        <v>853</v>
      </c>
      <c r="F24" s="24">
        <v>1987</v>
      </c>
      <c r="G24" s="35">
        <v>40179</v>
      </c>
      <c r="H24" s="35">
        <v>44287</v>
      </c>
      <c r="I24" s="24">
        <v>178</v>
      </c>
      <c r="K24" s="24" t="s">
        <v>67</v>
      </c>
      <c r="L24" s="24" t="s">
        <v>644</v>
      </c>
      <c r="M24" s="24" t="s">
        <v>643</v>
      </c>
      <c r="N24" s="24" t="s">
        <v>3</v>
      </c>
      <c r="O24" s="24" t="s">
        <v>2</v>
      </c>
      <c r="P24" s="24" t="s">
        <v>204</v>
      </c>
      <c r="Q24" s="24" t="s">
        <v>76</v>
      </c>
      <c r="R24" s="24" t="s">
        <v>77</v>
      </c>
    </row>
    <row r="25" spans="1:21">
      <c r="A25" s="11" t="s">
        <v>652</v>
      </c>
      <c r="B25" s="17">
        <v>1</v>
      </c>
      <c r="C25" s="8">
        <v>11</v>
      </c>
      <c r="D25" s="8">
        <v>24</v>
      </c>
      <c r="E25" s="24" t="s">
        <v>320</v>
      </c>
      <c r="F25" s="35">
        <v>31806</v>
      </c>
      <c r="G25" s="35">
        <v>42005</v>
      </c>
      <c r="H25" s="35"/>
      <c r="I25" s="24">
        <v>178</v>
      </c>
      <c r="J25" s="11">
        <v>75</v>
      </c>
      <c r="K25" s="24" t="s">
        <v>81</v>
      </c>
      <c r="L25" s="24" t="s">
        <v>644</v>
      </c>
      <c r="M25" s="24" t="s">
        <v>644</v>
      </c>
      <c r="N25" s="24" t="s">
        <v>3</v>
      </c>
      <c r="O25" s="24" t="s">
        <v>3</v>
      </c>
      <c r="P25" s="24" t="s">
        <v>204</v>
      </c>
      <c r="Q25" s="24" t="s">
        <v>228</v>
      </c>
      <c r="R25" s="24" t="s">
        <v>229</v>
      </c>
      <c r="S25" s="11" t="s">
        <v>522</v>
      </c>
      <c r="T25" s="24" t="s">
        <v>509</v>
      </c>
      <c r="U25" s="36" t="s">
        <v>521</v>
      </c>
    </row>
    <row r="26" spans="1:21">
      <c r="A26" s="11" t="s">
        <v>657</v>
      </c>
      <c r="B26" s="17">
        <v>1</v>
      </c>
      <c r="C26" s="8">
        <v>17</v>
      </c>
      <c r="D26" s="8">
        <v>14</v>
      </c>
      <c r="E26" s="24" t="s">
        <v>243</v>
      </c>
      <c r="F26" s="35">
        <v>34239</v>
      </c>
      <c r="G26" s="35">
        <v>43101</v>
      </c>
      <c r="H26" s="35"/>
      <c r="I26" s="24">
        <v>178</v>
      </c>
      <c r="K26" s="24" t="s">
        <v>67</v>
      </c>
      <c r="L26" s="24" t="s">
        <v>644</v>
      </c>
      <c r="M26" s="24" t="s">
        <v>645</v>
      </c>
      <c r="N26" s="24" t="s">
        <v>3</v>
      </c>
      <c r="O26" s="24" t="s">
        <v>3</v>
      </c>
      <c r="P26" s="24" t="s">
        <v>205</v>
      </c>
      <c r="Q26" s="24" t="s">
        <v>218</v>
      </c>
      <c r="R26" s="24" t="s">
        <v>77</v>
      </c>
      <c r="U26" s="36" t="s">
        <v>511</v>
      </c>
    </row>
    <row r="27" spans="1:21">
      <c r="A27" s="11" t="s">
        <v>672</v>
      </c>
      <c r="B27" s="17">
        <v>1</v>
      </c>
      <c r="C27" s="11">
        <v>33</v>
      </c>
      <c r="D27" s="11">
        <v>80</v>
      </c>
      <c r="E27" s="11" t="s">
        <v>707</v>
      </c>
      <c r="F27" s="60">
        <v>32735</v>
      </c>
      <c r="G27" s="60">
        <v>44401</v>
      </c>
      <c r="I27" s="12">
        <v>177</v>
      </c>
      <c r="J27" s="11">
        <v>70</v>
      </c>
      <c r="K27" s="11" t="s">
        <v>251</v>
      </c>
      <c r="L27" s="24" t="s">
        <v>644</v>
      </c>
      <c r="M27" s="24" t="s">
        <v>644</v>
      </c>
      <c r="N27" s="24" t="s">
        <v>1</v>
      </c>
      <c r="O27" s="24" t="s">
        <v>1</v>
      </c>
      <c r="P27" s="24" t="s">
        <v>209</v>
      </c>
      <c r="Q27" s="11" t="s">
        <v>347</v>
      </c>
      <c r="R27" s="11" t="s">
        <v>348</v>
      </c>
      <c r="S27" s="11" t="s">
        <v>513</v>
      </c>
      <c r="T27" s="11" t="s">
        <v>514</v>
      </c>
    </row>
    <row r="28" spans="1:21">
      <c r="A28" s="11" t="s">
        <v>654</v>
      </c>
      <c r="B28" s="17">
        <v>1</v>
      </c>
      <c r="C28" s="8">
        <v>13</v>
      </c>
      <c r="D28" s="8">
        <v>26</v>
      </c>
      <c r="E28" s="24" t="s">
        <v>15</v>
      </c>
      <c r="F28" s="35">
        <v>29337</v>
      </c>
      <c r="G28" s="35">
        <v>42005</v>
      </c>
      <c r="H28" s="35"/>
      <c r="I28" s="24">
        <v>176</v>
      </c>
      <c r="J28" s="11">
        <v>65</v>
      </c>
      <c r="K28" s="24" t="s">
        <v>67</v>
      </c>
      <c r="L28" s="24" t="s">
        <v>644</v>
      </c>
      <c r="M28" s="24" t="s">
        <v>643</v>
      </c>
      <c r="N28" s="24" t="s">
        <v>1</v>
      </c>
      <c r="O28" s="24" t="s">
        <v>3</v>
      </c>
      <c r="P28" s="24" t="s">
        <v>203</v>
      </c>
      <c r="Q28" s="24" t="s">
        <v>526</v>
      </c>
      <c r="R28" s="24" t="s">
        <v>524</v>
      </c>
      <c r="S28" s="24" t="s">
        <v>513</v>
      </c>
      <c r="T28" s="24" t="s">
        <v>514</v>
      </c>
      <c r="U28" s="36" t="s">
        <v>293</v>
      </c>
    </row>
    <row r="29" spans="1:21">
      <c r="A29" s="11" t="s">
        <v>658</v>
      </c>
      <c r="B29" s="17">
        <v>0</v>
      </c>
      <c r="C29" s="8">
        <v>18</v>
      </c>
      <c r="D29" s="8"/>
      <c r="E29" s="24" t="s">
        <v>258</v>
      </c>
      <c r="F29" s="24">
        <v>1996</v>
      </c>
      <c r="G29" s="35">
        <v>43831</v>
      </c>
      <c r="H29" s="35">
        <v>44528</v>
      </c>
      <c r="I29" s="24">
        <v>176</v>
      </c>
      <c r="K29" s="24" t="s">
        <v>67</v>
      </c>
      <c r="L29" s="24" t="s">
        <v>643</v>
      </c>
      <c r="M29" s="24" t="s">
        <v>644</v>
      </c>
      <c r="N29" s="24" t="s">
        <v>2</v>
      </c>
      <c r="O29" s="24" t="s">
        <v>2</v>
      </c>
      <c r="P29" s="24" t="s">
        <v>203</v>
      </c>
      <c r="Q29" s="24" t="s">
        <v>219</v>
      </c>
      <c r="R29" s="24" t="s">
        <v>216</v>
      </c>
      <c r="S29" s="11" t="s">
        <v>220</v>
      </c>
      <c r="T29" s="11" t="s">
        <v>221</v>
      </c>
      <c r="U29" s="36" t="s">
        <v>101</v>
      </c>
    </row>
    <row r="30" spans="1:21">
      <c r="A30" s="11" t="s">
        <v>666</v>
      </c>
      <c r="B30" s="17">
        <v>0</v>
      </c>
      <c r="C30" s="8">
        <v>27</v>
      </c>
      <c r="D30" s="8">
        <v>88</v>
      </c>
      <c r="E30" s="24" t="s">
        <v>18</v>
      </c>
      <c r="F30" s="35">
        <v>31854</v>
      </c>
      <c r="G30" s="35">
        <v>43831</v>
      </c>
      <c r="H30" s="35">
        <v>44529</v>
      </c>
      <c r="I30" s="24">
        <v>176</v>
      </c>
      <c r="K30" s="24" t="s">
        <v>67</v>
      </c>
      <c r="L30" s="24" t="s">
        <v>643</v>
      </c>
      <c r="M30" s="24" t="s">
        <v>643</v>
      </c>
      <c r="N30" s="24" t="s">
        <v>3</v>
      </c>
      <c r="O30" s="24" t="s">
        <v>3</v>
      </c>
      <c r="P30" s="24" t="s">
        <v>203</v>
      </c>
      <c r="Q30" s="11" t="s">
        <v>24</v>
      </c>
      <c r="R30" s="24" t="s">
        <v>77</v>
      </c>
      <c r="S30" s="11" t="s">
        <v>270</v>
      </c>
      <c r="T30" s="11" t="s">
        <v>271</v>
      </c>
      <c r="U30" s="36" t="s">
        <v>232</v>
      </c>
    </row>
    <row r="31" spans="1:21">
      <c r="A31" s="11" t="s">
        <v>668</v>
      </c>
      <c r="B31" s="17">
        <v>1</v>
      </c>
      <c r="C31" s="8">
        <v>29</v>
      </c>
      <c r="D31" s="8">
        <v>27</v>
      </c>
      <c r="E31" s="24" t="s">
        <v>269</v>
      </c>
      <c r="F31" s="35">
        <v>32903</v>
      </c>
      <c r="G31" s="35">
        <v>44302</v>
      </c>
      <c r="H31" s="35"/>
      <c r="I31" s="24">
        <v>176</v>
      </c>
      <c r="K31" s="24" t="s">
        <v>396</v>
      </c>
      <c r="L31" s="24" t="s">
        <v>643</v>
      </c>
      <c r="M31" s="24" t="s">
        <v>644</v>
      </c>
      <c r="N31" s="24" t="s">
        <v>1</v>
      </c>
      <c r="O31" s="24" t="s">
        <v>3</v>
      </c>
      <c r="P31" s="24" t="s">
        <v>205</v>
      </c>
      <c r="Q31" s="24" t="s">
        <v>77</v>
      </c>
      <c r="R31" s="24" t="s">
        <v>68</v>
      </c>
      <c r="S31" s="24" t="s">
        <v>69</v>
      </c>
    </row>
    <row r="32" spans="1:21">
      <c r="A32" s="11" t="s">
        <v>669</v>
      </c>
      <c r="B32" s="17">
        <v>0</v>
      </c>
      <c r="C32" s="8">
        <v>30</v>
      </c>
      <c r="D32" s="8">
        <v>66</v>
      </c>
      <c r="E32" s="24" t="s">
        <v>440</v>
      </c>
      <c r="F32" s="35">
        <v>30386</v>
      </c>
      <c r="G32" s="35">
        <v>44310</v>
      </c>
      <c r="H32" s="35"/>
      <c r="I32" s="24">
        <v>176</v>
      </c>
      <c r="K32" s="24" t="s">
        <v>67</v>
      </c>
      <c r="L32" s="24" t="s">
        <v>643</v>
      </c>
      <c r="M32" s="24" t="s">
        <v>643</v>
      </c>
      <c r="N32" s="24" t="s">
        <v>1</v>
      </c>
      <c r="O32" s="24" t="s">
        <v>1</v>
      </c>
      <c r="P32" s="24" t="s">
        <v>212</v>
      </c>
      <c r="Q32" s="24" t="s">
        <v>74</v>
      </c>
      <c r="R32" s="24" t="s">
        <v>72</v>
      </c>
      <c r="S32" s="24" t="s">
        <v>73</v>
      </c>
      <c r="U32" s="36" t="s">
        <v>234</v>
      </c>
    </row>
    <row r="33" spans="1:21">
      <c r="B33" s="17">
        <v>0</v>
      </c>
      <c r="C33" s="8">
        <v>9</v>
      </c>
      <c r="D33" s="8">
        <v>17</v>
      </c>
      <c r="E33" s="24" t="s">
        <v>855</v>
      </c>
      <c r="F33" s="24">
        <v>1983</v>
      </c>
      <c r="G33" s="35">
        <v>40179</v>
      </c>
      <c r="H33" s="35">
        <v>44287</v>
      </c>
      <c r="I33" s="24">
        <v>175</v>
      </c>
      <c r="K33" s="24" t="s">
        <v>67</v>
      </c>
      <c r="L33" s="24" t="s">
        <v>643</v>
      </c>
      <c r="M33" s="24" t="s">
        <v>643</v>
      </c>
      <c r="N33" s="24" t="s">
        <v>3</v>
      </c>
      <c r="O33" s="24" t="s">
        <v>2</v>
      </c>
      <c r="P33" s="24" t="s">
        <v>203</v>
      </c>
      <c r="Q33" s="24" t="s">
        <v>213</v>
      </c>
      <c r="R33" s="11" t="s">
        <v>215</v>
      </c>
    </row>
    <row r="34" spans="1:21">
      <c r="A34" s="11" t="s">
        <v>655</v>
      </c>
      <c r="B34" s="17">
        <v>1</v>
      </c>
      <c r="C34" s="8">
        <v>15</v>
      </c>
      <c r="D34" s="8">
        <v>8</v>
      </c>
      <c r="E34" s="24" t="s">
        <v>21</v>
      </c>
      <c r="F34" s="35">
        <v>32567</v>
      </c>
      <c r="G34" s="35">
        <v>43101</v>
      </c>
      <c r="H34" s="35"/>
      <c r="I34" s="24">
        <v>175</v>
      </c>
      <c r="J34" s="11">
        <v>80</v>
      </c>
      <c r="K34" s="24" t="s">
        <v>67</v>
      </c>
      <c r="L34" s="24" t="s">
        <v>643</v>
      </c>
      <c r="M34" s="24" t="s">
        <v>643</v>
      </c>
      <c r="N34" s="24" t="s">
        <v>3</v>
      </c>
      <c r="O34" s="24" t="s">
        <v>2</v>
      </c>
      <c r="P34" s="24" t="s">
        <v>204</v>
      </c>
      <c r="Q34" s="24" t="s">
        <v>524</v>
      </c>
      <c r="R34" s="11" t="s">
        <v>528</v>
      </c>
      <c r="S34" s="11" t="s">
        <v>529</v>
      </c>
    </row>
    <row r="35" spans="1:21">
      <c r="A35" s="11" t="s">
        <v>665</v>
      </c>
      <c r="B35" s="17">
        <v>1</v>
      </c>
      <c r="C35" s="8">
        <v>26</v>
      </c>
      <c r="D35" s="8">
        <v>45</v>
      </c>
      <c r="E35" s="24" t="s">
        <v>242</v>
      </c>
      <c r="F35" s="35">
        <v>28390</v>
      </c>
      <c r="G35" s="35">
        <v>44067</v>
      </c>
      <c r="H35" s="35"/>
      <c r="I35" s="24">
        <v>175</v>
      </c>
      <c r="K35" s="24" t="s">
        <v>67</v>
      </c>
      <c r="L35" s="24" t="s">
        <v>643</v>
      </c>
      <c r="M35" s="24" t="s">
        <v>645</v>
      </c>
      <c r="N35" s="24" t="s">
        <v>1</v>
      </c>
      <c r="O35" s="24" t="s">
        <v>3</v>
      </c>
      <c r="P35" s="24" t="s">
        <v>205</v>
      </c>
      <c r="Q35" s="24" t="s">
        <v>77</v>
      </c>
      <c r="R35" s="24" t="s">
        <v>76</v>
      </c>
      <c r="S35" s="24"/>
      <c r="U35" s="36" t="s">
        <v>231</v>
      </c>
    </row>
    <row r="36" spans="1:21">
      <c r="A36" s="11" t="s">
        <v>676</v>
      </c>
      <c r="B36" s="17">
        <v>1</v>
      </c>
      <c r="C36" s="11">
        <v>36</v>
      </c>
      <c r="D36" s="11">
        <v>20</v>
      </c>
      <c r="E36" s="11" t="s">
        <v>414</v>
      </c>
      <c r="F36" s="60">
        <v>31825</v>
      </c>
      <c r="G36" s="60">
        <v>44527</v>
      </c>
      <c r="I36" s="12">
        <v>175</v>
      </c>
      <c r="J36" s="11">
        <v>90</v>
      </c>
      <c r="K36" s="11" t="s">
        <v>415</v>
      </c>
      <c r="L36" s="24" t="s">
        <v>644</v>
      </c>
      <c r="M36" s="24" t="s">
        <v>644</v>
      </c>
      <c r="N36" s="24" t="s">
        <v>3</v>
      </c>
      <c r="O36" s="24" t="s">
        <v>534</v>
      </c>
      <c r="P36" s="24" t="s">
        <v>204</v>
      </c>
      <c r="Q36" s="11" t="s">
        <v>442</v>
      </c>
      <c r="R36" s="11" t="s">
        <v>443</v>
      </c>
      <c r="S36" s="11" t="s">
        <v>530</v>
      </c>
      <c r="T36" s="11" t="s">
        <v>514</v>
      </c>
    </row>
    <row r="37" spans="1:21">
      <c r="A37" s="11" t="s">
        <v>660</v>
      </c>
      <c r="B37" s="17">
        <v>1</v>
      </c>
      <c r="C37" s="8">
        <v>20</v>
      </c>
      <c r="D37" s="8">
        <v>5</v>
      </c>
      <c r="E37" s="24" t="s">
        <v>13</v>
      </c>
      <c r="F37" s="35">
        <v>29952</v>
      </c>
      <c r="G37" s="35">
        <v>43831</v>
      </c>
      <c r="H37" s="35"/>
      <c r="I37" s="24">
        <v>174</v>
      </c>
      <c r="J37" s="11">
        <v>75</v>
      </c>
      <c r="K37" s="24" t="s">
        <v>67</v>
      </c>
      <c r="L37" s="24" t="s">
        <v>643</v>
      </c>
      <c r="M37" s="24" t="s">
        <v>643</v>
      </c>
      <c r="N37" s="24" t="s">
        <v>1</v>
      </c>
      <c r="O37" s="24" t="s">
        <v>1</v>
      </c>
      <c r="P37" s="24" t="s">
        <v>205</v>
      </c>
      <c r="Q37" s="24" t="s">
        <v>524</v>
      </c>
      <c r="R37" s="24" t="s">
        <v>526</v>
      </c>
      <c r="S37" s="24" t="s">
        <v>531</v>
      </c>
      <c r="T37" s="24" t="s">
        <v>532</v>
      </c>
    </row>
    <row r="38" spans="1:21">
      <c r="A38" s="11" t="s">
        <v>673</v>
      </c>
      <c r="B38" s="17">
        <v>1</v>
      </c>
      <c r="C38" s="11">
        <v>34</v>
      </c>
      <c r="D38" s="11">
        <v>17</v>
      </c>
      <c r="E38" s="11" t="s">
        <v>364</v>
      </c>
      <c r="G38" s="60">
        <v>44446</v>
      </c>
      <c r="I38" s="12">
        <v>174</v>
      </c>
      <c r="K38" s="11" t="s">
        <v>251</v>
      </c>
      <c r="L38" s="24" t="s">
        <v>645</v>
      </c>
      <c r="M38" s="24" t="s">
        <v>644</v>
      </c>
      <c r="N38" s="24" t="s">
        <v>3</v>
      </c>
      <c r="O38" s="24" t="s">
        <v>533</v>
      </c>
      <c r="P38" s="24" t="s">
        <v>204</v>
      </c>
      <c r="Q38" s="11" t="s">
        <v>365</v>
      </c>
      <c r="R38" s="11" t="s">
        <v>366</v>
      </c>
      <c r="U38" s="36" t="s">
        <v>234</v>
      </c>
    </row>
    <row r="39" spans="1:21">
      <c r="A39" s="11" t="s">
        <v>680</v>
      </c>
      <c r="B39" s="17">
        <v>0</v>
      </c>
      <c r="C39" s="8">
        <v>1</v>
      </c>
      <c r="D39" s="8">
        <v>11</v>
      </c>
      <c r="E39" s="24" t="s">
        <v>338</v>
      </c>
      <c r="F39" s="24">
        <v>1983</v>
      </c>
      <c r="G39" s="35">
        <v>40179</v>
      </c>
      <c r="H39" s="35">
        <v>44501</v>
      </c>
      <c r="I39" s="24">
        <v>173</v>
      </c>
      <c r="K39" s="24" t="s">
        <v>67</v>
      </c>
      <c r="L39" s="24" t="s">
        <v>643</v>
      </c>
      <c r="M39" s="24" t="s">
        <v>643</v>
      </c>
      <c r="N39" s="24" t="s">
        <v>3</v>
      </c>
      <c r="O39" s="24" t="s">
        <v>2</v>
      </c>
      <c r="P39" s="24" t="s">
        <v>203</v>
      </c>
      <c r="Q39" s="24" t="s">
        <v>208</v>
      </c>
      <c r="R39" s="24" t="s">
        <v>68</v>
      </c>
      <c r="S39" s="24" t="s">
        <v>213</v>
      </c>
      <c r="U39" s="36" t="s">
        <v>510</v>
      </c>
    </row>
    <row r="40" spans="1:21">
      <c r="A40" s="11" t="s">
        <v>663</v>
      </c>
      <c r="B40" s="17">
        <v>0</v>
      </c>
      <c r="C40" s="8">
        <v>24</v>
      </c>
      <c r="D40" s="8">
        <v>23</v>
      </c>
      <c r="E40" s="24" t="s">
        <v>20</v>
      </c>
      <c r="F40" s="35">
        <v>29090</v>
      </c>
      <c r="G40" s="35">
        <v>43831</v>
      </c>
      <c r="H40" s="35"/>
      <c r="I40" s="24">
        <v>173</v>
      </c>
      <c r="K40" s="24" t="s">
        <v>67</v>
      </c>
      <c r="L40" s="24" t="s">
        <v>643</v>
      </c>
      <c r="M40" s="24" t="s">
        <v>643</v>
      </c>
      <c r="N40" s="24" t="s">
        <v>3</v>
      </c>
      <c r="O40" s="24" t="s">
        <v>3</v>
      </c>
      <c r="P40" s="24" t="s">
        <v>204</v>
      </c>
      <c r="Q40" s="24" t="s">
        <v>222</v>
      </c>
      <c r="R40" s="24"/>
    </row>
    <row r="41" spans="1:21">
      <c r="A41" s="11" t="s">
        <v>675</v>
      </c>
      <c r="B41" s="17">
        <v>1</v>
      </c>
      <c r="C41" s="11">
        <v>35</v>
      </c>
      <c r="D41" s="11">
        <v>3</v>
      </c>
      <c r="E41" s="11" t="s">
        <v>397</v>
      </c>
      <c r="F41" s="11">
        <v>1992</v>
      </c>
      <c r="G41" s="60">
        <v>44500</v>
      </c>
      <c r="I41" s="12">
        <v>173</v>
      </c>
      <c r="K41" s="11" t="s">
        <v>395</v>
      </c>
      <c r="L41" s="24" t="s">
        <v>644</v>
      </c>
      <c r="M41" s="24" t="s">
        <v>644</v>
      </c>
      <c r="N41" s="24" t="s">
        <v>3</v>
      </c>
      <c r="O41" s="24" t="s">
        <v>3</v>
      </c>
      <c r="P41" s="24" t="s">
        <v>204</v>
      </c>
      <c r="Q41" s="11" t="s">
        <v>215</v>
      </c>
      <c r="R41" s="11" t="s">
        <v>213</v>
      </c>
    </row>
    <row r="42" spans="1:21">
      <c r="A42" s="11" t="s">
        <v>649</v>
      </c>
      <c r="B42" s="17">
        <v>1</v>
      </c>
      <c r="C42" s="8">
        <v>6</v>
      </c>
      <c r="D42" s="8">
        <v>10</v>
      </c>
      <c r="E42" s="24" t="s">
        <v>78</v>
      </c>
      <c r="F42" s="35">
        <v>30603</v>
      </c>
      <c r="G42" s="35">
        <v>40179</v>
      </c>
      <c r="H42" s="35"/>
      <c r="I42" s="24">
        <v>171</v>
      </c>
      <c r="J42" s="11">
        <v>62</v>
      </c>
      <c r="K42" s="24" t="s">
        <v>67</v>
      </c>
      <c r="L42" s="24" t="s">
        <v>645</v>
      </c>
      <c r="M42" s="24" t="s">
        <v>645</v>
      </c>
      <c r="N42" s="24" t="s">
        <v>1</v>
      </c>
      <c r="O42" s="24" t="s">
        <v>1</v>
      </c>
      <c r="P42" s="24" t="s">
        <v>209</v>
      </c>
      <c r="Q42" s="24" t="s">
        <v>525</v>
      </c>
      <c r="R42" s="24" t="s">
        <v>524</v>
      </c>
      <c r="S42" s="24" t="s">
        <v>526</v>
      </c>
      <c r="T42" s="24" t="s">
        <v>514</v>
      </c>
      <c r="U42" s="36" t="s">
        <v>556</v>
      </c>
    </row>
    <row r="43" spans="1:21">
      <c r="A43" s="11" t="s">
        <v>651</v>
      </c>
      <c r="B43" s="17">
        <v>1</v>
      </c>
      <c r="C43" s="8">
        <v>10</v>
      </c>
      <c r="D43" s="8">
        <v>86</v>
      </c>
      <c r="E43" s="24" t="s">
        <v>79</v>
      </c>
      <c r="F43" s="35">
        <v>31686</v>
      </c>
      <c r="G43" s="35">
        <v>42005</v>
      </c>
      <c r="H43" s="35"/>
      <c r="I43" s="24">
        <v>171</v>
      </c>
      <c r="J43" s="11">
        <v>70</v>
      </c>
      <c r="K43" s="24" t="s">
        <v>67</v>
      </c>
      <c r="L43" s="24" t="s">
        <v>643</v>
      </c>
      <c r="M43" s="24" t="s">
        <v>643</v>
      </c>
      <c r="N43" s="24" t="s">
        <v>1</v>
      </c>
      <c r="O43" s="24" t="s">
        <v>1</v>
      </c>
      <c r="P43" s="24" t="s">
        <v>205</v>
      </c>
      <c r="Q43" s="24" t="s">
        <v>72</v>
      </c>
      <c r="R43" s="24" t="s">
        <v>73</v>
      </c>
      <c r="S43" s="11" t="s">
        <v>516</v>
      </c>
      <c r="T43" s="24"/>
      <c r="U43" s="36" t="s">
        <v>227</v>
      </c>
    </row>
    <row r="44" spans="1:21">
      <c r="A44" s="11" t="s">
        <v>671</v>
      </c>
      <c r="B44" s="17">
        <v>1</v>
      </c>
      <c r="C44" s="11">
        <v>32</v>
      </c>
      <c r="D44" s="11">
        <v>12</v>
      </c>
      <c r="E44" s="11" t="s">
        <v>466</v>
      </c>
      <c r="F44" s="60">
        <v>32490</v>
      </c>
      <c r="G44" s="60">
        <v>44345</v>
      </c>
      <c r="I44" s="12">
        <v>170</v>
      </c>
      <c r="J44" s="11">
        <v>75</v>
      </c>
      <c r="K44" s="11" t="s">
        <v>251</v>
      </c>
      <c r="L44" s="24" t="s">
        <v>644</v>
      </c>
      <c r="M44" s="24" t="s">
        <v>643</v>
      </c>
      <c r="N44" s="24" t="s">
        <v>1</v>
      </c>
      <c r="O44" s="24" t="s">
        <v>1</v>
      </c>
      <c r="P44" s="24" t="s">
        <v>205</v>
      </c>
      <c r="Q44" s="11" t="s">
        <v>133</v>
      </c>
      <c r="R44" s="11" t="s">
        <v>208</v>
      </c>
      <c r="S44" s="11" t="s">
        <v>522</v>
      </c>
      <c r="T44" s="11" t="s">
        <v>523</v>
      </c>
      <c r="U44" s="36" t="s">
        <v>545</v>
      </c>
    </row>
    <row r="45" spans="1:21">
      <c r="B45" s="11">
        <v>1</v>
      </c>
      <c r="D45" s="11">
        <v>2</v>
      </c>
    </row>
    <row r="46" spans="1:21">
      <c r="B46" s="11">
        <v>1</v>
      </c>
      <c r="D46" s="11">
        <v>18</v>
      </c>
    </row>
    <row r="47" spans="1:21">
      <c r="B47" s="11">
        <v>1</v>
      </c>
      <c r="D47" s="8">
        <v>19</v>
      </c>
    </row>
    <row r="48" spans="1:21">
      <c r="B48" s="11">
        <v>1</v>
      </c>
      <c r="D48" s="11">
        <v>21</v>
      </c>
    </row>
    <row r="49" spans="2:4">
      <c r="B49" s="11">
        <v>1</v>
      </c>
      <c r="D49" s="11">
        <v>25</v>
      </c>
    </row>
    <row r="50" spans="2:4">
      <c r="B50" s="11">
        <v>1</v>
      </c>
      <c r="D50" s="11">
        <v>28</v>
      </c>
    </row>
    <row r="51" spans="2:4">
      <c r="B51" s="11">
        <v>1</v>
      </c>
      <c r="D51" s="11">
        <v>29</v>
      </c>
    </row>
    <row r="52" spans="2:4">
      <c r="B52" s="11">
        <v>1</v>
      </c>
      <c r="D52" s="11">
        <v>30</v>
      </c>
    </row>
    <row r="53" spans="2:4">
      <c r="B53" s="11">
        <v>1</v>
      </c>
      <c r="D53" s="11">
        <v>31</v>
      </c>
    </row>
  </sheetData>
  <autoFilter ref="A1:U1">
    <sortState ref="A2:U53">
      <sortCondition descending="1" ref="I1"/>
    </sortState>
  </autoFilter>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rgb="FFFFFF99"/>
  </sheetPr>
  <dimension ref="A1:K40"/>
  <sheetViews>
    <sheetView workbookViewId="0">
      <selection activeCell="E36" sqref="E36"/>
    </sheetView>
  </sheetViews>
  <sheetFormatPr defaultRowHeight="16.5"/>
  <cols>
    <col min="1" max="1" width="9.5" style="17" bestFit="1" customWidth="1"/>
    <col min="2" max="2" width="6.25" style="17" customWidth="1"/>
    <col min="3" max="3" width="5.625" style="17" customWidth="1"/>
    <col min="4" max="4" width="10" style="17" bestFit="1" customWidth="1"/>
    <col min="5" max="6" width="10.625" style="17" customWidth="1"/>
    <col min="7" max="11" width="7.125" style="17" customWidth="1"/>
    <col min="12" max="16384" width="9" style="17"/>
  </cols>
  <sheetData>
    <row r="1" spans="1:11">
      <c r="A1" s="33" t="s">
        <v>424</v>
      </c>
      <c r="B1" s="33" t="s">
        <v>41</v>
      </c>
      <c r="C1" s="33" t="s">
        <v>35</v>
      </c>
      <c r="D1" s="14" t="s">
        <v>36</v>
      </c>
      <c r="E1" s="15" t="s">
        <v>252</v>
      </c>
      <c r="F1" s="15" t="s">
        <v>253</v>
      </c>
      <c r="G1" s="46" t="s">
        <v>543</v>
      </c>
      <c r="H1" s="46" t="s">
        <v>544</v>
      </c>
      <c r="I1" s="62" t="s">
        <v>685</v>
      </c>
      <c r="J1" s="62" t="s">
        <v>688</v>
      </c>
      <c r="K1" s="62" t="s">
        <v>689</v>
      </c>
    </row>
    <row r="2" spans="1:11">
      <c r="A2" s="17">
        <v>1</v>
      </c>
      <c r="B2" s="8">
        <v>6</v>
      </c>
      <c r="C2" s="8">
        <v>10</v>
      </c>
      <c r="D2" s="44" t="s">
        <v>78</v>
      </c>
      <c r="E2" s="14">
        <f t="shared" ref="E2:E38" si="0">SUM(F2:N2)</f>
        <v>75</v>
      </c>
      <c r="F2" s="16">
        <v>75</v>
      </c>
      <c r="H2" s="17">
        <v>1</v>
      </c>
      <c r="I2" s="17">
        <v>-1</v>
      </c>
    </row>
    <row r="3" spans="1:11">
      <c r="A3" s="17">
        <v>0</v>
      </c>
      <c r="B3" s="8">
        <v>14</v>
      </c>
      <c r="C3" s="8">
        <v>19</v>
      </c>
      <c r="D3" s="44" t="s">
        <v>82</v>
      </c>
      <c r="E3" s="14">
        <f t="shared" si="0"/>
        <v>75</v>
      </c>
      <c r="F3" s="16">
        <v>75</v>
      </c>
      <c r="H3" s="17" t="s">
        <v>422</v>
      </c>
      <c r="I3" s="17" t="s">
        <v>687</v>
      </c>
    </row>
    <row r="4" spans="1:11">
      <c r="A4" s="17">
        <v>0</v>
      </c>
      <c r="B4" s="17">
        <v>34</v>
      </c>
      <c r="C4" s="17">
        <v>17</v>
      </c>
      <c r="D4" s="17" t="s">
        <v>16</v>
      </c>
      <c r="E4" s="14">
        <f t="shared" si="0"/>
        <v>75</v>
      </c>
      <c r="F4" s="17">
        <v>76</v>
      </c>
      <c r="G4" s="17" t="s">
        <v>422</v>
      </c>
      <c r="I4" s="17">
        <v>-1</v>
      </c>
    </row>
    <row r="5" spans="1:11">
      <c r="A5" s="17">
        <v>1</v>
      </c>
      <c r="B5" s="8">
        <v>10</v>
      </c>
      <c r="C5" s="8">
        <v>86</v>
      </c>
      <c r="D5" s="44" t="s">
        <v>79</v>
      </c>
      <c r="E5" s="14">
        <f t="shared" si="0"/>
        <v>74</v>
      </c>
      <c r="F5" s="16">
        <v>74</v>
      </c>
      <c r="H5" s="17">
        <v>1</v>
      </c>
      <c r="I5" s="17">
        <v>-1</v>
      </c>
    </row>
    <row r="6" spans="1:11">
      <c r="A6" s="17">
        <v>1</v>
      </c>
      <c r="B6" s="8">
        <v>23</v>
      </c>
      <c r="C6" s="8">
        <v>7</v>
      </c>
      <c r="D6" s="44" t="s">
        <v>84</v>
      </c>
      <c r="E6" s="14">
        <f t="shared" si="0"/>
        <v>74</v>
      </c>
      <c r="F6" s="16">
        <v>73</v>
      </c>
      <c r="H6" s="17">
        <v>1</v>
      </c>
    </row>
    <row r="7" spans="1:11">
      <c r="A7" s="17">
        <v>1</v>
      </c>
      <c r="B7" s="8">
        <v>28</v>
      </c>
      <c r="C7" s="57">
        <v>4</v>
      </c>
      <c r="D7" s="44" t="s">
        <v>8</v>
      </c>
      <c r="E7" s="14">
        <f t="shared" si="0"/>
        <v>74</v>
      </c>
      <c r="F7" s="16">
        <v>73</v>
      </c>
      <c r="G7" s="17">
        <v>1</v>
      </c>
    </row>
    <row r="8" spans="1:11">
      <c r="A8" s="17">
        <v>1</v>
      </c>
      <c r="B8" s="11">
        <v>39</v>
      </c>
      <c r="C8" s="11">
        <v>88</v>
      </c>
      <c r="D8" s="5" t="s">
        <v>597</v>
      </c>
      <c r="E8" s="14">
        <f t="shared" si="0"/>
        <v>74</v>
      </c>
      <c r="F8" s="16">
        <v>74</v>
      </c>
      <c r="G8" s="17" t="s">
        <v>686</v>
      </c>
      <c r="H8" s="17" t="s">
        <v>686</v>
      </c>
    </row>
    <row r="9" spans="1:11">
      <c r="A9" s="17">
        <v>1</v>
      </c>
      <c r="B9" s="8">
        <v>2</v>
      </c>
      <c r="C9" s="8">
        <v>9</v>
      </c>
      <c r="D9" s="44" t="s">
        <v>11</v>
      </c>
      <c r="E9" s="14">
        <f t="shared" si="0"/>
        <v>73</v>
      </c>
      <c r="F9" s="16">
        <v>71</v>
      </c>
      <c r="H9" s="17">
        <v>1</v>
      </c>
      <c r="I9" s="17">
        <v>1</v>
      </c>
    </row>
    <row r="10" spans="1:11">
      <c r="A10" s="17">
        <v>1</v>
      </c>
      <c r="B10" s="8">
        <v>12</v>
      </c>
      <c r="C10" s="8">
        <v>70</v>
      </c>
      <c r="D10" s="44" t="s">
        <v>6</v>
      </c>
      <c r="E10" s="14">
        <f t="shared" si="0"/>
        <v>73</v>
      </c>
      <c r="F10" s="16">
        <v>76</v>
      </c>
      <c r="G10" s="17">
        <v>-1</v>
      </c>
      <c r="H10" s="17">
        <v>-1</v>
      </c>
      <c r="I10" s="17">
        <v>-1</v>
      </c>
    </row>
    <row r="11" spans="1:11">
      <c r="A11" s="17">
        <v>1</v>
      </c>
      <c r="B11" s="8">
        <v>17</v>
      </c>
      <c r="C11" s="8">
        <v>14</v>
      </c>
      <c r="D11" s="44" t="s">
        <v>243</v>
      </c>
      <c r="E11" s="14">
        <f t="shared" si="0"/>
        <v>73</v>
      </c>
      <c r="F11" s="16">
        <v>72</v>
      </c>
      <c r="G11" s="17">
        <v>1</v>
      </c>
      <c r="H11" s="17">
        <v>1</v>
      </c>
      <c r="I11" s="17">
        <v>-1</v>
      </c>
    </row>
    <row r="12" spans="1:11">
      <c r="A12" s="17">
        <v>1</v>
      </c>
      <c r="B12" s="8">
        <v>19</v>
      </c>
      <c r="C12" s="57">
        <v>33</v>
      </c>
      <c r="D12" s="44" t="s">
        <v>10</v>
      </c>
      <c r="E12" s="14">
        <f t="shared" si="0"/>
        <v>73</v>
      </c>
      <c r="F12" s="16">
        <v>73</v>
      </c>
      <c r="H12" s="17">
        <v>-1</v>
      </c>
      <c r="I12" s="17">
        <v>1</v>
      </c>
    </row>
    <row r="13" spans="1:11">
      <c r="A13" s="17">
        <v>1</v>
      </c>
      <c r="B13" s="8">
        <v>25</v>
      </c>
      <c r="C13" s="8">
        <v>99</v>
      </c>
      <c r="D13" s="44" t="s">
        <v>7</v>
      </c>
      <c r="E13" s="14">
        <f t="shared" si="0"/>
        <v>73</v>
      </c>
      <c r="F13" s="16">
        <v>73</v>
      </c>
    </row>
    <row r="14" spans="1:11">
      <c r="A14" s="17">
        <v>1</v>
      </c>
      <c r="B14" s="5">
        <v>32</v>
      </c>
      <c r="C14" s="5">
        <v>12</v>
      </c>
      <c r="D14" s="45" t="s">
        <v>466</v>
      </c>
      <c r="E14" s="14">
        <f t="shared" si="0"/>
        <v>73</v>
      </c>
      <c r="F14" s="16">
        <v>71</v>
      </c>
      <c r="G14" s="17">
        <v>1</v>
      </c>
      <c r="I14" s="17">
        <v>1</v>
      </c>
    </row>
    <row r="15" spans="1:11">
      <c r="A15" s="17">
        <v>1</v>
      </c>
      <c r="B15" s="11">
        <v>38</v>
      </c>
      <c r="C15" s="11">
        <v>77</v>
      </c>
      <c r="D15" s="11" t="s">
        <v>580</v>
      </c>
      <c r="E15" s="14">
        <f t="shared" si="0"/>
        <v>73</v>
      </c>
      <c r="F15" s="16">
        <v>73</v>
      </c>
      <c r="G15" s="17" t="s">
        <v>686</v>
      </c>
      <c r="H15" s="17" t="s">
        <v>686</v>
      </c>
    </row>
    <row r="16" spans="1:11">
      <c r="A16" s="17">
        <v>1</v>
      </c>
      <c r="B16" s="8">
        <v>26</v>
      </c>
      <c r="C16" s="57">
        <v>45</v>
      </c>
      <c r="D16" s="44" t="s">
        <v>242</v>
      </c>
      <c r="E16" s="14">
        <f t="shared" si="0"/>
        <v>72</v>
      </c>
      <c r="F16" s="16">
        <v>72</v>
      </c>
    </row>
    <row r="17" spans="1:9">
      <c r="A17" s="17">
        <v>0</v>
      </c>
      <c r="B17" s="8">
        <v>30</v>
      </c>
      <c r="C17" s="57">
        <v>66</v>
      </c>
      <c r="D17" s="44" t="s">
        <v>690</v>
      </c>
      <c r="E17" s="14">
        <f t="shared" si="0"/>
        <v>72</v>
      </c>
      <c r="F17" s="16">
        <v>74</v>
      </c>
      <c r="G17" s="16">
        <v>-1</v>
      </c>
      <c r="H17" s="17">
        <v>-1</v>
      </c>
      <c r="I17" s="17" t="s">
        <v>687</v>
      </c>
    </row>
    <row r="18" spans="1:9">
      <c r="A18" s="17">
        <v>1</v>
      </c>
      <c r="B18" s="5">
        <v>31</v>
      </c>
      <c r="C18" s="5">
        <v>15</v>
      </c>
      <c r="D18" s="45" t="s">
        <v>259</v>
      </c>
      <c r="E18" s="14">
        <f t="shared" si="0"/>
        <v>72</v>
      </c>
      <c r="F18" s="16">
        <v>72</v>
      </c>
    </row>
    <row r="19" spans="1:9">
      <c r="A19" s="17">
        <v>1</v>
      </c>
      <c r="B19" s="17">
        <v>33</v>
      </c>
      <c r="C19" s="17">
        <v>80</v>
      </c>
      <c r="D19" s="17" t="s">
        <v>419</v>
      </c>
      <c r="E19" s="14">
        <f t="shared" si="0"/>
        <v>72</v>
      </c>
      <c r="F19" s="17">
        <v>72</v>
      </c>
      <c r="G19" s="17" t="s">
        <v>422</v>
      </c>
    </row>
    <row r="20" spans="1:9">
      <c r="A20" s="17">
        <v>1</v>
      </c>
      <c r="B20" s="17">
        <v>36</v>
      </c>
      <c r="C20" s="17">
        <v>20</v>
      </c>
      <c r="D20" s="17" t="s">
        <v>421</v>
      </c>
      <c r="E20" s="14">
        <f t="shared" si="0"/>
        <v>72</v>
      </c>
      <c r="F20" s="17">
        <v>72</v>
      </c>
      <c r="G20" s="17" t="s">
        <v>422</v>
      </c>
    </row>
    <row r="21" spans="1:9">
      <c r="A21" s="17">
        <v>1</v>
      </c>
      <c r="B21" s="8">
        <v>3</v>
      </c>
      <c r="C21" s="8">
        <v>1</v>
      </c>
      <c r="D21" s="44" t="s">
        <v>14</v>
      </c>
      <c r="E21" s="14">
        <f t="shared" si="0"/>
        <v>71</v>
      </c>
      <c r="F21" s="16">
        <v>69</v>
      </c>
      <c r="G21" s="17">
        <v>1</v>
      </c>
      <c r="H21" s="16">
        <v>1</v>
      </c>
    </row>
    <row r="22" spans="1:9">
      <c r="A22" s="17">
        <v>1</v>
      </c>
      <c r="B22" s="8">
        <v>11</v>
      </c>
      <c r="C22" s="8">
        <v>24</v>
      </c>
      <c r="D22" s="44" t="s">
        <v>80</v>
      </c>
      <c r="E22" s="14">
        <f t="shared" si="0"/>
        <v>71</v>
      </c>
      <c r="F22" s="16">
        <v>71</v>
      </c>
      <c r="G22" s="17">
        <v>-1</v>
      </c>
      <c r="H22" s="17">
        <v>1</v>
      </c>
    </row>
    <row r="23" spans="1:9">
      <c r="A23" s="17">
        <v>0</v>
      </c>
      <c r="B23" s="8">
        <v>22</v>
      </c>
      <c r="C23" s="8">
        <v>22</v>
      </c>
      <c r="D23" s="44" t="s">
        <v>9</v>
      </c>
      <c r="E23" s="14">
        <f t="shared" si="0"/>
        <v>71</v>
      </c>
      <c r="F23" s="16">
        <v>72</v>
      </c>
      <c r="G23" s="17">
        <v>-1</v>
      </c>
      <c r="I23" s="17" t="s">
        <v>687</v>
      </c>
    </row>
    <row r="24" spans="1:9">
      <c r="A24" s="17">
        <v>1</v>
      </c>
      <c r="B24" s="17">
        <v>35</v>
      </c>
      <c r="C24" s="17">
        <v>2</v>
      </c>
      <c r="D24" s="17" t="s">
        <v>420</v>
      </c>
      <c r="E24" s="14">
        <f t="shared" si="0"/>
        <v>71</v>
      </c>
      <c r="F24" s="17">
        <v>70</v>
      </c>
      <c r="G24" s="17" t="s">
        <v>422</v>
      </c>
      <c r="I24" s="17">
        <v>1</v>
      </c>
    </row>
    <row r="25" spans="1:9">
      <c r="A25" s="17">
        <v>1</v>
      </c>
      <c r="B25" s="8">
        <v>20</v>
      </c>
      <c r="C25" s="8">
        <v>5</v>
      </c>
      <c r="D25" s="44" t="s">
        <v>13</v>
      </c>
      <c r="E25" s="14">
        <f t="shared" si="0"/>
        <v>70</v>
      </c>
      <c r="F25" s="16">
        <v>70</v>
      </c>
      <c r="H25" s="17">
        <v>-1</v>
      </c>
      <c r="I25" s="17">
        <v>1</v>
      </c>
    </row>
    <row r="26" spans="1:9">
      <c r="A26" s="17">
        <v>1</v>
      </c>
      <c r="B26" s="11">
        <v>37</v>
      </c>
      <c r="C26" s="11">
        <v>11</v>
      </c>
      <c r="D26" s="11" t="s">
        <v>562</v>
      </c>
      <c r="E26" s="14">
        <f t="shared" si="0"/>
        <v>70</v>
      </c>
      <c r="F26" s="16">
        <v>70</v>
      </c>
      <c r="G26" s="17" t="s">
        <v>686</v>
      </c>
      <c r="H26" s="17" t="s">
        <v>686</v>
      </c>
    </row>
    <row r="27" spans="1:9">
      <c r="A27" s="17">
        <v>1</v>
      </c>
      <c r="B27" s="8">
        <v>29</v>
      </c>
      <c r="C27" s="8">
        <v>27</v>
      </c>
      <c r="D27" s="44" t="s">
        <v>85</v>
      </c>
      <c r="E27" s="14">
        <f t="shared" si="0"/>
        <v>69</v>
      </c>
      <c r="F27" s="16">
        <v>70</v>
      </c>
      <c r="G27" s="16">
        <v>-1</v>
      </c>
    </row>
    <row r="28" spans="1:9">
      <c r="A28" s="17">
        <v>1</v>
      </c>
      <c r="B28" s="8">
        <v>4</v>
      </c>
      <c r="C28" s="8">
        <v>6</v>
      </c>
      <c r="D28" s="44" t="s">
        <v>12</v>
      </c>
      <c r="E28" s="14">
        <f t="shared" si="0"/>
        <v>68</v>
      </c>
      <c r="F28" s="16">
        <v>71</v>
      </c>
      <c r="G28" s="17">
        <v>-1</v>
      </c>
      <c r="H28" s="17">
        <v>-1</v>
      </c>
      <c r="I28" s="17">
        <v>-1</v>
      </c>
    </row>
    <row r="29" spans="1:9">
      <c r="A29" s="17">
        <v>0</v>
      </c>
      <c r="B29" s="8">
        <v>7</v>
      </c>
      <c r="C29" s="8">
        <v>3</v>
      </c>
      <c r="D29" s="44" t="s">
        <v>19</v>
      </c>
      <c r="E29" s="14">
        <f t="shared" si="0"/>
        <v>68</v>
      </c>
      <c r="F29" s="16">
        <v>69</v>
      </c>
      <c r="G29" s="17">
        <v>-1</v>
      </c>
      <c r="H29" s="17" t="s">
        <v>422</v>
      </c>
      <c r="I29" s="17" t="s">
        <v>687</v>
      </c>
    </row>
    <row r="30" spans="1:9">
      <c r="A30" s="17">
        <v>1</v>
      </c>
      <c r="B30" s="8">
        <v>8</v>
      </c>
      <c r="C30" s="8">
        <v>16</v>
      </c>
      <c r="D30" s="44" t="s">
        <v>17</v>
      </c>
      <c r="E30" s="14">
        <f t="shared" si="0"/>
        <v>68</v>
      </c>
      <c r="F30" s="16">
        <v>70</v>
      </c>
      <c r="G30" s="16">
        <v>-1</v>
      </c>
      <c r="I30" s="17">
        <v>-1</v>
      </c>
    </row>
    <row r="31" spans="1:9">
      <c r="A31" s="17">
        <v>0</v>
      </c>
      <c r="B31" s="8">
        <v>9</v>
      </c>
      <c r="C31" s="8">
        <v>17</v>
      </c>
      <c r="D31" s="44" t="s">
        <v>134</v>
      </c>
      <c r="E31" s="14">
        <f t="shared" si="0"/>
        <v>68</v>
      </c>
      <c r="F31" s="16">
        <v>68</v>
      </c>
      <c r="G31" s="17" t="s">
        <v>422</v>
      </c>
      <c r="H31" s="17" t="s">
        <v>422</v>
      </c>
      <c r="I31" s="17" t="s">
        <v>687</v>
      </c>
    </row>
    <row r="32" spans="1:9">
      <c r="A32" s="17">
        <v>1</v>
      </c>
      <c r="B32" s="8">
        <v>13</v>
      </c>
      <c r="C32" s="8">
        <v>26</v>
      </c>
      <c r="D32" s="44" t="s">
        <v>15</v>
      </c>
      <c r="E32" s="14">
        <f t="shared" si="0"/>
        <v>68</v>
      </c>
      <c r="F32" s="16">
        <v>69</v>
      </c>
      <c r="H32" s="17">
        <v>-1</v>
      </c>
    </row>
    <row r="33" spans="1:9">
      <c r="A33" s="17">
        <v>0</v>
      </c>
      <c r="B33" s="8">
        <v>5</v>
      </c>
      <c r="C33" s="8">
        <v>22</v>
      </c>
      <c r="D33" s="44" t="s">
        <v>423</v>
      </c>
      <c r="E33" s="14">
        <f t="shared" si="0"/>
        <v>67</v>
      </c>
      <c r="F33" s="16">
        <v>67</v>
      </c>
      <c r="G33" s="16" t="s">
        <v>254</v>
      </c>
      <c r="H33" s="17" t="s">
        <v>422</v>
      </c>
      <c r="I33" s="17" t="s">
        <v>687</v>
      </c>
    </row>
    <row r="34" spans="1:9">
      <c r="A34" s="17">
        <v>1</v>
      </c>
      <c r="B34" s="8">
        <v>16</v>
      </c>
      <c r="C34" s="8">
        <v>13</v>
      </c>
      <c r="D34" s="44" t="s">
        <v>83</v>
      </c>
      <c r="E34" s="14">
        <f t="shared" si="0"/>
        <v>67</v>
      </c>
      <c r="F34" s="16">
        <v>66</v>
      </c>
      <c r="H34" s="17">
        <v>1</v>
      </c>
    </row>
    <row r="35" spans="1:9">
      <c r="A35" s="17">
        <v>0</v>
      </c>
      <c r="B35" s="8">
        <v>27</v>
      </c>
      <c r="C35" s="8">
        <v>88</v>
      </c>
      <c r="D35" s="44" t="s">
        <v>18</v>
      </c>
      <c r="E35" s="14">
        <f t="shared" si="0"/>
        <v>67</v>
      </c>
      <c r="F35" s="16">
        <v>68</v>
      </c>
      <c r="G35" s="16">
        <v>-1</v>
      </c>
      <c r="H35" s="17" t="s">
        <v>422</v>
      </c>
      <c r="I35" s="17" t="s">
        <v>687</v>
      </c>
    </row>
    <row r="36" spans="1:9">
      <c r="A36" s="17">
        <v>0</v>
      </c>
      <c r="B36" s="8">
        <v>18</v>
      </c>
      <c r="C36" s="8"/>
      <c r="D36" s="44" t="s">
        <v>246</v>
      </c>
      <c r="E36" s="14">
        <f t="shared" si="0"/>
        <v>66</v>
      </c>
      <c r="F36" s="16">
        <v>67</v>
      </c>
      <c r="G36" s="17">
        <v>-1</v>
      </c>
      <c r="H36" s="17" t="s">
        <v>687</v>
      </c>
      <c r="I36" s="17" t="s">
        <v>687</v>
      </c>
    </row>
    <row r="37" spans="1:9">
      <c r="A37" s="17">
        <v>1</v>
      </c>
      <c r="B37" s="8">
        <v>15</v>
      </c>
      <c r="C37" s="8">
        <v>8</v>
      </c>
      <c r="D37" s="44" t="s">
        <v>21</v>
      </c>
      <c r="E37" s="14">
        <f t="shared" si="0"/>
        <v>65</v>
      </c>
      <c r="F37" s="16">
        <v>64</v>
      </c>
      <c r="H37" s="17">
        <v>1</v>
      </c>
    </row>
    <row r="38" spans="1:9">
      <c r="A38" s="17">
        <v>0</v>
      </c>
      <c r="B38" s="8">
        <v>1</v>
      </c>
      <c r="C38" s="8">
        <v>11</v>
      </c>
      <c r="D38" s="44" t="s">
        <v>66</v>
      </c>
      <c r="E38" s="14">
        <f t="shared" si="0"/>
        <v>64</v>
      </c>
      <c r="F38" s="38">
        <v>64</v>
      </c>
      <c r="G38" s="16"/>
      <c r="H38" s="17" t="s">
        <v>422</v>
      </c>
      <c r="I38" s="17" t="s">
        <v>687</v>
      </c>
    </row>
    <row r="39" spans="1:9">
      <c r="A39" s="17">
        <v>0</v>
      </c>
      <c r="B39" s="8">
        <v>24</v>
      </c>
      <c r="C39" s="8">
        <v>23</v>
      </c>
      <c r="D39" s="44" t="s">
        <v>20</v>
      </c>
      <c r="E39" s="14">
        <v>61</v>
      </c>
      <c r="F39" s="16">
        <v>64</v>
      </c>
      <c r="I39" s="17" t="s">
        <v>687</v>
      </c>
    </row>
    <row r="40" spans="1:9">
      <c r="A40" s="17">
        <v>0</v>
      </c>
      <c r="B40" s="8">
        <v>21</v>
      </c>
      <c r="C40" s="8">
        <v>18</v>
      </c>
      <c r="D40" s="44" t="s">
        <v>22</v>
      </c>
      <c r="E40" s="14">
        <f>SUM(F40:N40)</f>
        <v>59</v>
      </c>
      <c r="F40" s="16">
        <v>59</v>
      </c>
      <c r="G40" s="16" t="s">
        <v>254</v>
      </c>
      <c r="H40" s="17" t="s">
        <v>422</v>
      </c>
      <c r="I40" s="17" t="s">
        <v>687</v>
      </c>
    </row>
  </sheetData>
  <autoFilter ref="A1:K1">
    <sortState ref="A2:K40">
      <sortCondition descending="1" ref="E1"/>
    </sortState>
  </autoFilter>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sheetPr>
    <tabColor rgb="FFFFCCFF"/>
  </sheetPr>
  <dimension ref="A1:BF60"/>
  <sheetViews>
    <sheetView workbookViewId="0">
      <pane xSplit="13" ySplit="2" topLeftCell="AB3" activePane="bottomRight" state="frozen"/>
      <selection pane="topRight" activeCell="J1" sqref="J1"/>
      <selection pane="bottomLeft" activeCell="A3" sqref="A3"/>
      <selection pane="bottomRight" activeCell="L12" sqref="L12"/>
    </sheetView>
  </sheetViews>
  <sheetFormatPr defaultRowHeight="16.5"/>
  <cols>
    <col min="1" max="2" width="4.625" style="8" customWidth="1"/>
    <col min="3" max="3" width="7.625" style="8" customWidth="1"/>
    <col min="4" max="6" width="4.625" style="8" customWidth="1"/>
    <col min="7" max="7" width="9.5" style="8" bestFit="1" customWidth="1"/>
    <col min="8" max="58" width="4.625" style="8" customWidth="1"/>
    <col min="59" max="59" width="8" style="8" customWidth="1"/>
    <col min="60" max="73" width="4.625" style="8" customWidth="1"/>
    <col min="74" max="16384" width="9" style="8"/>
  </cols>
  <sheetData>
    <row r="1" spans="1:58">
      <c r="A1" s="112" t="s">
        <v>762</v>
      </c>
      <c r="B1" s="113"/>
      <c r="C1" s="113"/>
      <c r="D1" s="113"/>
      <c r="E1" s="113"/>
      <c r="F1" s="113"/>
      <c r="G1" s="114"/>
      <c r="H1" s="110" t="s">
        <v>743</v>
      </c>
      <c r="I1" s="110"/>
      <c r="J1" s="110"/>
      <c r="K1" s="110"/>
      <c r="L1" s="110"/>
      <c r="M1" s="110"/>
      <c r="N1" s="111" t="s">
        <v>764</v>
      </c>
      <c r="O1" s="111"/>
      <c r="P1" s="111" t="s">
        <v>765</v>
      </c>
      <c r="Q1" s="111"/>
      <c r="R1" s="111"/>
      <c r="S1" s="111"/>
      <c r="T1" s="111"/>
      <c r="U1" s="111"/>
      <c r="V1" s="111" t="s">
        <v>744</v>
      </c>
      <c r="W1" s="111"/>
      <c r="X1" s="111"/>
      <c r="Y1" s="111"/>
      <c r="Z1" s="111"/>
      <c r="AA1" s="111"/>
      <c r="AB1" s="111" t="s">
        <v>769</v>
      </c>
      <c r="AC1" s="111"/>
      <c r="AD1" s="111"/>
      <c r="AE1" s="111"/>
      <c r="AF1" s="111"/>
      <c r="AG1" s="111"/>
      <c r="AH1" s="111" t="s">
        <v>770</v>
      </c>
      <c r="AI1" s="111"/>
      <c r="AJ1" s="111"/>
      <c r="AK1" s="111"/>
      <c r="AL1" s="111"/>
      <c r="AM1" s="111" t="s">
        <v>771</v>
      </c>
      <c r="AN1" s="111"/>
      <c r="AO1" s="111"/>
      <c r="AP1" s="111"/>
      <c r="AQ1" s="111" t="s">
        <v>784</v>
      </c>
      <c r="AR1" s="111"/>
      <c r="AS1" s="111"/>
      <c r="AT1" s="111"/>
      <c r="AU1" s="111"/>
      <c r="AV1" s="110" t="s">
        <v>772</v>
      </c>
      <c r="AW1" s="110"/>
      <c r="AX1" s="110"/>
      <c r="AY1" s="110"/>
      <c r="AZ1" s="110"/>
      <c r="BA1" s="110"/>
      <c r="BB1" s="110"/>
      <c r="BC1" s="110"/>
      <c r="BD1" s="110"/>
      <c r="BE1" s="110"/>
      <c r="BF1" s="110"/>
    </row>
    <row r="2" spans="1:58" ht="33">
      <c r="A2" s="85" t="s">
        <v>818</v>
      </c>
      <c r="B2" s="87" t="s">
        <v>35</v>
      </c>
      <c r="C2" s="75" t="s">
        <v>36</v>
      </c>
      <c r="D2" s="88" t="s">
        <v>848</v>
      </c>
      <c r="E2" s="88" t="s">
        <v>835</v>
      </c>
      <c r="F2" s="88" t="s">
        <v>850</v>
      </c>
      <c r="G2" s="88" t="s">
        <v>847</v>
      </c>
      <c r="H2" s="86" t="s">
        <v>554</v>
      </c>
      <c r="I2" s="86" t="s">
        <v>550</v>
      </c>
      <c r="J2" s="86" t="s">
        <v>551</v>
      </c>
      <c r="K2" s="86" t="s">
        <v>23</v>
      </c>
      <c r="L2" s="86" t="s">
        <v>34</v>
      </c>
      <c r="M2" s="86" t="s">
        <v>553</v>
      </c>
      <c r="N2" s="76" t="s">
        <v>764</v>
      </c>
      <c r="O2" s="77" t="s">
        <v>785</v>
      </c>
      <c r="P2" s="76" t="s">
        <v>766</v>
      </c>
      <c r="Q2" s="77" t="s">
        <v>767</v>
      </c>
      <c r="R2" s="67" t="s">
        <v>807</v>
      </c>
      <c r="S2" s="77" t="s">
        <v>768</v>
      </c>
      <c r="T2" s="77" t="s">
        <v>786</v>
      </c>
      <c r="U2" s="77" t="s">
        <v>787</v>
      </c>
      <c r="V2" s="76" t="s">
        <v>788</v>
      </c>
      <c r="W2" s="77" t="s">
        <v>789</v>
      </c>
      <c r="X2" s="67" t="s">
        <v>849</v>
      </c>
      <c r="Y2" s="77" t="s">
        <v>790</v>
      </c>
      <c r="Z2" s="77" t="s">
        <v>791</v>
      </c>
      <c r="AA2" s="77" t="s">
        <v>792</v>
      </c>
      <c r="AB2" s="77" t="s">
        <v>793</v>
      </c>
      <c r="AC2" s="77" t="s">
        <v>794</v>
      </c>
      <c r="AD2" s="77" t="s">
        <v>795</v>
      </c>
      <c r="AE2" s="77" t="s">
        <v>796</v>
      </c>
      <c r="AF2" s="77" t="s">
        <v>797</v>
      </c>
      <c r="AG2" s="77" t="s">
        <v>769</v>
      </c>
      <c r="AH2" s="67" t="s">
        <v>808</v>
      </c>
      <c r="AI2" s="67" t="s">
        <v>809</v>
      </c>
      <c r="AJ2" s="67" t="s">
        <v>810</v>
      </c>
      <c r="AK2" s="77" t="s">
        <v>798</v>
      </c>
      <c r="AL2" s="77" t="s">
        <v>799</v>
      </c>
      <c r="AM2" s="77" t="s">
        <v>800</v>
      </c>
      <c r="AN2" s="77" t="s">
        <v>801</v>
      </c>
      <c r="AO2" s="77" t="s">
        <v>802</v>
      </c>
      <c r="AP2" s="67" t="s">
        <v>820</v>
      </c>
      <c r="AQ2" s="78" t="s">
        <v>780</v>
      </c>
      <c r="AR2" s="78" t="s">
        <v>781</v>
      </c>
      <c r="AS2" s="78" t="s">
        <v>0</v>
      </c>
      <c r="AT2" s="78" t="s">
        <v>782</v>
      </c>
      <c r="AU2" s="78" t="s">
        <v>783</v>
      </c>
      <c r="AV2" s="82" t="s">
        <v>773</v>
      </c>
      <c r="AW2" s="82" t="s">
        <v>774</v>
      </c>
      <c r="AX2" s="83" t="s">
        <v>811</v>
      </c>
      <c r="AY2" s="82" t="s">
        <v>775</v>
      </c>
      <c r="AZ2" s="83" t="s">
        <v>812</v>
      </c>
      <c r="BA2" s="82" t="s">
        <v>776</v>
      </c>
      <c r="BB2" s="83" t="s">
        <v>819</v>
      </c>
      <c r="BC2" s="82" t="s">
        <v>777</v>
      </c>
      <c r="BD2" s="83" t="s">
        <v>813</v>
      </c>
      <c r="BE2" s="82" t="s">
        <v>778</v>
      </c>
      <c r="BF2" s="82" t="s">
        <v>779</v>
      </c>
    </row>
    <row r="3" spans="1:58">
      <c r="A3" s="69">
        <v>6</v>
      </c>
      <c r="B3" s="69">
        <v>10</v>
      </c>
      <c r="C3" s="44" t="s">
        <v>745</v>
      </c>
      <c r="D3" s="8" t="s">
        <v>836</v>
      </c>
      <c r="E3" s="8">
        <f t="shared" ref="E3:E37" si="0">MAX(AV3:BF3)</f>
        <v>75</v>
      </c>
      <c r="G3" s="8">
        <f t="shared" ref="G3:G37" si="1">MAX(N3:AU3)</f>
        <v>83</v>
      </c>
      <c r="H3" s="84">
        <f t="shared" ref="H3:H37" si="2">ROUND(55%*N3+45%*O3,0)</f>
        <v>68</v>
      </c>
      <c r="I3" s="84">
        <f t="shared" ref="I3:I37" si="3">ROUND(45%*P3+5%*Q3+20%*R3+20%*S3+5%*T3+5%*U3,0)</f>
        <v>77</v>
      </c>
      <c r="J3" s="84">
        <f t="shared" ref="J3:J37" si="4">ROUND(20%*V3+20%*W3+5%*X3+15%*Y3+35%*Z3+5%*AA3,0)</f>
        <v>75</v>
      </c>
      <c r="K3" s="84">
        <f t="shared" ref="K3:K37" si="5">ROUND(10%*AB3+5%*AC3+5%*AD3+0%*AE3+30%*AF3+50%*AG3,0)</f>
        <v>76</v>
      </c>
      <c r="L3" s="84">
        <f t="shared" ref="L3:L37" si="6">ROUND(20%*AH3+10%*AI3+30%*AJ3+30%*AK3+10%*AL3,0)</f>
        <v>59</v>
      </c>
      <c r="M3" s="84">
        <f t="shared" ref="M3:M37" si="7">ROUND(5%*AM3+25%*AN3+50%*AO3+20%*AP3,0)</f>
        <v>47</v>
      </c>
      <c r="N3" s="73">
        <v>65</v>
      </c>
      <c r="O3" s="74">
        <v>72</v>
      </c>
      <c r="P3" s="73">
        <v>78</v>
      </c>
      <c r="Q3" s="69">
        <v>75</v>
      </c>
      <c r="R3" s="69">
        <v>78</v>
      </c>
      <c r="S3" s="69">
        <v>73</v>
      </c>
      <c r="T3" s="69">
        <v>77</v>
      </c>
      <c r="U3" s="74">
        <v>80</v>
      </c>
      <c r="V3" s="73">
        <v>75</v>
      </c>
      <c r="W3" s="69">
        <v>73</v>
      </c>
      <c r="X3" s="69">
        <v>75</v>
      </c>
      <c r="Y3" s="69">
        <v>73</v>
      </c>
      <c r="Z3" s="69">
        <v>76</v>
      </c>
      <c r="AA3" s="74">
        <v>78</v>
      </c>
      <c r="AB3" s="73">
        <v>78</v>
      </c>
      <c r="AC3" s="69">
        <v>75</v>
      </c>
      <c r="AD3" s="69">
        <v>73</v>
      </c>
      <c r="AE3" s="69">
        <v>83</v>
      </c>
      <c r="AF3" s="69">
        <v>77</v>
      </c>
      <c r="AG3" s="74">
        <v>76</v>
      </c>
      <c r="AH3" s="73">
        <v>67</v>
      </c>
      <c r="AI3" s="69">
        <v>66</v>
      </c>
      <c r="AJ3" s="69">
        <v>62</v>
      </c>
      <c r="AK3" s="69">
        <v>52</v>
      </c>
      <c r="AL3" s="74">
        <v>48</v>
      </c>
      <c r="AM3" s="73">
        <v>58</v>
      </c>
      <c r="AN3" s="69">
        <v>70</v>
      </c>
      <c r="AO3" s="69">
        <v>33</v>
      </c>
      <c r="AP3" s="74">
        <v>50</v>
      </c>
      <c r="AQ3" s="73">
        <v>20</v>
      </c>
      <c r="AR3" s="69">
        <v>20</v>
      </c>
      <c r="AS3" s="69">
        <v>20</v>
      </c>
      <c r="AT3" s="69">
        <v>20</v>
      </c>
      <c r="AU3" s="74">
        <v>20</v>
      </c>
      <c r="AV3" s="79">
        <f t="shared" ref="AV3:AV37" si="8">ROUND(4%*O3+5%*N3+5%*AO3+8%*AD3+13%*Q3+10%*AF3+7%*AG3+18%*P3+10%*AI3+5%*Z3+10%*R3+3%*S3+2%*U3,0)</f>
        <v>72</v>
      </c>
      <c r="AW3" s="80">
        <f t="shared" ref="AW3:AW37" si="9">ROUND(5%*O3+5%*N3+9%*AD3+13%*Q3+8%*V3+15%*AF3+14%*AG3+11%*P3+2%*AI3+9%*Z3+5%*R3+4%*S3,0)</f>
        <v>75</v>
      </c>
      <c r="AX3" s="80">
        <f t="shared" ref="AX3:AX37" si="10">ROUND(7%*O3+6%*N3+3%*AB3+7%*AD3+9%*Q3+6%*V3+14%*AF3+9%*W3+16%*AG3+10%*P3+9%*Z3+4%*S3,0)</f>
        <v>75</v>
      </c>
      <c r="AY3" s="80">
        <f t="shared" ref="AY3:AY37" si="11">ROUND(4%*O3+3%*N3+3%*AB3+7%*AD3+9%*Q3+14%*V3+15%*AF3+13%*AG3+7%*P3+4%*Y3+16%*Z3+5%*S3,0)</f>
        <v>75</v>
      </c>
      <c r="AZ3" s="80">
        <f t="shared" ref="AZ3:AZ37" si="12">ROUND(7%*O3+6%*N3+5%*AN3+7%*AD3+8%*Q3+7%*V3+13%*AF3+10%*W3+15%*AG3+6%*P3+5%*Y3+11%*Z3,0)</f>
        <v>74</v>
      </c>
      <c r="BA3" s="80">
        <f t="shared" ref="BA3:BA37" si="13">ROUND(6%*AN3+8%*AD3+5%*AH3+6%*Q3+13%*V3+14%*AF3+7%*AG3+2%*P3+13%*Y3+17%*Z3+4%*S3+5%*AK3,0)</f>
        <v>73</v>
      </c>
      <c r="BB3" s="80">
        <f t="shared" ref="BB3:BB37" si="14">ROUND(4%*O3+6%*N3+10%*AN3+8%*AD3+12%*AH3+8%*AF3+12%*W3+4%*AG3+10%*Z3+7%*AJ3+8%*AK3+11%*AL3,0)</f>
        <v>67</v>
      </c>
      <c r="BC3" s="80">
        <f t="shared" ref="BC3:BC37" si="15">ROUND(6%*AN3+4%*AO3+7%*AD3+5%*AP3+14%*AH3+4%*V3+10%*AF3+10%*Y3+14%*Z3+9%*AJ3+12%*AK3+5%*AL3,0)</f>
        <v>65</v>
      </c>
      <c r="BD3" s="80">
        <f t="shared" ref="BD3:BD37" si="16">ROUND(5%*O3+7%*N3+8%*AN3+8%*AD3+12%*AH3+7%*AF3+9%*W3+4%*AI3+7%*Z3+8%*AJ3+11%*AK3+14%*AL3,0)</f>
        <v>65</v>
      </c>
      <c r="BE3" s="80">
        <f t="shared" ref="BE3:BE37" si="17">ROUND(2%*N3+3%*AM3+10%*AO3+5%*AD3+7%*AP3+13%*AH3+4%*AF3+10%*AI3+5%*Z3+14%*AJ3+17%*AK3+10%*AL3,0)</f>
        <v>58</v>
      </c>
      <c r="BF3" s="81">
        <f t="shared" ref="BF3:BF37" si="18">ROUND(11%*AD3+21%*AQ3+21%*AR3+5%*AS3+21%*AT3+21%*AU3,0)</f>
        <v>26</v>
      </c>
    </row>
    <row r="4" spans="1:58">
      <c r="A4" s="69">
        <v>14</v>
      </c>
      <c r="B4" s="69">
        <v>19</v>
      </c>
      <c r="C4" s="44" t="s">
        <v>748</v>
      </c>
      <c r="D4" s="8" t="s">
        <v>841</v>
      </c>
      <c r="E4" s="8">
        <f t="shared" si="0"/>
        <v>74</v>
      </c>
      <c r="G4" s="8">
        <f t="shared" si="1"/>
        <v>83</v>
      </c>
      <c r="H4" s="84">
        <f t="shared" si="2"/>
        <v>69</v>
      </c>
      <c r="I4" s="84">
        <f t="shared" si="3"/>
        <v>77</v>
      </c>
      <c r="J4" s="84">
        <f t="shared" si="4"/>
        <v>75</v>
      </c>
      <c r="K4" s="84">
        <f t="shared" si="5"/>
        <v>74</v>
      </c>
      <c r="L4" s="84">
        <f t="shared" si="6"/>
        <v>66</v>
      </c>
      <c r="M4" s="84">
        <f t="shared" si="7"/>
        <v>75</v>
      </c>
      <c r="N4" s="73">
        <v>70</v>
      </c>
      <c r="O4" s="74">
        <v>67</v>
      </c>
      <c r="P4" s="73">
        <v>76</v>
      </c>
      <c r="Q4" s="69">
        <v>69</v>
      </c>
      <c r="R4" s="69">
        <v>80</v>
      </c>
      <c r="S4" s="69">
        <v>76</v>
      </c>
      <c r="T4" s="69">
        <v>78</v>
      </c>
      <c r="U4" s="74">
        <v>75</v>
      </c>
      <c r="V4" s="73">
        <v>79</v>
      </c>
      <c r="W4" s="69">
        <v>74</v>
      </c>
      <c r="X4" s="69">
        <v>73</v>
      </c>
      <c r="Y4" s="69">
        <v>72</v>
      </c>
      <c r="Z4" s="69">
        <v>76</v>
      </c>
      <c r="AA4" s="74">
        <v>58</v>
      </c>
      <c r="AB4" s="73">
        <v>64</v>
      </c>
      <c r="AC4" s="69">
        <v>68</v>
      </c>
      <c r="AD4" s="69">
        <v>67</v>
      </c>
      <c r="AE4" s="69">
        <v>83</v>
      </c>
      <c r="AF4" s="69">
        <v>76</v>
      </c>
      <c r="AG4" s="74">
        <v>76</v>
      </c>
      <c r="AH4" s="73">
        <v>64</v>
      </c>
      <c r="AI4" s="69">
        <v>75</v>
      </c>
      <c r="AJ4" s="69">
        <v>68</v>
      </c>
      <c r="AK4" s="69">
        <v>64</v>
      </c>
      <c r="AL4" s="74">
        <v>65</v>
      </c>
      <c r="AM4" s="73">
        <v>74</v>
      </c>
      <c r="AN4" s="69">
        <v>71</v>
      </c>
      <c r="AO4" s="69">
        <v>79</v>
      </c>
      <c r="AP4" s="74">
        <v>68</v>
      </c>
      <c r="AQ4" s="73">
        <v>63</v>
      </c>
      <c r="AR4" s="69">
        <v>75</v>
      </c>
      <c r="AS4" s="69">
        <v>71</v>
      </c>
      <c r="AT4" s="69">
        <v>73</v>
      </c>
      <c r="AU4" s="74">
        <v>69</v>
      </c>
      <c r="AV4" s="79">
        <f t="shared" si="8"/>
        <v>74</v>
      </c>
      <c r="AW4" s="80">
        <f t="shared" si="9"/>
        <v>74</v>
      </c>
      <c r="AX4" s="80">
        <f t="shared" si="10"/>
        <v>73</v>
      </c>
      <c r="AY4" s="80">
        <f t="shared" si="11"/>
        <v>74</v>
      </c>
      <c r="AZ4" s="80">
        <f t="shared" si="12"/>
        <v>73</v>
      </c>
      <c r="BA4" s="80">
        <f t="shared" si="13"/>
        <v>73</v>
      </c>
      <c r="BB4" s="80">
        <f t="shared" si="14"/>
        <v>70</v>
      </c>
      <c r="BC4" s="80">
        <f t="shared" si="15"/>
        <v>70</v>
      </c>
      <c r="BD4" s="80">
        <f t="shared" si="16"/>
        <v>69</v>
      </c>
      <c r="BE4" s="80">
        <f t="shared" si="17"/>
        <v>69</v>
      </c>
      <c r="BF4" s="81">
        <f t="shared" si="18"/>
        <v>70</v>
      </c>
    </row>
    <row r="5" spans="1:58">
      <c r="A5" s="69">
        <v>34</v>
      </c>
      <c r="B5" s="69">
        <v>17</v>
      </c>
      <c r="C5" s="44" t="s">
        <v>756</v>
      </c>
      <c r="D5" s="8" t="s">
        <v>839</v>
      </c>
      <c r="E5" s="8">
        <f t="shared" si="0"/>
        <v>74</v>
      </c>
      <c r="G5" s="8">
        <f t="shared" si="1"/>
        <v>82</v>
      </c>
      <c r="H5" s="84">
        <f t="shared" si="2"/>
        <v>55</v>
      </c>
      <c r="I5" s="84">
        <f t="shared" si="3"/>
        <v>68</v>
      </c>
      <c r="J5" s="84">
        <f t="shared" si="4"/>
        <v>74</v>
      </c>
      <c r="K5" s="84">
        <f t="shared" si="5"/>
        <v>69</v>
      </c>
      <c r="L5" s="84">
        <f t="shared" si="6"/>
        <v>74</v>
      </c>
      <c r="M5" s="84">
        <f t="shared" si="7"/>
        <v>72</v>
      </c>
      <c r="N5" s="73">
        <v>54</v>
      </c>
      <c r="O5" s="74">
        <v>57</v>
      </c>
      <c r="P5" s="73">
        <v>66</v>
      </c>
      <c r="Q5" s="69">
        <v>65</v>
      </c>
      <c r="R5" s="69">
        <v>73</v>
      </c>
      <c r="S5" s="69">
        <v>67</v>
      </c>
      <c r="T5" s="69">
        <v>75</v>
      </c>
      <c r="U5" s="74">
        <v>66</v>
      </c>
      <c r="V5" s="73">
        <v>82</v>
      </c>
      <c r="W5" s="69">
        <v>66</v>
      </c>
      <c r="X5" s="69">
        <v>69</v>
      </c>
      <c r="Y5" s="69">
        <v>76</v>
      </c>
      <c r="Z5" s="69">
        <v>75</v>
      </c>
      <c r="AA5" s="74">
        <v>66</v>
      </c>
      <c r="AB5" s="73">
        <v>66</v>
      </c>
      <c r="AC5" s="69">
        <v>74</v>
      </c>
      <c r="AD5" s="69">
        <v>68</v>
      </c>
      <c r="AE5" s="69">
        <v>79</v>
      </c>
      <c r="AF5" s="69">
        <v>72</v>
      </c>
      <c r="AG5" s="74">
        <v>67</v>
      </c>
      <c r="AH5" s="73">
        <v>71</v>
      </c>
      <c r="AI5" s="69">
        <v>69</v>
      </c>
      <c r="AJ5" s="69">
        <v>79</v>
      </c>
      <c r="AK5" s="69">
        <v>72</v>
      </c>
      <c r="AL5" s="74">
        <v>71</v>
      </c>
      <c r="AM5" s="73">
        <v>56</v>
      </c>
      <c r="AN5" s="69">
        <v>69</v>
      </c>
      <c r="AO5" s="69">
        <v>72</v>
      </c>
      <c r="AP5" s="74">
        <v>78</v>
      </c>
      <c r="AQ5" s="73">
        <v>20</v>
      </c>
      <c r="AR5" s="69">
        <v>20</v>
      </c>
      <c r="AS5" s="69">
        <v>20</v>
      </c>
      <c r="AT5" s="69">
        <v>20</v>
      </c>
      <c r="AU5" s="74">
        <v>20</v>
      </c>
      <c r="AV5" s="79">
        <f t="shared" si="8"/>
        <v>68</v>
      </c>
      <c r="AW5" s="80">
        <f t="shared" si="9"/>
        <v>69</v>
      </c>
      <c r="AX5" s="80">
        <f t="shared" si="10"/>
        <v>68</v>
      </c>
      <c r="AY5" s="80">
        <f t="shared" si="11"/>
        <v>70</v>
      </c>
      <c r="AZ5" s="80">
        <f t="shared" si="12"/>
        <v>68</v>
      </c>
      <c r="BA5" s="80">
        <f t="shared" si="13"/>
        <v>73</v>
      </c>
      <c r="BB5" s="80">
        <f t="shared" si="14"/>
        <v>69</v>
      </c>
      <c r="BC5" s="80">
        <f t="shared" si="15"/>
        <v>74</v>
      </c>
      <c r="BD5" s="80">
        <f t="shared" si="16"/>
        <v>69</v>
      </c>
      <c r="BE5" s="80">
        <f t="shared" si="17"/>
        <v>72</v>
      </c>
      <c r="BF5" s="81">
        <f t="shared" si="18"/>
        <v>25</v>
      </c>
    </row>
    <row r="6" spans="1:58">
      <c r="A6" s="69">
        <v>10</v>
      </c>
      <c r="B6" s="69">
        <v>86</v>
      </c>
      <c r="C6" s="44" t="s">
        <v>746</v>
      </c>
      <c r="D6" s="8" t="s">
        <v>838</v>
      </c>
      <c r="E6" s="8">
        <f t="shared" si="0"/>
        <v>73</v>
      </c>
      <c r="G6" s="8">
        <f t="shared" si="1"/>
        <v>80</v>
      </c>
      <c r="H6" s="84">
        <f t="shared" si="2"/>
        <v>67</v>
      </c>
      <c r="I6" s="84">
        <f t="shared" si="3"/>
        <v>60</v>
      </c>
      <c r="J6" s="84">
        <f t="shared" si="4"/>
        <v>67</v>
      </c>
      <c r="K6" s="84">
        <f t="shared" si="5"/>
        <v>64</v>
      </c>
      <c r="L6" s="84">
        <f t="shared" si="6"/>
        <v>75</v>
      </c>
      <c r="M6" s="84">
        <f t="shared" si="7"/>
        <v>64</v>
      </c>
      <c r="N6" s="73">
        <v>63</v>
      </c>
      <c r="O6" s="74">
        <v>72</v>
      </c>
      <c r="P6" s="73">
        <v>60</v>
      </c>
      <c r="Q6" s="69">
        <v>66</v>
      </c>
      <c r="R6" s="69">
        <v>62</v>
      </c>
      <c r="S6" s="69">
        <v>53</v>
      </c>
      <c r="T6" s="69">
        <v>65</v>
      </c>
      <c r="U6" s="74">
        <v>62</v>
      </c>
      <c r="V6" s="73">
        <v>66</v>
      </c>
      <c r="W6" s="69">
        <v>71</v>
      </c>
      <c r="X6" s="69">
        <v>56</v>
      </c>
      <c r="Y6" s="69">
        <v>62</v>
      </c>
      <c r="Z6" s="69">
        <v>69</v>
      </c>
      <c r="AA6" s="74">
        <v>64</v>
      </c>
      <c r="AB6" s="73">
        <v>68</v>
      </c>
      <c r="AC6" s="69">
        <v>63</v>
      </c>
      <c r="AD6" s="69">
        <v>75</v>
      </c>
      <c r="AE6" s="69">
        <v>68</v>
      </c>
      <c r="AF6" s="69">
        <v>68</v>
      </c>
      <c r="AG6" s="74">
        <v>59</v>
      </c>
      <c r="AH6" s="73">
        <v>80</v>
      </c>
      <c r="AI6" s="69">
        <v>69</v>
      </c>
      <c r="AJ6" s="69">
        <v>76</v>
      </c>
      <c r="AK6" s="69">
        <v>73</v>
      </c>
      <c r="AL6" s="74">
        <v>69</v>
      </c>
      <c r="AM6" s="73">
        <v>57</v>
      </c>
      <c r="AN6" s="69">
        <v>80</v>
      </c>
      <c r="AO6" s="69">
        <v>53</v>
      </c>
      <c r="AP6" s="74">
        <v>74</v>
      </c>
      <c r="AQ6" s="73">
        <v>20</v>
      </c>
      <c r="AR6" s="69">
        <v>20</v>
      </c>
      <c r="AS6" s="69">
        <v>20</v>
      </c>
      <c r="AT6" s="69">
        <v>20</v>
      </c>
      <c r="AU6" s="74">
        <v>20</v>
      </c>
      <c r="AV6" s="79">
        <f t="shared" si="8"/>
        <v>64</v>
      </c>
      <c r="AW6" s="80">
        <f t="shared" si="9"/>
        <v>65</v>
      </c>
      <c r="AX6" s="80">
        <f t="shared" si="10"/>
        <v>66</v>
      </c>
      <c r="AY6" s="80">
        <f t="shared" si="11"/>
        <v>65</v>
      </c>
      <c r="AZ6" s="80">
        <f t="shared" si="12"/>
        <v>67</v>
      </c>
      <c r="BA6" s="80">
        <f t="shared" si="13"/>
        <v>68</v>
      </c>
      <c r="BB6" s="80">
        <f t="shared" si="14"/>
        <v>72</v>
      </c>
      <c r="BC6" s="80">
        <f t="shared" si="15"/>
        <v>71</v>
      </c>
      <c r="BD6" s="80">
        <f t="shared" si="16"/>
        <v>73</v>
      </c>
      <c r="BE6" s="80">
        <f t="shared" si="17"/>
        <v>71</v>
      </c>
      <c r="BF6" s="81">
        <f t="shared" si="18"/>
        <v>26</v>
      </c>
    </row>
    <row r="7" spans="1:58">
      <c r="A7" s="69">
        <v>19</v>
      </c>
      <c r="B7" s="69">
        <v>33</v>
      </c>
      <c r="C7" s="44" t="s">
        <v>10</v>
      </c>
      <c r="D7" s="8" t="s">
        <v>839</v>
      </c>
      <c r="E7" s="8">
        <f t="shared" si="0"/>
        <v>73</v>
      </c>
      <c r="G7" s="8">
        <f t="shared" si="1"/>
        <v>78</v>
      </c>
      <c r="H7" s="84">
        <f t="shared" si="2"/>
        <v>69</v>
      </c>
      <c r="I7" s="84">
        <f t="shared" si="3"/>
        <v>70</v>
      </c>
      <c r="J7" s="84">
        <f t="shared" si="4"/>
        <v>70</v>
      </c>
      <c r="K7" s="84">
        <f t="shared" si="5"/>
        <v>69</v>
      </c>
      <c r="L7" s="84">
        <f t="shared" si="6"/>
        <v>73</v>
      </c>
      <c r="M7" s="84">
        <f t="shared" si="7"/>
        <v>74</v>
      </c>
      <c r="N7" s="69">
        <v>73</v>
      </c>
      <c r="O7" s="74">
        <v>65</v>
      </c>
      <c r="P7" s="73">
        <v>69</v>
      </c>
      <c r="Q7" s="69">
        <v>67</v>
      </c>
      <c r="R7" s="69">
        <v>74</v>
      </c>
      <c r="S7" s="69">
        <v>70</v>
      </c>
      <c r="T7" s="69">
        <v>73</v>
      </c>
      <c r="U7" s="74">
        <v>66</v>
      </c>
      <c r="V7" s="73">
        <v>73</v>
      </c>
      <c r="W7" s="69">
        <v>65</v>
      </c>
      <c r="X7" s="69">
        <v>66</v>
      </c>
      <c r="Y7" s="69">
        <v>71</v>
      </c>
      <c r="Z7" s="69">
        <v>73</v>
      </c>
      <c r="AA7" s="74">
        <v>57</v>
      </c>
      <c r="AB7" s="73">
        <v>66</v>
      </c>
      <c r="AC7" s="69">
        <v>68</v>
      </c>
      <c r="AD7" s="69">
        <v>74</v>
      </c>
      <c r="AE7" s="69">
        <v>73</v>
      </c>
      <c r="AF7" s="69">
        <v>70</v>
      </c>
      <c r="AG7" s="74">
        <v>68</v>
      </c>
      <c r="AH7" s="73">
        <v>75</v>
      </c>
      <c r="AI7" s="69">
        <v>78</v>
      </c>
      <c r="AJ7" s="69">
        <v>73</v>
      </c>
      <c r="AK7" s="69">
        <v>74</v>
      </c>
      <c r="AL7" s="74">
        <v>65</v>
      </c>
      <c r="AM7" s="73">
        <v>71</v>
      </c>
      <c r="AN7" s="69">
        <v>70</v>
      </c>
      <c r="AO7" s="69">
        <v>76</v>
      </c>
      <c r="AP7" s="74">
        <v>75</v>
      </c>
      <c r="AQ7" s="73">
        <v>65</v>
      </c>
      <c r="AR7" s="69">
        <v>74</v>
      </c>
      <c r="AS7" s="69">
        <v>72</v>
      </c>
      <c r="AT7" s="69">
        <v>73</v>
      </c>
      <c r="AU7" s="74">
        <v>72</v>
      </c>
      <c r="AV7" s="79">
        <f t="shared" si="8"/>
        <v>71</v>
      </c>
      <c r="AW7" s="80">
        <f t="shared" si="9"/>
        <v>70</v>
      </c>
      <c r="AX7" s="80">
        <f t="shared" si="10"/>
        <v>69</v>
      </c>
      <c r="AY7" s="80">
        <f t="shared" si="11"/>
        <v>70</v>
      </c>
      <c r="AZ7" s="80">
        <f t="shared" si="12"/>
        <v>70</v>
      </c>
      <c r="BA7" s="80">
        <f t="shared" si="13"/>
        <v>71</v>
      </c>
      <c r="BB7" s="80">
        <f t="shared" si="14"/>
        <v>71</v>
      </c>
      <c r="BC7" s="80">
        <f t="shared" si="15"/>
        <v>73</v>
      </c>
      <c r="BD7" s="80">
        <f t="shared" si="16"/>
        <v>71</v>
      </c>
      <c r="BE7" s="80">
        <f t="shared" si="17"/>
        <v>73</v>
      </c>
      <c r="BF7" s="81">
        <f t="shared" si="18"/>
        <v>71</v>
      </c>
    </row>
    <row r="8" spans="1:58">
      <c r="A8" s="69">
        <v>28</v>
      </c>
      <c r="B8" s="69">
        <v>4</v>
      </c>
      <c r="C8" s="44" t="s">
        <v>8</v>
      </c>
      <c r="D8" s="8" t="s">
        <v>840</v>
      </c>
      <c r="E8" s="8">
        <f t="shared" si="0"/>
        <v>73</v>
      </c>
      <c r="G8" s="8">
        <f t="shared" si="1"/>
        <v>79</v>
      </c>
      <c r="H8" s="84">
        <f t="shared" si="2"/>
        <v>74</v>
      </c>
      <c r="I8" s="84">
        <f t="shared" si="3"/>
        <v>63</v>
      </c>
      <c r="J8" s="84">
        <f t="shared" si="4"/>
        <v>62</v>
      </c>
      <c r="K8" s="84">
        <f t="shared" si="5"/>
        <v>64</v>
      </c>
      <c r="L8" s="84">
        <f t="shared" si="6"/>
        <v>77</v>
      </c>
      <c r="M8" s="84">
        <f t="shared" si="7"/>
        <v>69</v>
      </c>
      <c r="N8" s="69">
        <v>74</v>
      </c>
      <c r="O8" s="74">
        <v>75</v>
      </c>
      <c r="P8" s="73">
        <v>63</v>
      </c>
      <c r="Q8" s="69">
        <v>65</v>
      </c>
      <c r="R8" s="69">
        <v>66</v>
      </c>
      <c r="S8" s="69">
        <v>58</v>
      </c>
      <c r="T8" s="69">
        <v>67</v>
      </c>
      <c r="U8" s="74">
        <v>64</v>
      </c>
      <c r="V8" s="73">
        <v>63</v>
      </c>
      <c r="W8" s="69">
        <v>55</v>
      </c>
      <c r="X8" s="69">
        <v>65</v>
      </c>
      <c r="Y8" s="69">
        <v>65</v>
      </c>
      <c r="Z8" s="69">
        <v>67</v>
      </c>
      <c r="AA8" s="74">
        <v>46</v>
      </c>
      <c r="AB8" s="73">
        <v>69</v>
      </c>
      <c r="AC8" s="69">
        <v>69</v>
      </c>
      <c r="AD8" s="69">
        <v>71</v>
      </c>
      <c r="AE8" s="69">
        <v>73</v>
      </c>
      <c r="AF8" s="69">
        <v>62</v>
      </c>
      <c r="AG8" s="74">
        <v>63</v>
      </c>
      <c r="AH8" s="73">
        <v>78</v>
      </c>
      <c r="AI8" s="69">
        <v>72</v>
      </c>
      <c r="AJ8" s="69">
        <v>79</v>
      </c>
      <c r="AK8" s="69">
        <v>77</v>
      </c>
      <c r="AL8" s="74">
        <v>71</v>
      </c>
      <c r="AM8" s="73">
        <v>68</v>
      </c>
      <c r="AN8" s="69">
        <v>71</v>
      </c>
      <c r="AO8" s="69">
        <v>66</v>
      </c>
      <c r="AP8" s="74">
        <v>76</v>
      </c>
      <c r="AQ8" s="73">
        <v>68</v>
      </c>
      <c r="AR8" s="69">
        <v>73</v>
      </c>
      <c r="AS8" s="69">
        <v>70</v>
      </c>
      <c r="AT8" s="69">
        <v>72</v>
      </c>
      <c r="AU8" s="74">
        <v>73</v>
      </c>
      <c r="AV8" s="79">
        <f t="shared" si="8"/>
        <v>66</v>
      </c>
      <c r="AW8" s="80">
        <f t="shared" si="9"/>
        <v>65</v>
      </c>
      <c r="AX8" s="80">
        <f t="shared" si="10"/>
        <v>65</v>
      </c>
      <c r="AY8" s="80">
        <f t="shared" si="11"/>
        <v>65</v>
      </c>
      <c r="AZ8" s="80">
        <f t="shared" si="12"/>
        <v>65</v>
      </c>
      <c r="BA8" s="80">
        <f t="shared" si="13"/>
        <v>66</v>
      </c>
      <c r="BB8" s="80">
        <f t="shared" si="14"/>
        <v>70</v>
      </c>
      <c r="BC8" s="80">
        <f t="shared" si="15"/>
        <v>71</v>
      </c>
      <c r="BD8" s="80">
        <f t="shared" si="16"/>
        <v>71</v>
      </c>
      <c r="BE8" s="80">
        <f t="shared" si="17"/>
        <v>73</v>
      </c>
      <c r="BF8" s="81">
        <f t="shared" si="18"/>
        <v>71</v>
      </c>
    </row>
    <row r="9" spans="1:58">
      <c r="A9" s="69">
        <v>39</v>
      </c>
      <c r="B9" s="69">
        <v>88</v>
      </c>
      <c r="C9" s="44" t="s">
        <v>761</v>
      </c>
      <c r="D9" s="8" t="s">
        <v>841</v>
      </c>
      <c r="E9" s="8">
        <f t="shared" si="0"/>
        <v>73</v>
      </c>
      <c r="G9" s="8">
        <f t="shared" si="1"/>
        <v>81</v>
      </c>
      <c r="H9" s="84">
        <f t="shared" si="2"/>
        <v>72</v>
      </c>
      <c r="I9" s="84">
        <f t="shared" si="3"/>
        <v>74</v>
      </c>
      <c r="J9" s="84">
        <f t="shared" si="4"/>
        <v>70</v>
      </c>
      <c r="K9" s="84">
        <f t="shared" si="5"/>
        <v>76</v>
      </c>
      <c r="L9" s="84">
        <f t="shared" si="6"/>
        <v>66</v>
      </c>
      <c r="M9" s="84">
        <f t="shared" si="7"/>
        <v>69</v>
      </c>
      <c r="N9" s="8">
        <v>72</v>
      </c>
      <c r="O9" s="74">
        <v>71</v>
      </c>
      <c r="P9" s="73">
        <v>73</v>
      </c>
      <c r="Q9" s="69">
        <v>71</v>
      </c>
      <c r="R9" s="69">
        <v>77</v>
      </c>
      <c r="S9" s="69">
        <v>74</v>
      </c>
      <c r="T9" s="69">
        <v>75</v>
      </c>
      <c r="U9" s="74">
        <v>68</v>
      </c>
      <c r="V9" s="73">
        <v>70</v>
      </c>
      <c r="W9" s="69">
        <v>68</v>
      </c>
      <c r="X9" s="69">
        <v>71</v>
      </c>
      <c r="Y9" s="69">
        <v>69</v>
      </c>
      <c r="Z9" s="69">
        <v>74</v>
      </c>
      <c r="AA9" s="74">
        <v>60</v>
      </c>
      <c r="AB9" s="73">
        <v>74</v>
      </c>
      <c r="AC9" s="69">
        <v>77</v>
      </c>
      <c r="AD9" s="69">
        <v>69</v>
      </c>
      <c r="AE9" s="69">
        <v>81</v>
      </c>
      <c r="AF9" s="69">
        <v>76</v>
      </c>
      <c r="AG9" s="74">
        <v>77</v>
      </c>
      <c r="AH9" s="73">
        <v>66</v>
      </c>
      <c r="AI9" s="69">
        <v>70</v>
      </c>
      <c r="AJ9" s="69">
        <v>67</v>
      </c>
      <c r="AK9" s="69">
        <v>64</v>
      </c>
      <c r="AL9" s="74">
        <v>62</v>
      </c>
      <c r="AM9" s="73">
        <v>71</v>
      </c>
      <c r="AN9" s="69">
        <v>75</v>
      </c>
      <c r="AO9" s="69">
        <v>67</v>
      </c>
      <c r="AP9" s="74">
        <v>67</v>
      </c>
      <c r="AQ9" s="73">
        <v>20</v>
      </c>
      <c r="AR9" s="69">
        <v>20</v>
      </c>
      <c r="AS9" s="69">
        <v>20</v>
      </c>
      <c r="AT9" s="69">
        <v>20</v>
      </c>
      <c r="AU9" s="74">
        <v>20</v>
      </c>
      <c r="AV9" s="79">
        <f t="shared" si="8"/>
        <v>73</v>
      </c>
      <c r="AW9" s="80">
        <f t="shared" si="9"/>
        <v>73</v>
      </c>
      <c r="AX9" s="80">
        <f t="shared" si="10"/>
        <v>73</v>
      </c>
      <c r="AY9" s="80">
        <f t="shared" si="11"/>
        <v>73</v>
      </c>
      <c r="AZ9" s="80">
        <f t="shared" si="12"/>
        <v>73</v>
      </c>
      <c r="BA9" s="80">
        <f t="shared" si="13"/>
        <v>72</v>
      </c>
      <c r="BB9" s="80">
        <f t="shared" si="14"/>
        <v>69</v>
      </c>
      <c r="BC9" s="80">
        <f t="shared" si="15"/>
        <v>69</v>
      </c>
      <c r="BD9" s="80">
        <f t="shared" si="16"/>
        <v>69</v>
      </c>
      <c r="BE9" s="80">
        <f t="shared" si="17"/>
        <v>67</v>
      </c>
      <c r="BF9" s="81">
        <f t="shared" si="18"/>
        <v>25</v>
      </c>
    </row>
    <row r="10" spans="1:58">
      <c r="A10" s="69">
        <v>23</v>
      </c>
      <c r="B10" s="69">
        <v>7</v>
      </c>
      <c r="C10" s="44" t="s">
        <v>751</v>
      </c>
      <c r="D10" s="8" t="s">
        <v>841</v>
      </c>
      <c r="E10" s="8">
        <f t="shared" si="0"/>
        <v>72</v>
      </c>
      <c r="G10" s="8">
        <f t="shared" si="1"/>
        <v>77</v>
      </c>
      <c r="H10" s="84">
        <f t="shared" si="2"/>
        <v>74</v>
      </c>
      <c r="I10" s="84">
        <f t="shared" si="3"/>
        <v>72</v>
      </c>
      <c r="J10" s="84">
        <f t="shared" si="4"/>
        <v>69</v>
      </c>
      <c r="K10" s="84">
        <f t="shared" si="5"/>
        <v>75</v>
      </c>
      <c r="L10" s="84">
        <f t="shared" si="6"/>
        <v>67</v>
      </c>
      <c r="M10" s="84">
        <f t="shared" si="7"/>
        <v>65</v>
      </c>
      <c r="N10" s="69">
        <v>75</v>
      </c>
      <c r="O10" s="74">
        <v>72</v>
      </c>
      <c r="P10" s="73">
        <v>72</v>
      </c>
      <c r="Q10" s="69">
        <v>69</v>
      </c>
      <c r="R10" s="69">
        <v>74</v>
      </c>
      <c r="S10" s="69">
        <v>72</v>
      </c>
      <c r="T10" s="69">
        <v>74</v>
      </c>
      <c r="U10" s="74">
        <v>72</v>
      </c>
      <c r="V10" s="73">
        <v>66</v>
      </c>
      <c r="W10" s="69">
        <v>71</v>
      </c>
      <c r="X10" s="69">
        <v>72</v>
      </c>
      <c r="Y10" s="44">
        <v>72</v>
      </c>
      <c r="Z10" s="69">
        <v>69</v>
      </c>
      <c r="AA10" s="74">
        <v>61</v>
      </c>
      <c r="AB10" s="73">
        <v>75</v>
      </c>
      <c r="AC10" s="69">
        <v>72</v>
      </c>
      <c r="AD10" s="69">
        <v>73</v>
      </c>
      <c r="AE10" s="69">
        <v>77</v>
      </c>
      <c r="AF10" s="69">
        <v>75</v>
      </c>
      <c r="AG10" s="74">
        <v>75</v>
      </c>
      <c r="AH10" s="73">
        <v>69</v>
      </c>
      <c r="AI10" s="69">
        <v>70</v>
      </c>
      <c r="AJ10" s="69">
        <v>67</v>
      </c>
      <c r="AK10" s="69">
        <v>67</v>
      </c>
      <c r="AL10" s="74">
        <v>60</v>
      </c>
      <c r="AM10" s="73">
        <v>73</v>
      </c>
      <c r="AN10" s="69">
        <v>75</v>
      </c>
      <c r="AO10" s="69">
        <v>59</v>
      </c>
      <c r="AP10" s="74">
        <v>67</v>
      </c>
      <c r="AQ10" s="73">
        <v>20</v>
      </c>
      <c r="AR10" s="69">
        <v>20</v>
      </c>
      <c r="AS10" s="69">
        <v>20</v>
      </c>
      <c r="AT10" s="69">
        <v>20</v>
      </c>
      <c r="AU10" s="74">
        <v>20</v>
      </c>
      <c r="AV10" s="79">
        <f t="shared" si="8"/>
        <v>72</v>
      </c>
      <c r="AW10" s="80">
        <f t="shared" si="9"/>
        <v>72</v>
      </c>
      <c r="AX10" s="80">
        <f t="shared" si="10"/>
        <v>72</v>
      </c>
      <c r="AY10" s="80">
        <f t="shared" si="11"/>
        <v>72</v>
      </c>
      <c r="AZ10" s="80">
        <f t="shared" si="12"/>
        <v>72</v>
      </c>
      <c r="BA10" s="80">
        <f t="shared" si="13"/>
        <v>71</v>
      </c>
      <c r="BB10" s="80">
        <f t="shared" si="14"/>
        <v>70</v>
      </c>
      <c r="BC10" s="80">
        <f t="shared" si="15"/>
        <v>69</v>
      </c>
      <c r="BD10" s="80">
        <f t="shared" si="16"/>
        <v>69</v>
      </c>
      <c r="BE10" s="80">
        <f t="shared" si="17"/>
        <v>67</v>
      </c>
      <c r="BF10" s="81">
        <f t="shared" si="18"/>
        <v>26</v>
      </c>
    </row>
    <row r="11" spans="1:58">
      <c r="A11" s="69">
        <v>32</v>
      </c>
      <c r="B11" s="69">
        <v>12</v>
      </c>
      <c r="C11" s="44" t="s">
        <v>754</v>
      </c>
      <c r="D11" s="8" t="s">
        <v>208</v>
      </c>
      <c r="E11" s="8">
        <f t="shared" si="0"/>
        <v>72</v>
      </c>
      <c r="G11" s="8">
        <f t="shared" si="1"/>
        <v>80</v>
      </c>
      <c r="H11" s="84">
        <f t="shared" si="2"/>
        <v>66</v>
      </c>
      <c r="I11" s="84">
        <f t="shared" si="3"/>
        <v>71</v>
      </c>
      <c r="J11" s="84">
        <f t="shared" si="4"/>
        <v>69</v>
      </c>
      <c r="K11" s="84">
        <f t="shared" si="5"/>
        <v>69</v>
      </c>
      <c r="L11" s="84">
        <f t="shared" si="6"/>
        <v>71</v>
      </c>
      <c r="M11" s="84">
        <f t="shared" si="7"/>
        <v>73</v>
      </c>
      <c r="N11" s="69">
        <v>64</v>
      </c>
      <c r="O11" s="74">
        <v>69</v>
      </c>
      <c r="P11" s="73">
        <v>70</v>
      </c>
      <c r="Q11" s="69">
        <v>73</v>
      </c>
      <c r="R11" s="69">
        <v>75</v>
      </c>
      <c r="S11" s="69">
        <v>70</v>
      </c>
      <c r="T11" s="69">
        <v>73</v>
      </c>
      <c r="U11" s="74">
        <v>69</v>
      </c>
      <c r="V11" s="73">
        <v>80</v>
      </c>
      <c r="W11" s="69">
        <v>68</v>
      </c>
      <c r="X11" s="69">
        <v>68</v>
      </c>
      <c r="Y11" s="69">
        <v>72</v>
      </c>
      <c r="Z11" s="69">
        <v>67</v>
      </c>
      <c r="AA11" s="74">
        <v>44</v>
      </c>
      <c r="AB11" s="73">
        <v>71</v>
      </c>
      <c r="AC11" s="69">
        <v>78</v>
      </c>
      <c r="AD11" s="69">
        <v>73</v>
      </c>
      <c r="AE11" s="69">
        <v>73</v>
      </c>
      <c r="AF11" s="69">
        <v>67</v>
      </c>
      <c r="AG11" s="74">
        <v>68</v>
      </c>
      <c r="AH11" s="73">
        <v>70</v>
      </c>
      <c r="AI11" s="69">
        <v>69</v>
      </c>
      <c r="AJ11" s="69">
        <v>74</v>
      </c>
      <c r="AK11" s="69">
        <v>71</v>
      </c>
      <c r="AL11" s="74">
        <v>62</v>
      </c>
      <c r="AM11" s="73">
        <v>64</v>
      </c>
      <c r="AN11" s="69">
        <v>79</v>
      </c>
      <c r="AO11" s="69">
        <v>72</v>
      </c>
      <c r="AP11" s="74">
        <v>68</v>
      </c>
      <c r="AQ11" s="73">
        <v>20</v>
      </c>
      <c r="AR11" s="69">
        <v>20</v>
      </c>
      <c r="AS11" s="69">
        <v>20</v>
      </c>
      <c r="AT11" s="69">
        <v>20</v>
      </c>
      <c r="AU11" s="74">
        <v>20</v>
      </c>
      <c r="AV11" s="79">
        <f t="shared" si="8"/>
        <v>70</v>
      </c>
      <c r="AW11" s="80">
        <f t="shared" si="9"/>
        <v>70</v>
      </c>
      <c r="AX11" s="80">
        <f t="shared" si="10"/>
        <v>69</v>
      </c>
      <c r="AY11" s="80">
        <f t="shared" si="11"/>
        <v>71</v>
      </c>
      <c r="AZ11" s="80">
        <f t="shared" si="12"/>
        <v>70</v>
      </c>
      <c r="BA11" s="80">
        <f t="shared" si="13"/>
        <v>72</v>
      </c>
      <c r="BB11" s="80">
        <f t="shared" si="14"/>
        <v>69</v>
      </c>
      <c r="BC11" s="80">
        <f t="shared" si="15"/>
        <v>71</v>
      </c>
      <c r="BD11" s="80">
        <f t="shared" si="16"/>
        <v>69</v>
      </c>
      <c r="BE11" s="80">
        <f t="shared" si="17"/>
        <v>69</v>
      </c>
      <c r="BF11" s="81">
        <f t="shared" si="18"/>
        <v>26</v>
      </c>
    </row>
    <row r="12" spans="1:58">
      <c r="A12" s="69">
        <v>2</v>
      </c>
      <c r="B12" s="69">
        <v>9</v>
      </c>
      <c r="C12" s="44" t="s">
        <v>11</v>
      </c>
      <c r="D12" s="8" t="s">
        <v>843</v>
      </c>
      <c r="E12" s="8">
        <f t="shared" si="0"/>
        <v>71</v>
      </c>
      <c r="G12" s="8">
        <f t="shared" si="1"/>
        <v>78</v>
      </c>
      <c r="H12" s="84">
        <f t="shared" si="2"/>
        <v>68</v>
      </c>
      <c r="I12" s="84">
        <f t="shared" si="3"/>
        <v>76</v>
      </c>
      <c r="J12" s="84">
        <f t="shared" si="4"/>
        <v>65</v>
      </c>
      <c r="K12" s="84">
        <f t="shared" si="5"/>
        <v>64</v>
      </c>
      <c r="L12" s="84">
        <f t="shared" si="6"/>
        <v>64</v>
      </c>
      <c r="M12" s="84">
        <f t="shared" si="7"/>
        <v>68</v>
      </c>
      <c r="N12" s="69">
        <v>69</v>
      </c>
      <c r="O12" s="74">
        <v>67</v>
      </c>
      <c r="P12" s="73">
        <v>76</v>
      </c>
      <c r="Q12" s="69">
        <v>74</v>
      </c>
      <c r="R12" s="69">
        <v>76</v>
      </c>
      <c r="S12" s="69">
        <v>75</v>
      </c>
      <c r="T12" s="69">
        <v>71</v>
      </c>
      <c r="U12" s="74">
        <v>78</v>
      </c>
      <c r="V12" s="73">
        <v>62</v>
      </c>
      <c r="W12" s="69">
        <v>62</v>
      </c>
      <c r="X12" s="69">
        <v>72</v>
      </c>
      <c r="Y12" s="69">
        <v>68</v>
      </c>
      <c r="Z12" s="69">
        <v>67</v>
      </c>
      <c r="AA12" s="74">
        <v>67</v>
      </c>
      <c r="AB12" s="73">
        <v>68</v>
      </c>
      <c r="AC12" s="69">
        <v>73</v>
      </c>
      <c r="AD12" s="69">
        <v>77</v>
      </c>
      <c r="AE12" s="69">
        <v>63</v>
      </c>
      <c r="AF12" s="69">
        <v>60</v>
      </c>
      <c r="AG12" s="74">
        <v>63</v>
      </c>
      <c r="AH12" s="73">
        <v>66</v>
      </c>
      <c r="AI12" s="69">
        <v>62</v>
      </c>
      <c r="AJ12" s="69">
        <v>65</v>
      </c>
      <c r="AK12" s="69">
        <v>60</v>
      </c>
      <c r="AL12" s="74">
        <v>67</v>
      </c>
      <c r="AM12" s="73">
        <v>60</v>
      </c>
      <c r="AN12" s="69">
        <v>74</v>
      </c>
      <c r="AO12" s="69">
        <v>71</v>
      </c>
      <c r="AP12" s="74">
        <v>55</v>
      </c>
      <c r="AQ12" s="73">
        <v>66</v>
      </c>
      <c r="AR12" s="69">
        <v>73</v>
      </c>
      <c r="AS12" s="69">
        <v>73</v>
      </c>
      <c r="AT12" s="69">
        <v>69</v>
      </c>
      <c r="AU12" s="74">
        <v>72</v>
      </c>
      <c r="AV12" s="79">
        <f t="shared" si="8"/>
        <v>71</v>
      </c>
      <c r="AW12" s="80">
        <f t="shared" si="9"/>
        <v>69</v>
      </c>
      <c r="AX12" s="80">
        <f t="shared" si="10"/>
        <v>67</v>
      </c>
      <c r="AY12" s="80">
        <f t="shared" si="11"/>
        <v>67</v>
      </c>
      <c r="AZ12" s="80">
        <f t="shared" si="12"/>
        <v>67</v>
      </c>
      <c r="BA12" s="80">
        <f t="shared" si="13"/>
        <v>67</v>
      </c>
      <c r="BB12" s="80">
        <f t="shared" si="14"/>
        <v>66</v>
      </c>
      <c r="BC12" s="80">
        <f t="shared" si="15"/>
        <v>66</v>
      </c>
      <c r="BD12" s="80">
        <f t="shared" si="16"/>
        <v>66</v>
      </c>
      <c r="BE12" s="80">
        <f t="shared" si="17"/>
        <v>65</v>
      </c>
      <c r="BF12" s="81">
        <f t="shared" si="18"/>
        <v>71</v>
      </c>
    </row>
    <row r="13" spans="1:58">
      <c r="A13" s="69">
        <v>12</v>
      </c>
      <c r="B13" s="69">
        <v>70</v>
      </c>
      <c r="C13" s="44" t="s">
        <v>6</v>
      </c>
      <c r="D13" s="8" t="s">
        <v>842</v>
      </c>
      <c r="E13" s="8">
        <f t="shared" si="0"/>
        <v>71</v>
      </c>
      <c r="G13" s="8">
        <f t="shared" si="1"/>
        <v>82</v>
      </c>
      <c r="H13" s="84">
        <f t="shared" si="2"/>
        <v>58</v>
      </c>
      <c r="I13" s="84">
        <f t="shared" si="3"/>
        <v>71</v>
      </c>
      <c r="J13" s="84">
        <f t="shared" si="4"/>
        <v>75</v>
      </c>
      <c r="K13" s="84">
        <f t="shared" si="5"/>
        <v>72</v>
      </c>
      <c r="L13" s="84">
        <f t="shared" si="6"/>
        <v>53</v>
      </c>
      <c r="M13" s="84">
        <f t="shared" si="7"/>
        <v>56</v>
      </c>
      <c r="N13" s="69">
        <v>57</v>
      </c>
      <c r="O13" s="74">
        <v>60</v>
      </c>
      <c r="P13" s="73">
        <v>70</v>
      </c>
      <c r="Q13" s="69">
        <v>63</v>
      </c>
      <c r="R13" s="69">
        <v>74</v>
      </c>
      <c r="S13" s="69">
        <v>70</v>
      </c>
      <c r="T13" s="69">
        <v>74</v>
      </c>
      <c r="U13" s="74">
        <v>70</v>
      </c>
      <c r="V13" s="73">
        <v>81</v>
      </c>
      <c r="W13" s="69">
        <v>74</v>
      </c>
      <c r="X13" s="69">
        <v>73</v>
      </c>
      <c r="Y13" s="69">
        <v>73</v>
      </c>
      <c r="Z13" s="69">
        <v>75</v>
      </c>
      <c r="AA13" s="74">
        <v>70</v>
      </c>
      <c r="AB13" s="73">
        <v>67</v>
      </c>
      <c r="AC13" s="69">
        <v>76</v>
      </c>
      <c r="AD13" s="69">
        <v>67</v>
      </c>
      <c r="AE13" s="69">
        <v>82</v>
      </c>
      <c r="AF13" s="69">
        <v>74</v>
      </c>
      <c r="AG13" s="74">
        <v>71</v>
      </c>
      <c r="AH13" s="73">
        <v>65</v>
      </c>
      <c r="AI13" s="69">
        <v>68</v>
      </c>
      <c r="AJ13" s="69">
        <v>53</v>
      </c>
      <c r="AK13" s="69">
        <v>46</v>
      </c>
      <c r="AL13" s="74">
        <v>34</v>
      </c>
      <c r="AM13" s="73">
        <v>62</v>
      </c>
      <c r="AN13" s="69">
        <v>64</v>
      </c>
      <c r="AO13" s="69">
        <v>53</v>
      </c>
      <c r="AP13" s="74">
        <v>52</v>
      </c>
      <c r="AQ13" s="73">
        <v>20</v>
      </c>
      <c r="AR13" s="69">
        <v>20</v>
      </c>
      <c r="AS13" s="69">
        <v>20</v>
      </c>
      <c r="AT13" s="69">
        <v>20</v>
      </c>
      <c r="AU13" s="74">
        <v>20</v>
      </c>
      <c r="AV13" s="79">
        <f t="shared" si="8"/>
        <v>68</v>
      </c>
      <c r="AW13" s="80">
        <f t="shared" si="9"/>
        <v>70</v>
      </c>
      <c r="AX13" s="80">
        <f t="shared" si="10"/>
        <v>70</v>
      </c>
      <c r="AY13" s="80">
        <f t="shared" si="11"/>
        <v>71</v>
      </c>
      <c r="AZ13" s="80">
        <f t="shared" si="12"/>
        <v>70</v>
      </c>
      <c r="BA13" s="80">
        <f t="shared" si="13"/>
        <v>71</v>
      </c>
      <c r="BB13" s="80">
        <f t="shared" si="14"/>
        <v>62</v>
      </c>
      <c r="BC13" s="80">
        <f t="shared" si="15"/>
        <v>63</v>
      </c>
      <c r="BD13" s="80">
        <f t="shared" si="16"/>
        <v>59</v>
      </c>
      <c r="BE13" s="80">
        <f t="shared" si="17"/>
        <v>56</v>
      </c>
      <c r="BF13" s="81">
        <f t="shared" si="18"/>
        <v>25</v>
      </c>
    </row>
    <row r="14" spans="1:58">
      <c r="A14" s="69">
        <v>17</v>
      </c>
      <c r="B14" s="69">
        <v>14</v>
      </c>
      <c r="C14" s="44" t="s">
        <v>750</v>
      </c>
      <c r="D14" s="8" t="s">
        <v>837</v>
      </c>
      <c r="E14" s="8">
        <f t="shared" si="0"/>
        <v>71</v>
      </c>
      <c r="G14" s="8">
        <f t="shared" si="1"/>
        <v>80</v>
      </c>
      <c r="H14" s="84">
        <f t="shared" si="2"/>
        <v>73</v>
      </c>
      <c r="I14" s="84">
        <f t="shared" si="3"/>
        <v>70</v>
      </c>
      <c r="J14" s="84">
        <f t="shared" si="4"/>
        <v>69</v>
      </c>
      <c r="K14" s="84">
        <f t="shared" si="5"/>
        <v>74</v>
      </c>
      <c r="L14" s="84">
        <f t="shared" si="6"/>
        <v>67</v>
      </c>
      <c r="M14" s="84">
        <f t="shared" si="7"/>
        <v>69</v>
      </c>
      <c r="N14" s="69">
        <v>70</v>
      </c>
      <c r="O14" s="74">
        <v>77</v>
      </c>
      <c r="P14" s="73">
        <v>68</v>
      </c>
      <c r="Q14" s="69">
        <v>68</v>
      </c>
      <c r="R14" s="69">
        <v>75</v>
      </c>
      <c r="S14" s="69">
        <v>69</v>
      </c>
      <c r="T14" s="69">
        <v>73</v>
      </c>
      <c r="U14" s="74">
        <v>70</v>
      </c>
      <c r="V14" s="73">
        <v>69</v>
      </c>
      <c r="W14" s="69">
        <v>72</v>
      </c>
      <c r="X14" s="69">
        <v>65</v>
      </c>
      <c r="Y14" s="69">
        <v>67</v>
      </c>
      <c r="Z14" s="69">
        <v>69</v>
      </c>
      <c r="AA14" s="74">
        <v>62</v>
      </c>
      <c r="AB14" s="73">
        <v>74</v>
      </c>
      <c r="AC14" s="69">
        <v>78</v>
      </c>
      <c r="AD14" s="69">
        <v>73</v>
      </c>
      <c r="AE14" s="69">
        <v>80</v>
      </c>
      <c r="AF14" s="69">
        <v>72</v>
      </c>
      <c r="AG14" s="74">
        <v>74</v>
      </c>
      <c r="AH14" s="73">
        <v>64</v>
      </c>
      <c r="AI14" s="69">
        <v>67</v>
      </c>
      <c r="AJ14" s="69">
        <v>73</v>
      </c>
      <c r="AK14" s="69">
        <v>67</v>
      </c>
      <c r="AL14" s="74">
        <v>58</v>
      </c>
      <c r="AM14" s="73">
        <v>64</v>
      </c>
      <c r="AN14" s="69">
        <v>75</v>
      </c>
      <c r="AO14" s="69">
        <v>67</v>
      </c>
      <c r="AP14" s="74">
        <v>68</v>
      </c>
      <c r="AQ14" s="73">
        <v>20</v>
      </c>
      <c r="AR14" s="69">
        <v>20</v>
      </c>
      <c r="AS14" s="69">
        <v>20</v>
      </c>
      <c r="AT14" s="69">
        <v>20</v>
      </c>
      <c r="AU14" s="74">
        <v>20</v>
      </c>
      <c r="AV14" s="79">
        <f t="shared" si="8"/>
        <v>70</v>
      </c>
      <c r="AW14" s="80">
        <f t="shared" si="9"/>
        <v>71</v>
      </c>
      <c r="AX14" s="80">
        <f t="shared" si="10"/>
        <v>71</v>
      </c>
      <c r="AY14" s="80">
        <f t="shared" si="11"/>
        <v>71</v>
      </c>
      <c r="AZ14" s="80">
        <f t="shared" si="12"/>
        <v>71</v>
      </c>
      <c r="BA14" s="80">
        <f t="shared" si="13"/>
        <v>70</v>
      </c>
      <c r="BB14" s="80">
        <f t="shared" si="14"/>
        <v>69</v>
      </c>
      <c r="BC14" s="80">
        <f t="shared" si="15"/>
        <v>68</v>
      </c>
      <c r="BD14" s="80">
        <f t="shared" si="16"/>
        <v>69</v>
      </c>
      <c r="BE14" s="80">
        <f t="shared" si="17"/>
        <v>67</v>
      </c>
      <c r="BF14" s="81">
        <f t="shared" si="18"/>
        <v>26</v>
      </c>
    </row>
    <row r="15" spans="1:58">
      <c r="A15" s="69">
        <v>25</v>
      </c>
      <c r="B15" s="69">
        <v>99</v>
      </c>
      <c r="C15" s="44" t="s">
        <v>7</v>
      </c>
      <c r="D15" s="8" t="s">
        <v>840</v>
      </c>
      <c r="E15" s="8">
        <f t="shared" si="0"/>
        <v>71</v>
      </c>
      <c r="G15" s="8">
        <f t="shared" si="1"/>
        <v>78</v>
      </c>
      <c r="H15" s="84">
        <f t="shared" si="2"/>
        <v>47</v>
      </c>
      <c r="I15" s="84">
        <f t="shared" si="3"/>
        <v>73</v>
      </c>
      <c r="J15" s="84">
        <f t="shared" si="4"/>
        <v>70</v>
      </c>
      <c r="K15" s="84">
        <f t="shared" si="5"/>
        <v>63</v>
      </c>
      <c r="L15" s="84">
        <f t="shared" si="6"/>
        <v>72</v>
      </c>
      <c r="M15" s="84">
        <f t="shared" si="7"/>
        <v>72</v>
      </c>
      <c r="N15" s="69">
        <v>40</v>
      </c>
      <c r="O15" s="74">
        <v>56</v>
      </c>
      <c r="P15" s="73">
        <v>72</v>
      </c>
      <c r="Q15" s="69">
        <v>72</v>
      </c>
      <c r="R15" s="69">
        <v>76</v>
      </c>
      <c r="S15" s="69">
        <v>73</v>
      </c>
      <c r="T15" s="69">
        <v>76</v>
      </c>
      <c r="U15" s="89">
        <v>60</v>
      </c>
      <c r="V15" s="73">
        <v>74</v>
      </c>
      <c r="W15" s="69">
        <v>70</v>
      </c>
      <c r="X15" s="69">
        <v>73</v>
      </c>
      <c r="Y15" s="69">
        <v>70</v>
      </c>
      <c r="Z15" s="69">
        <v>69</v>
      </c>
      <c r="AA15" s="74">
        <v>58</v>
      </c>
      <c r="AB15" s="73">
        <v>57</v>
      </c>
      <c r="AC15" s="69">
        <v>72</v>
      </c>
      <c r="AD15" s="69">
        <v>71</v>
      </c>
      <c r="AE15" s="69">
        <v>74</v>
      </c>
      <c r="AF15" s="69">
        <v>67</v>
      </c>
      <c r="AG15" s="74">
        <v>60</v>
      </c>
      <c r="AH15" s="73">
        <v>75</v>
      </c>
      <c r="AI15" s="69">
        <v>72</v>
      </c>
      <c r="AJ15" s="69">
        <v>71</v>
      </c>
      <c r="AK15" s="69">
        <v>73</v>
      </c>
      <c r="AL15" s="74">
        <v>65</v>
      </c>
      <c r="AM15" s="73">
        <v>64</v>
      </c>
      <c r="AN15" s="69">
        <v>62</v>
      </c>
      <c r="AO15" s="69">
        <v>78</v>
      </c>
      <c r="AP15" s="74">
        <v>69</v>
      </c>
      <c r="AQ15" s="73">
        <v>39</v>
      </c>
      <c r="AR15" s="69">
        <v>72</v>
      </c>
      <c r="AS15" s="69">
        <v>74</v>
      </c>
      <c r="AT15" s="69">
        <v>71</v>
      </c>
      <c r="AU15" s="74">
        <v>71</v>
      </c>
      <c r="AV15" s="79">
        <f t="shared" si="8"/>
        <v>69</v>
      </c>
      <c r="AW15" s="80">
        <f t="shared" si="9"/>
        <v>67</v>
      </c>
      <c r="AX15" s="80">
        <f t="shared" si="10"/>
        <v>66</v>
      </c>
      <c r="AY15" s="80">
        <f t="shared" si="11"/>
        <v>67</v>
      </c>
      <c r="AZ15" s="80">
        <f t="shared" si="12"/>
        <v>65</v>
      </c>
      <c r="BA15" s="80">
        <f t="shared" si="13"/>
        <v>70</v>
      </c>
      <c r="BB15" s="80">
        <f t="shared" si="14"/>
        <v>67</v>
      </c>
      <c r="BC15" s="80">
        <f t="shared" si="15"/>
        <v>70</v>
      </c>
      <c r="BD15" s="80">
        <f t="shared" si="16"/>
        <v>67</v>
      </c>
      <c r="BE15" s="80">
        <f t="shared" si="17"/>
        <v>71</v>
      </c>
      <c r="BF15" s="81">
        <f t="shared" si="18"/>
        <v>65</v>
      </c>
    </row>
    <row r="16" spans="1:58">
      <c r="A16" s="69">
        <v>4</v>
      </c>
      <c r="B16" s="69">
        <v>6</v>
      </c>
      <c r="C16" s="44" t="s">
        <v>12</v>
      </c>
      <c r="D16" s="8" t="s">
        <v>840</v>
      </c>
      <c r="E16" s="8">
        <f t="shared" si="0"/>
        <v>70</v>
      </c>
      <c r="G16" s="8">
        <f t="shared" si="1"/>
        <v>83</v>
      </c>
      <c r="H16" s="84">
        <f t="shared" si="2"/>
        <v>72</v>
      </c>
      <c r="I16" s="84">
        <f t="shared" si="3"/>
        <v>53</v>
      </c>
      <c r="J16" s="84">
        <f t="shared" si="4"/>
        <v>58</v>
      </c>
      <c r="K16" s="84">
        <f t="shared" si="5"/>
        <v>62</v>
      </c>
      <c r="L16" s="84">
        <f t="shared" si="6"/>
        <v>69</v>
      </c>
      <c r="M16" s="84">
        <f t="shared" si="7"/>
        <v>71</v>
      </c>
      <c r="N16" s="69">
        <v>74</v>
      </c>
      <c r="O16" s="74">
        <v>70</v>
      </c>
      <c r="P16" s="73">
        <v>52</v>
      </c>
      <c r="Q16" s="69">
        <v>61</v>
      </c>
      <c r="R16" s="69">
        <v>64</v>
      </c>
      <c r="S16" s="69">
        <v>42</v>
      </c>
      <c r="T16" s="69">
        <v>58</v>
      </c>
      <c r="U16" s="74">
        <v>56</v>
      </c>
      <c r="V16" s="73">
        <v>65</v>
      </c>
      <c r="W16" s="69">
        <v>42</v>
      </c>
      <c r="X16" s="69">
        <v>58</v>
      </c>
      <c r="Y16" s="69">
        <v>63</v>
      </c>
      <c r="Z16" s="69">
        <v>63</v>
      </c>
      <c r="AA16" s="74">
        <v>40</v>
      </c>
      <c r="AB16" s="73">
        <v>63</v>
      </c>
      <c r="AC16" s="69">
        <v>66</v>
      </c>
      <c r="AD16" s="69">
        <v>66</v>
      </c>
      <c r="AE16" s="69">
        <v>57</v>
      </c>
      <c r="AF16" s="69">
        <v>57</v>
      </c>
      <c r="AG16" s="74">
        <v>63</v>
      </c>
      <c r="AH16" s="73">
        <v>71</v>
      </c>
      <c r="AI16" s="69">
        <v>83</v>
      </c>
      <c r="AJ16" s="69">
        <v>68</v>
      </c>
      <c r="AK16" s="69">
        <v>64</v>
      </c>
      <c r="AL16" s="74">
        <v>67</v>
      </c>
      <c r="AM16" s="73">
        <v>82</v>
      </c>
      <c r="AN16" s="69">
        <v>67</v>
      </c>
      <c r="AO16" s="69">
        <v>73</v>
      </c>
      <c r="AP16" s="74">
        <v>70</v>
      </c>
      <c r="AQ16" s="73">
        <v>71</v>
      </c>
      <c r="AR16" s="69">
        <v>71</v>
      </c>
      <c r="AS16" s="69">
        <v>66</v>
      </c>
      <c r="AT16" s="69">
        <v>70</v>
      </c>
      <c r="AU16" s="74">
        <v>69</v>
      </c>
      <c r="AV16" s="79">
        <f t="shared" si="8"/>
        <v>63</v>
      </c>
      <c r="AW16" s="80">
        <f t="shared" si="9"/>
        <v>62</v>
      </c>
      <c r="AX16" s="80">
        <f t="shared" si="10"/>
        <v>60</v>
      </c>
      <c r="AY16" s="80">
        <f t="shared" si="11"/>
        <v>61</v>
      </c>
      <c r="AZ16" s="80">
        <f t="shared" si="12"/>
        <v>61</v>
      </c>
      <c r="BA16" s="80">
        <f t="shared" si="13"/>
        <v>62</v>
      </c>
      <c r="BB16" s="80">
        <f t="shared" si="14"/>
        <v>63</v>
      </c>
      <c r="BC16" s="80">
        <f t="shared" si="15"/>
        <v>66</v>
      </c>
      <c r="BD16" s="80">
        <f t="shared" si="16"/>
        <v>65</v>
      </c>
      <c r="BE16" s="80">
        <f t="shared" si="17"/>
        <v>70</v>
      </c>
      <c r="BF16" s="81">
        <f t="shared" si="18"/>
        <v>70</v>
      </c>
    </row>
    <row r="17" spans="1:58">
      <c r="A17" s="69">
        <v>22</v>
      </c>
      <c r="B17" s="69">
        <v>22</v>
      </c>
      <c r="C17" s="44" t="s">
        <v>9</v>
      </c>
      <c r="D17" s="8" t="s">
        <v>840</v>
      </c>
      <c r="E17" s="8">
        <f t="shared" si="0"/>
        <v>70</v>
      </c>
      <c r="G17" s="8">
        <f t="shared" si="1"/>
        <v>78</v>
      </c>
      <c r="H17" s="84">
        <f t="shared" si="2"/>
        <v>71</v>
      </c>
      <c r="I17" s="84">
        <f t="shared" si="3"/>
        <v>63</v>
      </c>
      <c r="J17" s="84">
        <f t="shared" si="4"/>
        <v>61</v>
      </c>
      <c r="K17" s="84">
        <f t="shared" si="5"/>
        <v>60</v>
      </c>
      <c r="L17" s="84">
        <f t="shared" si="6"/>
        <v>71</v>
      </c>
      <c r="M17" s="84">
        <f t="shared" si="7"/>
        <v>72</v>
      </c>
      <c r="N17" s="69">
        <v>72</v>
      </c>
      <c r="O17" s="74">
        <v>70</v>
      </c>
      <c r="P17" s="73">
        <v>60</v>
      </c>
      <c r="Q17" s="69">
        <v>64</v>
      </c>
      <c r="R17" s="69">
        <v>69</v>
      </c>
      <c r="S17" s="69">
        <v>61</v>
      </c>
      <c r="T17" s="69">
        <v>64</v>
      </c>
      <c r="U17" s="74">
        <v>67</v>
      </c>
      <c r="V17" s="73">
        <v>64</v>
      </c>
      <c r="W17" s="69">
        <v>45</v>
      </c>
      <c r="X17" s="69">
        <v>63</v>
      </c>
      <c r="Y17" s="69">
        <v>67</v>
      </c>
      <c r="Z17" s="69">
        <v>64</v>
      </c>
      <c r="AA17" s="74">
        <v>69</v>
      </c>
      <c r="AB17" s="73">
        <v>66</v>
      </c>
      <c r="AC17" s="69">
        <v>68</v>
      </c>
      <c r="AD17" s="69">
        <v>74</v>
      </c>
      <c r="AE17" s="69">
        <v>63</v>
      </c>
      <c r="AF17" s="69">
        <v>58</v>
      </c>
      <c r="AG17" s="74">
        <v>57</v>
      </c>
      <c r="AH17" s="73">
        <v>70</v>
      </c>
      <c r="AI17" s="69">
        <v>77</v>
      </c>
      <c r="AJ17" s="69">
        <v>73</v>
      </c>
      <c r="AK17" s="69">
        <v>69</v>
      </c>
      <c r="AL17" s="74">
        <v>62</v>
      </c>
      <c r="AM17" s="73">
        <v>78</v>
      </c>
      <c r="AN17" s="69">
        <v>76</v>
      </c>
      <c r="AO17" s="69">
        <v>73</v>
      </c>
      <c r="AP17" s="74">
        <v>62</v>
      </c>
      <c r="AQ17" s="73">
        <v>20</v>
      </c>
      <c r="AR17" s="69">
        <v>20</v>
      </c>
      <c r="AS17" s="69">
        <v>20</v>
      </c>
      <c r="AT17" s="69">
        <v>20</v>
      </c>
      <c r="AU17" s="74">
        <v>20</v>
      </c>
      <c r="AV17" s="79">
        <f t="shared" si="8"/>
        <v>66</v>
      </c>
      <c r="AW17" s="80">
        <f t="shared" si="9"/>
        <v>64</v>
      </c>
      <c r="AX17" s="80">
        <f t="shared" si="10"/>
        <v>61</v>
      </c>
      <c r="AY17" s="80">
        <f t="shared" si="11"/>
        <v>63</v>
      </c>
      <c r="AZ17" s="80">
        <f t="shared" si="12"/>
        <v>62</v>
      </c>
      <c r="BA17" s="80">
        <f t="shared" si="13"/>
        <v>65</v>
      </c>
      <c r="BB17" s="80">
        <f t="shared" si="14"/>
        <v>65</v>
      </c>
      <c r="BC17" s="80">
        <f t="shared" si="15"/>
        <v>68</v>
      </c>
      <c r="BD17" s="80">
        <f t="shared" si="16"/>
        <v>67</v>
      </c>
      <c r="BE17" s="80">
        <f t="shared" si="17"/>
        <v>70</v>
      </c>
      <c r="BF17" s="81">
        <f t="shared" si="18"/>
        <v>26</v>
      </c>
    </row>
    <row r="18" spans="1:58">
      <c r="A18" s="69">
        <v>3</v>
      </c>
      <c r="B18" s="69">
        <v>1</v>
      </c>
      <c r="C18" s="44" t="s">
        <v>14</v>
      </c>
      <c r="D18" s="8" t="s">
        <v>844</v>
      </c>
      <c r="E18" s="8">
        <f t="shared" si="0"/>
        <v>69</v>
      </c>
      <c r="G18" s="8">
        <f t="shared" si="1"/>
        <v>74</v>
      </c>
      <c r="H18" s="84">
        <f t="shared" si="2"/>
        <v>70</v>
      </c>
      <c r="I18" s="84">
        <f t="shared" si="3"/>
        <v>37</v>
      </c>
      <c r="J18" s="84">
        <f t="shared" si="4"/>
        <v>56</v>
      </c>
      <c r="K18" s="84">
        <f t="shared" si="5"/>
        <v>40</v>
      </c>
      <c r="L18" s="84">
        <f t="shared" si="6"/>
        <v>57</v>
      </c>
      <c r="M18" s="84">
        <f t="shared" si="7"/>
        <v>56</v>
      </c>
      <c r="N18" s="69">
        <v>69</v>
      </c>
      <c r="O18" s="74">
        <v>72</v>
      </c>
      <c r="P18" s="73">
        <v>33</v>
      </c>
      <c r="Q18" s="69">
        <v>40</v>
      </c>
      <c r="R18" s="69">
        <v>45</v>
      </c>
      <c r="S18" s="69">
        <v>30</v>
      </c>
      <c r="T18" s="69">
        <v>56</v>
      </c>
      <c r="U18" s="74">
        <v>42</v>
      </c>
      <c r="V18" s="73">
        <v>58</v>
      </c>
      <c r="W18" s="69">
        <v>40</v>
      </c>
      <c r="X18" s="69">
        <v>52</v>
      </c>
      <c r="Y18" s="69">
        <v>62</v>
      </c>
      <c r="Z18" s="69">
        <v>63</v>
      </c>
      <c r="AA18" s="74">
        <v>55</v>
      </c>
      <c r="AB18" s="73">
        <v>63</v>
      </c>
      <c r="AC18" s="69">
        <v>51</v>
      </c>
      <c r="AD18" s="69">
        <v>70</v>
      </c>
      <c r="AE18" s="69">
        <v>50</v>
      </c>
      <c r="AF18" s="69">
        <v>35</v>
      </c>
      <c r="AG18" s="74">
        <v>34</v>
      </c>
      <c r="AH18" s="73">
        <v>62</v>
      </c>
      <c r="AI18" s="69">
        <v>48</v>
      </c>
      <c r="AJ18" s="69">
        <v>63</v>
      </c>
      <c r="AK18" s="69">
        <v>44</v>
      </c>
      <c r="AL18" s="74">
        <v>74</v>
      </c>
      <c r="AM18" s="73">
        <v>73</v>
      </c>
      <c r="AN18" s="69">
        <v>56</v>
      </c>
      <c r="AO18" s="69">
        <v>55</v>
      </c>
      <c r="AP18" s="74">
        <v>55</v>
      </c>
      <c r="AQ18" s="73">
        <v>68</v>
      </c>
      <c r="AR18" s="69">
        <v>66</v>
      </c>
      <c r="AS18" s="69">
        <v>71</v>
      </c>
      <c r="AT18" s="69">
        <v>72</v>
      </c>
      <c r="AU18" s="74">
        <v>69</v>
      </c>
      <c r="AV18" s="79">
        <f t="shared" si="8"/>
        <v>46</v>
      </c>
      <c r="AW18" s="80">
        <f t="shared" si="9"/>
        <v>47</v>
      </c>
      <c r="AX18" s="80">
        <f t="shared" si="10"/>
        <v>47</v>
      </c>
      <c r="AY18" s="80">
        <f t="shared" si="11"/>
        <v>50</v>
      </c>
      <c r="AZ18" s="80">
        <f t="shared" si="12"/>
        <v>50</v>
      </c>
      <c r="BA18" s="80">
        <f t="shared" si="13"/>
        <v>52</v>
      </c>
      <c r="BB18" s="80">
        <f t="shared" si="14"/>
        <v>57</v>
      </c>
      <c r="BC18" s="80">
        <f t="shared" si="15"/>
        <v>57</v>
      </c>
      <c r="BD18" s="80">
        <f t="shared" si="16"/>
        <v>59</v>
      </c>
      <c r="BE18" s="80">
        <f t="shared" si="17"/>
        <v>58</v>
      </c>
      <c r="BF18" s="81">
        <f t="shared" si="18"/>
        <v>69</v>
      </c>
    </row>
    <row r="19" spans="1:58">
      <c r="A19" s="69">
        <v>30</v>
      </c>
      <c r="B19" s="69">
        <v>66</v>
      </c>
      <c r="C19" s="44" t="s">
        <v>806</v>
      </c>
      <c r="D19" s="8" t="s">
        <v>839</v>
      </c>
      <c r="E19" s="8">
        <f t="shared" si="0"/>
        <v>69</v>
      </c>
      <c r="G19" s="8">
        <f t="shared" si="1"/>
        <v>73</v>
      </c>
      <c r="H19" s="84">
        <f t="shared" si="2"/>
        <v>62</v>
      </c>
      <c r="I19" s="84">
        <f t="shared" si="3"/>
        <v>58</v>
      </c>
      <c r="J19" s="84">
        <f t="shared" si="4"/>
        <v>67</v>
      </c>
      <c r="K19" s="84">
        <f t="shared" si="5"/>
        <v>67</v>
      </c>
      <c r="L19" s="84">
        <f t="shared" si="6"/>
        <v>69</v>
      </c>
      <c r="M19" s="84">
        <f t="shared" si="7"/>
        <v>67</v>
      </c>
      <c r="N19" s="69">
        <v>63</v>
      </c>
      <c r="O19" s="74">
        <v>60</v>
      </c>
      <c r="P19" s="73">
        <v>58</v>
      </c>
      <c r="Q19" s="69">
        <v>64</v>
      </c>
      <c r="R19" s="69">
        <v>59</v>
      </c>
      <c r="S19" s="69">
        <v>54</v>
      </c>
      <c r="T19" s="69">
        <v>68</v>
      </c>
      <c r="U19" s="74">
        <v>60</v>
      </c>
      <c r="V19" s="73">
        <v>67</v>
      </c>
      <c r="W19" s="69">
        <v>64</v>
      </c>
      <c r="X19" s="69">
        <v>67</v>
      </c>
      <c r="Y19" s="69">
        <v>67</v>
      </c>
      <c r="Z19" s="69">
        <v>69</v>
      </c>
      <c r="AA19" s="74">
        <v>66</v>
      </c>
      <c r="AB19" s="73">
        <v>67</v>
      </c>
      <c r="AC19" s="69">
        <v>68</v>
      </c>
      <c r="AD19" s="69">
        <v>69</v>
      </c>
      <c r="AE19" s="69">
        <v>67</v>
      </c>
      <c r="AF19" s="69">
        <v>66</v>
      </c>
      <c r="AG19" s="74">
        <v>67</v>
      </c>
      <c r="AH19" s="73">
        <v>69</v>
      </c>
      <c r="AI19" s="69">
        <v>67</v>
      </c>
      <c r="AJ19" s="69">
        <v>71</v>
      </c>
      <c r="AK19" s="69">
        <v>69</v>
      </c>
      <c r="AL19" s="74">
        <v>68</v>
      </c>
      <c r="AM19" s="73">
        <v>63</v>
      </c>
      <c r="AN19" s="69">
        <v>73</v>
      </c>
      <c r="AO19" s="69">
        <v>63</v>
      </c>
      <c r="AP19" s="74">
        <v>70</v>
      </c>
      <c r="AQ19" s="73">
        <v>20</v>
      </c>
      <c r="AR19" s="69">
        <v>20</v>
      </c>
      <c r="AS19" s="69">
        <v>20</v>
      </c>
      <c r="AT19" s="69">
        <v>20</v>
      </c>
      <c r="AU19" s="74">
        <v>20</v>
      </c>
      <c r="AV19" s="79">
        <f t="shared" si="8"/>
        <v>63</v>
      </c>
      <c r="AW19" s="80">
        <f t="shared" si="9"/>
        <v>64</v>
      </c>
      <c r="AX19" s="80">
        <f t="shared" si="10"/>
        <v>64</v>
      </c>
      <c r="AY19" s="80">
        <f t="shared" si="11"/>
        <v>65</v>
      </c>
      <c r="AZ19" s="80">
        <f t="shared" si="12"/>
        <v>66</v>
      </c>
      <c r="BA19" s="80">
        <f t="shared" si="13"/>
        <v>67</v>
      </c>
      <c r="BB19" s="80">
        <f t="shared" si="14"/>
        <v>68</v>
      </c>
      <c r="BC19" s="80">
        <f t="shared" si="15"/>
        <v>69</v>
      </c>
      <c r="BD19" s="80">
        <f t="shared" si="16"/>
        <v>68</v>
      </c>
      <c r="BE19" s="80">
        <f t="shared" si="17"/>
        <v>68</v>
      </c>
      <c r="BF19" s="81">
        <f t="shared" si="18"/>
        <v>25</v>
      </c>
    </row>
    <row r="20" spans="1:58">
      <c r="A20" s="69">
        <v>31</v>
      </c>
      <c r="B20" s="69">
        <v>15</v>
      </c>
      <c r="C20" s="44" t="s">
        <v>259</v>
      </c>
      <c r="D20" s="8" t="s">
        <v>840</v>
      </c>
      <c r="E20" s="8">
        <f t="shared" si="0"/>
        <v>69</v>
      </c>
      <c r="G20" s="8">
        <f t="shared" si="1"/>
        <v>76</v>
      </c>
      <c r="H20" s="84">
        <f t="shared" si="2"/>
        <v>72</v>
      </c>
      <c r="I20" s="84">
        <f t="shared" si="3"/>
        <v>70</v>
      </c>
      <c r="J20" s="84">
        <f t="shared" si="4"/>
        <v>66</v>
      </c>
      <c r="K20" s="84">
        <f t="shared" si="5"/>
        <v>68</v>
      </c>
      <c r="L20" s="84">
        <f t="shared" si="6"/>
        <v>69</v>
      </c>
      <c r="M20" s="84">
        <f t="shared" si="7"/>
        <v>72</v>
      </c>
      <c r="N20" s="69">
        <v>73</v>
      </c>
      <c r="O20" s="74">
        <v>71</v>
      </c>
      <c r="P20" s="73">
        <v>69</v>
      </c>
      <c r="Q20" s="69">
        <v>65</v>
      </c>
      <c r="R20" s="69">
        <v>76</v>
      </c>
      <c r="S20" s="69">
        <v>69</v>
      </c>
      <c r="T20" s="69">
        <v>72</v>
      </c>
      <c r="U20" s="74">
        <v>61</v>
      </c>
      <c r="V20" s="73">
        <v>70</v>
      </c>
      <c r="W20" s="69">
        <v>64</v>
      </c>
      <c r="X20" s="69">
        <v>65</v>
      </c>
      <c r="Y20" s="69">
        <v>68</v>
      </c>
      <c r="Z20" s="69">
        <v>66</v>
      </c>
      <c r="AA20" s="74">
        <v>59</v>
      </c>
      <c r="AB20" s="73">
        <v>69</v>
      </c>
      <c r="AC20" s="69">
        <v>62</v>
      </c>
      <c r="AD20" s="69">
        <v>60</v>
      </c>
      <c r="AE20" s="69">
        <v>72</v>
      </c>
      <c r="AF20" s="69">
        <v>67</v>
      </c>
      <c r="AG20" s="74">
        <v>69</v>
      </c>
      <c r="AH20" s="73">
        <v>72</v>
      </c>
      <c r="AI20" s="69">
        <v>75</v>
      </c>
      <c r="AJ20" s="69">
        <v>67</v>
      </c>
      <c r="AK20" s="69">
        <v>67</v>
      </c>
      <c r="AL20" s="74">
        <v>71</v>
      </c>
      <c r="AM20" s="73">
        <v>71</v>
      </c>
      <c r="AN20" s="69">
        <v>72</v>
      </c>
      <c r="AO20" s="69">
        <v>75</v>
      </c>
      <c r="AP20" s="74">
        <v>63</v>
      </c>
      <c r="AQ20" s="73">
        <v>20</v>
      </c>
      <c r="AR20" s="69">
        <v>20</v>
      </c>
      <c r="AS20" s="69">
        <v>20</v>
      </c>
      <c r="AT20" s="69">
        <v>20</v>
      </c>
      <c r="AU20" s="74">
        <v>20</v>
      </c>
      <c r="AV20" s="79">
        <f t="shared" si="8"/>
        <v>69</v>
      </c>
      <c r="AW20" s="80">
        <f t="shared" si="9"/>
        <v>68</v>
      </c>
      <c r="AX20" s="80">
        <f t="shared" si="10"/>
        <v>67</v>
      </c>
      <c r="AY20" s="80">
        <f t="shared" si="11"/>
        <v>68</v>
      </c>
      <c r="AZ20" s="80">
        <f t="shared" si="12"/>
        <v>68</v>
      </c>
      <c r="BA20" s="80">
        <f t="shared" si="13"/>
        <v>67</v>
      </c>
      <c r="BB20" s="80">
        <f t="shared" si="14"/>
        <v>68</v>
      </c>
      <c r="BC20" s="80">
        <f t="shared" si="15"/>
        <v>68</v>
      </c>
      <c r="BD20" s="80">
        <f t="shared" si="16"/>
        <v>69</v>
      </c>
      <c r="BE20" s="80">
        <f t="shared" si="17"/>
        <v>69</v>
      </c>
      <c r="BF20" s="81">
        <f t="shared" si="18"/>
        <v>24</v>
      </c>
    </row>
    <row r="21" spans="1:58">
      <c r="A21" s="69">
        <v>33</v>
      </c>
      <c r="B21" s="69">
        <v>80</v>
      </c>
      <c r="C21" s="44" t="s">
        <v>755</v>
      </c>
      <c r="D21" s="8" t="s">
        <v>837</v>
      </c>
      <c r="E21" s="8">
        <f t="shared" si="0"/>
        <v>69</v>
      </c>
      <c r="G21" s="8">
        <f t="shared" si="1"/>
        <v>73</v>
      </c>
      <c r="H21" s="84">
        <f t="shared" si="2"/>
        <v>70</v>
      </c>
      <c r="I21" s="84">
        <f t="shared" si="3"/>
        <v>71</v>
      </c>
      <c r="J21" s="84">
        <f t="shared" si="4"/>
        <v>65</v>
      </c>
      <c r="K21" s="84">
        <f t="shared" si="5"/>
        <v>65</v>
      </c>
      <c r="L21" s="84">
        <f t="shared" si="6"/>
        <v>67</v>
      </c>
      <c r="M21" s="84">
        <f t="shared" si="7"/>
        <v>58</v>
      </c>
      <c r="N21" s="69">
        <v>69</v>
      </c>
      <c r="O21" s="74">
        <v>72</v>
      </c>
      <c r="P21" s="73">
        <v>73</v>
      </c>
      <c r="Q21" s="69">
        <v>72</v>
      </c>
      <c r="R21" s="69">
        <v>70</v>
      </c>
      <c r="S21" s="69">
        <v>71</v>
      </c>
      <c r="T21" s="69">
        <v>72</v>
      </c>
      <c r="U21" s="74">
        <v>60</v>
      </c>
      <c r="V21" s="73">
        <v>66</v>
      </c>
      <c r="W21" s="69">
        <v>66</v>
      </c>
      <c r="X21" s="69">
        <v>67</v>
      </c>
      <c r="Y21" s="69">
        <v>66</v>
      </c>
      <c r="Z21" s="69">
        <v>65</v>
      </c>
      <c r="AA21" s="74">
        <v>60</v>
      </c>
      <c r="AB21" s="73">
        <v>62</v>
      </c>
      <c r="AC21" s="69">
        <v>58</v>
      </c>
      <c r="AD21" s="69">
        <v>72</v>
      </c>
      <c r="AE21" s="69">
        <v>65</v>
      </c>
      <c r="AF21" s="69">
        <v>65</v>
      </c>
      <c r="AG21" s="74">
        <v>65</v>
      </c>
      <c r="AH21" s="73">
        <v>68</v>
      </c>
      <c r="AI21" s="69">
        <v>67</v>
      </c>
      <c r="AJ21" s="69">
        <v>69</v>
      </c>
      <c r="AK21" s="69">
        <v>62</v>
      </c>
      <c r="AL21" s="74">
        <v>70</v>
      </c>
      <c r="AM21" s="73">
        <v>65</v>
      </c>
      <c r="AN21" s="69">
        <v>73</v>
      </c>
      <c r="AO21" s="69">
        <v>47</v>
      </c>
      <c r="AP21" s="74">
        <v>64</v>
      </c>
      <c r="AQ21" s="73">
        <v>20</v>
      </c>
      <c r="AR21" s="69">
        <v>20</v>
      </c>
      <c r="AS21" s="69">
        <v>20</v>
      </c>
      <c r="AT21" s="69">
        <v>20</v>
      </c>
      <c r="AU21" s="74">
        <v>20</v>
      </c>
      <c r="AV21" s="79">
        <f t="shared" si="8"/>
        <v>68</v>
      </c>
      <c r="AW21" s="80">
        <f t="shared" si="9"/>
        <v>69</v>
      </c>
      <c r="AX21" s="80">
        <f t="shared" si="10"/>
        <v>68</v>
      </c>
      <c r="AY21" s="80">
        <f t="shared" si="11"/>
        <v>67</v>
      </c>
      <c r="AZ21" s="80">
        <f t="shared" si="12"/>
        <v>68</v>
      </c>
      <c r="BA21" s="80">
        <f t="shared" si="13"/>
        <v>67</v>
      </c>
      <c r="BB21" s="80">
        <f t="shared" si="14"/>
        <v>68</v>
      </c>
      <c r="BC21" s="80">
        <f t="shared" si="15"/>
        <v>66</v>
      </c>
      <c r="BD21" s="80">
        <f t="shared" si="16"/>
        <v>68</v>
      </c>
      <c r="BE21" s="80">
        <f t="shared" si="17"/>
        <v>65</v>
      </c>
      <c r="BF21" s="81">
        <f t="shared" si="18"/>
        <v>26</v>
      </c>
    </row>
    <row r="22" spans="1:58">
      <c r="A22" s="69">
        <v>36</v>
      </c>
      <c r="B22" s="69">
        <v>20</v>
      </c>
      <c r="C22" s="44" t="s">
        <v>758</v>
      </c>
      <c r="D22" s="8" t="s">
        <v>840</v>
      </c>
      <c r="E22" s="8">
        <f t="shared" si="0"/>
        <v>69</v>
      </c>
      <c r="G22" s="8">
        <f t="shared" si="1"/>
        <v>73</v>
      </c>
      <c r="H22" s="84">
        <f t="shared" si="2"/>
        <v>41</v>
      </c>
      <c r="I22" s="84">
        <f t="shared" si="3"/>
        <v>66</v>
      </c>
      <c r="J22" s="84">
        <f t="shared" si="4"/>
        <v>70</v>
      </c>
      <c r="K22" s="84">
        <f t="shared" si="5"/>
        <v>62</v>
      </c>
      <c r="L22" s="84">
        <f t="shared" si="6"/>
        <v>70</v>
      </c>
      <c r="M22" s="84">
        <f t="shared" si="7"/>
        <v>66</v>
      </c>
      <c r="N22" s="69">
        <v>36</v>
      </c>
      <c r="O22" s="74">
        <v>46</v>
      </c>
      <c r="P22" s="73">
        <v>65</v>
      </c>
      <c r="Q22" s="69">
        <v>67</v>
      </c>
      <c r="R22" s="69">
        <v>72</v>
      </c>
      <c r="S22" s="69">
        <v>63</v>
      </c>
      <c r="T22" s="69">
        <v>70</v>
      </c>
      <c r="U22" s="74">
        <v>61</v>
      </c>
      <c r="V22" s="73">
        <v>70</v>
      </c>
      <c r="W22" s="69">
        <v>67</v>
      </c>
      <c r="X22" s="69">
        <v>67</v>
      </c>
      <c r="Y22" s="69">
        <v>71</v>
      </c>
      <c r="Z22" s="69">
        <v>73</v>
      </c>
      <c r="AA22" s="74">
        <v>61</v>
      </c>
      <c r="AB22" s="73">
        <v>47</v>
      </c>
      <c r="AC22" s="69">
        <v>60</v>
      </c>
      <c r="AD22" s="69">
        <v>70</v>
      </c>
      <c r="AE22" s="69">
        <v>68</v>
      </c>
      <c r="AF22" s="69">
        <v>68</v>
      </c>
      <c r="AG22" s="74">
        <v>60</v>
      </c>
      <c r="AH22" s="73">
        <v>70</v>
      </c>
      <c r="AI22" s="69">
        <v>67</v>
      </c>
      <c r="AJ22" s="69">
        <v>72</v>
      </c>
      <c r="AK22" s="69">
        <v>70</v>
      </c>
      <c r="AL22" s="74">
        <v>68</v>
      </c>
      <c r="AM22" s="73">
        <v>47</v>
      </c>
      <c r="AN22" s="69">
        <v>50</v>
      </c>
      <c r="AO22" s="69">
        <v>73</v>
      </c>
      <c r="AP22" s="74">
        <v>71</v>
      </c>
      <c r="AQ22" s="73">
        <v>20</v>
      </c>
      <c r="AR22" s="69">
        <v>20</v>
      </c>
      <c r="AS22" s="69">
        <v>20</v>
      </c>
      <c r="AT22" s="69">
        <v>20</v>
      </c>
      <c r="AU22" s="74">
        <v>20</v>
      </c>
      <c r="AV22" s="79">
        <f t="shared" si="8"/>
        <v>65</v>
      </c>
      <c r="AW22" s="80">
        <f t="shared" si="9"/>
        <v>64</v>
      </c>
      <c r="AX22" s="80">
        <f t="shared" si="10"/>
        <v>63</v>
      </c>
      <c r="AY22" s="80">
        <f t="shared" si="11"/>
        <v>65</v>
      </c>
      <c r="AZ22" s="80">
        <f t="shared" si="12"/>
        <v>63</v>
      </c>
      <c r="BA22" s="80">
        <f t="shared" si="13"/>
        <v>68</v>
      </c>
      <c r="BB22" s="80">
        <f t="shared" si="14"/>
        <v>64</v>
      </c>
      <c r="BC22" s="80">
        <f t="shared" si="15"/>
        <v>69</v>
      </c>
      <c r="BD22" s="80">
        <f t="shared" si="16"/>
        <v>64</v>
      </c>
      <c r="BE22" s="80">
        <f t="shared" si="17"/>
        <v>69</v>
      </c>
      <c r="BF22" s="81">
        <f t="shared" si="18"/>
        <v>26</v>
      </c>
    </row>
    <row r="23" spans="1:58">
      <c r="A23" s="69">
        <v>38</v>
      </c>
      <c r="B23" s="69">
        <v>77</v>
      </c>
      <c r="C23" s="44" t="s">
        <v>760</v>
      </c>
      <c r="D23" s="8" t="s">
        <v>836</v>
      </c>
      <c r="E23" s="8">
        <f t="shared" si="0"/>
        <v>69</v>
      </c>
      <c r="G23" s="8">
        <f t="shared" si="1"/>
        <v>80</v>
      </c>
      <c r="H23" s="84">
        <f t="shared" si="2"/>
        <v>68</v>
      </c>
      <c r="I23" s="84">
        <f t="shared" si="3"/>
        <v>62</v>
      </c>
      <c r="J23" s="84">
        <f t="shared" si="4"/>
        <v>66</v>
      </c>
      <c r="K23" s="84">
        <f t="shared" si="5"/>
        <v>73</v>
      </c>
      <c r="L23" s="84">
        <f t="shared" si="6"/>
        <v>65</v>
      </c>
      <c r="M23" s="84">
        <f t="shared" si="7"/>
        <v>51</v>
      </c>
      <c r="N23" s="8">
        <v>65</v>
      </c>
      <c r="O23" s="74">
        <v>71</v>
      </c>
      <c r="P23" s="73">
        <v>62</v>
      </c>
      <c r="Q23" s="69">
        <v>72</v>
      </c>
      <c r="R23" s="69">
        <v>68</v>
      </c>
      <c r="S23" s="69">
        <v>54</v>
      </c>
      <c r="T23" s="69">
        <v>66</v>
      </c>
      <c r="U23" s="74">
        <v>55</v>
      </c>
      <c r="V23" s="73">
        <v>68</v>
      </c>
      <c r="W23" s="69">
        <v>69</v>
      </c>
      <c r="X23" s="69">
        <v>64</v>
      </c>
      <c r="Y23" s="69">
        <v>64</v>
      </c>
      <c r="Z23" s="69">
        <v>64</v>
      </c>
      <c r="AA23" s="74">
        <v>67</v>
      </c>
      <c r="AB23" s="73">
        <v>75</v>
      </c>
      <c r="AC23" s="69">
        <v>68</v>
      </c>
      <c r="AD23" s="69">
        <v>60</v>
      </c>
      <c r="AE23" s="69">
        <v>79</v>
      </c>
      <c r="AF23" s="69">
        <v>73</v>
      </c>
      <c r="AG23" s="74">
        <v>74</v>
      </c>
      <c r="AH23" s="73">
        <v>67</v>
      </c>
      <c r="AI23" s="69">
        <v>65</v>
      </c>
      <c r="AJ23" s="69">
        <v>68</v>
      </c>
      <c r="AK23" s="69">
        <v>63</v>
      </c>
      <c r="AL23" s="74">
        <v>60</v>
      </c>
      <c r="AM23" s="73">
        <v>65</v>
      </c>
      <c r="AN23" s="69">
        <v>80</v>
      </c>
      <c r="AO23" s="69">
        <v>32</v>
      </c>
      <c r="AP23" s="74">
        <v>61</v>
      </c>
      <c r="AQ23" s="73">
        <v>20</v>
      </c>
      <c r="AR23" s="69">
        <v>20</v>
      </c>
      <c r="AS23" s="69">
        <v>20</v>
      </c>
      <c r="AT23" s="69">
        <v>20</v>
      </c>
      <c r="AU23" s="74">
        <v>20</v>
      </c>
      <c r="AV23" s="79">
        <f t="shared" si="8"/>
        <v>65</v>
      </c>
      <c r="AW23" s="80">
        <f t="shared" si="9"/>
        <v>68</v>
      </c>
      <c r="AX23" s="80">
        <f t="shared" si="10"/>
        <v>68</v>
      </c>
      <c r="AY23" s="80">
        <f t="shared" si="11"/>
        <v>68</v>
      </c>
      <c r="AZ23" s="80">
        <f t="shared" si="12"/>
        <v>69</v>
      </c>
      <c r="BA23" s="80">
        <f t="shared" si="13"/>
        <v>67</v>
      </c>
      <c r="BB23" s="80">
        <f t="shared" si="14"/>
        <v>67</v>
      </c>
      <c r="BC23" s="80">
        <f t="shared" si="15"/>
        <v>65</v>
      </c>
      <c r="BD23" s="80">
        <f t="shared" si="16"/>
        <v>67</v>
      </c>
      <c r="BE23" s="80">
        <f t="shared" si="17"/>
        <v>61</v>
      </c>
      <c r="BF23" s="81">
        <f t="shared" si="18"/>
        <v>24</v>
      </c>
    </row>
    <row r="24" spans="1:58">
      <c r="A24" s="69">
        <v>26</v>
      </c>
      <c r="B24" s="69">
        <v>45</v>
      </c>
      <c r="C24" s="44" t="s">
        <v>752</v>
      </c>
      <c r="D24" s="8" t="s">
        <v>841</v>
      </c>
      <c r="E24" s="8">
        <f t="shared" si="0"/>
        <v>68</v>
      </c>
      <c r="G24" s="8">
        <f t="shared" si="1"/>
        <v>72</v>
      </c>
      <c r="H24" s="84">
        <f t="shared" si="2"/>
        <v>56</v>
      </c>
      <c r="I24" s="84">
        <f t="shared" si="3"/>
        <v>70</v>
      </c>
      <c r="J24" s="84">
        <f t="shared" si="4"/>
        <v>68</v>
      </c>
      <c r="K24" s="84">
        <f t="shared" si="5"/>
        <v>71</v>
      </c>
      <c r="L24" s="84">
        <f t="shared" si="6"/>
        <v>56</v>
      </c>
      <c r="M24" s="84">
        <f t="shared" si="7"/>
        <v>54</v>
      </c>
      <c r="N24" s="69">
        <v>54</v>
      </c>
      <c r="O24" s="74">
        <v>59</v>
      </c>
      <c r="P24" s="73">
        <v>68</v>
      </c>
      <c r="Q24" s="69">
        <v>67</v>
      </c>
      <c r="R24" s="69">
        <v>72</v>
      </c>
      <c r="S24" s="69">
        <v>70</v>
      </c>
      <c r="T24" s="69">
        <v>72</v>
      </c>
      <c r="U24" s="74">
        <v>71</v>
      </c>
      <c r="V24" s="73">
        <v>68</v>
      </c>
      <c r="W24" s="69">
        <v>67</v>
      </c>
      <c r="X24" s="69">
        <v>71</v>
      </c>
      <c r="Y24" s="69">
        <v>68</v>
      </c>
      <c r="Z24" s="69">
        <v>68</v>
      </c>
      <c r="AA24" s="74">
        <v>70</v>
      </c>
      <c r="AB24" s="90">
        <v>69</v>
      </c>
      <c r="AC24" s="69">
        <v>71</v>
      </c>
      <c r="AD24" s="69">
        <v>62</v>
      </c>
      <c r="AE24" s="69">
        <v>66</v>
      </c>
      <c r="AF24" s="69">
        <v>72</v>
      </c>
      <c r="AG24" s="74">
        <v>72</v>
      </c>
      <c r="AH24" s="73">
        <v>59</v>
      </c>
      <c r="AI24" s="69">
        <v>65</v>
      </c>
      <c r="AJ24" s="69">
        <v>59</v>
      </c>
      <c r="AK24" s="69">
        <v>50</v>
      </c>
      <c r="AL24" s="74">
        <v>53</v>
      </c>
      <c r="AM24" s="73">
        <v>61</v>
      </c>
      <c r="AN24" s="69">
        <v>62</v>
      </c>
      <c r="AO24" s="69">
        <v>49</v>
      </c>
      <c r="AP24" s="74">
        <v>57</v>
      </c>
      <c r="AQ24" s="73">
        <v>20</v>
      </c>
      <c r="AR24" s="69">
        <v>20</v>
      </c>
      <c r="AS24" s="69">
        <v>20</v>
      </c>
      <c r="AT24" s="69">
        <v>20</v>
      </c>
      <c r="AU24" s="74">
        <v>20</v>
      </c>
      <c r="AV24" s="79">
        <f t="shared" si="8"/>
        <v>66</v>
      </c>
      <c r="AW24" s="80">
        <f t="shared" si="9"/>
        <v>68</v>
      </c>
      <c r="AX24" s="80">
        <f t="shared" si="10"/>
        <v>67</v>
      </c>
      <c r="AY24" s="80">
        <f t="shared" si="11"/>
        <v>68</v>
      </c>
      <c r="AZ24" s="80">
        <f t="shared" si="12"/>
        <v>67</v>
      </c>
      <c r="BA24" s="80">
        <f t="shared" si="13"/>
        <v>67</v>
      </c>
      <c r="BB24" s="80">
        <f t="shared" si="14"/>
        <v>61</v>
      </c>
      <c r="BC24" s="80">
        <f t="shared" si="15"/>
        <v>61</v>
      </c>
      <c r="BD24" s="80">
        <f t="shared" si="16"/>
        <v>60</v>
      </c>
      <c r="BE24" s="80">
        <f t="shared" si="17"/>
        <v>57</v>
      </c>
      <c r="BF24" s="81">
        <f t="shared" si="18"/>
        <v>25</v>
      </c>
    </row>
    <row r="25" spans="1:58">
      <c r="A25" s="69">
        <v>11</v>
      </c>
      <c r="B25" s="69">
        <v>24</v>
      </c>
      <c r="C25" s="44" t="s">
        <v>747</v>
      </c>
      <c r="D25" s="8" t="s">
        <v>845</v>
      </c>
      <c r="E25" s="8">
        <f t="shared" si="0"/>
        <v>67</v>
      </c>
      <c r="G25" s="8">
        <f t="shared" si="1"/>
        <v>73</v>
      </c>
      <c r="H25" s="84">
        <f t="shared" si="2"/>
        <v>51</v>
      </c>
      <c r="I25" s="84">
        <f t="shared" si="3"/>
        <v>64</v>
      </c>
      <c r="J25" s="84">
        <f t="shared" si="4"/>
        <v>68</v>
      </c>
      <c r="K25" s="84">
        <f t="shared" si="5"/>
        <v>71</v>
      </c>
      <c r="L25" s="84">
        <f t="shared" si="6"/>
        <v>68</v>
      </c>
      <c r="M25" s="84">
        <f t="shared" si="7"/>
        <v>64</v>
      </c>
      <c r="N25" s="69">
        <v>48</v>
      </c>
      <c r="O25" s="74">
        <v>55</v>
      </c>
      <c r="P25" s="73">
        <v>61</v>
      </c>
      <c r="Q25" s="69">
        <v>67</v>
      </c>
      <c r="R25" s="69">
        <v>71</v>
      </c>
      <c r="S25" s="69">
        <v>70</v>
      </c>
      <c r="T25" s="69">
        <v>65</v>
      </c>
      <c r="U25" s="74">
        <v>40</v>
      </c>
      <c r="V25" s="73">
        <v>71</v>
      </c>
      <c r="W25" s="69">
        <v>70</v>
      </c>
      <c r="X25" s="69">
        <v>65</v>
      </c>
      <c r="Y25" s="69">
        <v>65</v>
      </c>
      <c r="Z25" s="69">
        <v>65</v>
      </c>
      <c r="AA25" s="74">
        <v>71</v>
      </c>
      <c r="AB25" s="73">
        <v>71</v>
      </c>
      <c r="AC25" s="69">
        <v>70</v>
      </c>
      <c r="AD25" s="69">
        <v>65</v>
      </c>
      <c r="AE25" s="69">
        <v>69</v>
      </c>
      <c r="AF25" s="69">
        <v>68</v>
      </c>
      <c r="AG25" s="74">
        <v>73</v>
      </c>
      <c r="AH25" s="73">
        <v>71</v>
      </c>
      <c r="AI25" s="69">
        <v>66</v>
      </c>
      <c r="AJ25" s="69">
        <v>68</v>
      </c>
      <c r="AK25" s="69">
        <v>65</v>
      </c>
      <c r="AL25" s="74">
        <v>72</v>
      </c>
      <c r="AM25" s="73">
        <v>55</v>
      </c>
      <c r="AN25" s="69">
        <v>68</v>
      </c>
      <c r="AO25" s="69">
        <v>64</v>
      </c>
      <c r="AP25" s="74">
        <v>62</v>
      </c>
      <c r="AQ25" s="73">
        <v>20</v>
      </c>
      <c r="AR25" s="69">
        <v>20</v>
      </c>
      <c r="AS25" s="69">
        <v>20</v>
      </c>
      <c r="AT25" s="69">
        <v>20</v>
      </c>
      <c r="AU25" s="74">
        <v>20</v>
      </c>
      <c r="AV25" s="79">
        <f t="shared" si="8"/>
        <v>64</v>
      </c>
      <c r="AW25" s="80">
        <f t="shared" si="9"/>
        <v>66</v>
      </c>
      <c r="AX25" s="80">
        <f t="shared" si="10"/>
        <v>66</v>
      </c>
      <c r="AY25" s="80">
        <f t="shared" si="11"/>
        <v>67</v>
      </c>
      <c r="AZ25" s="80">
        <f t="shared" si="12"/>
        <v>66</v>
      </c>
      <c r="BA25" s="80">
        <f t="shared" si="13"/>
        <v>67</v>
      </c>
      <c r="BB25" s="80">
        <f t="shared" si="14"/>
        <v>67</v>
      </c>
      <c r="BC25" s="80">
        <f t="shared" si="15"/>
        <v>67</v>
      </c>
      <c r="BD25" s="80">
        <f t="shared" si="16"/>
        <v>66</v>
      </c>
      <c r="BE25" s="80">
        <f t="shared" si="17"/>
        <v>66</v>
      </c>
      <c r="BF25" s="81">
        <f t="shared" si="18"/>
        <v>25</v>
      </c>
    </row>
    <row r="26" spans="1:58">
      <c r="A26" s="69">
        <v>8</v>
      </c>
      <c r="B26" s="69">
        <v>16</v>
      </c>
      <c r="C26" s="44" t="s">
        <v>17</v>
      </c>
      <c r="D26" s="8" t="s">
        <v>839</v>
      </c>
      <c r="E26" s="8">
        <f t="shared" si="0"/>
        <v>66</v>
      </c>
      <c r="G26" s="8">
        <f t="shared" si="1"/>
        <v>82</v>
      </c>
      <c r="H26" s="84">
        <f t="shared" si="2"/>
        <v>57</v>
      </c>
      <c r="I26" s="84">
        <f t="shared" si="3"/>
        <v>64</v>
      </c>
      <c r="J26" s="84">
        <f t="shared" si="4"/>
        <v>69</v>
      </c>
      <c r="K26" s="84">
        <f t="shared" si="5"/>
        <v>60</v>
      </c>
      <c r="L26" s="84">
        <f t="shared" si="6"/>
        <v>65</v>
      </c>
      <c r="M26" s="84">
        <f t="shared" si="7"/>
        <v>70</v>
      </c>
      <c r="N26" s="69">
        <v>59</v>
      </c>
      <c r="O26" s="74">
        <v>55</v>
      </c>
      <c r="P26" s="73">
        <v>60</v>
      </c>
      <c r="Q26" s="69">
        <v>62</v>
      </c>
      <c r="R26" s="69">
        <v>70</v>
      </c>
      <c r="S26" s="69">
        <v>66</v>
      </c>
      <c r="T26" s="69">
        <v>70</v>
      </c>
      <c r="U26" s="74">
        <v>56</v>
      </c>
      <c r="V26" s="73">
        <v>73</v>
      </c>
      <c r="W26" s="69">
        <v>67</v>
      </c>
      <c r="X26" s="69">
        <v>68</v>
      </c>
      <c r="Y26" s="69">
        <v>69</v>
      </c>
      <c r="Z26" s="69">
        <v>71</v>
      </c>
      <c r="AA26" s="74">
        <v>48</v>
      </c>
      <c r="AB26" s="73">
        <v>45</v>
      </c>
      <c r="AC26" s="69">
        <v>64</v>
      </c>
      <c r="AD26" s="69">
        <v>60</v>
      </c>
      <c r="AE26" s="69">
        <v>71</v>
      </c>
      <c r="AF26" s="69">
        <v>65</v>
      </c>
      <c r="AG26" s="74">
        <v>59</v>
      </c>
      <c r="AH26" s="73">
        <v>66</v>
      </c>
      <c r="AI26" s="69">
        <v>70</v>
      </c>
      <c r="AJ26" s="69">
        <v>67</v>
      </c>
      <c r="AK26" s="69">
        <v>66</v>
      </c>
      <c r="AL26" s="74">
        <v>52</v>
      </c>
      <c r="AM26" s="73">
        <v>63</v>
      </c>
      <c r="AN26" s="69">
        <v>48</v>
      </c>
      <c r="AO26" s="69">
        <v>82</v>
      </c>
      <c r="AP26" s="74">
        <v>67</v>
      </c>
      <c r="AQ26" s="73">
        <v>20</v>
      </c>
      <c r="AR26" s="69">
        <v>20</v>
      </c>
      <c r="AS26" s="69">
        <v>20</v>
      </c>
      <c r="AT26" s="69">
        <v>20</v>
      </c>
      <c r="AU26" s="74">
        <v>20</v>
      </c>
      <c r="AV26" s="79">
        <f t="shared" si="8"/>
        <v>64</v>
      </c>
      <c r="AW26" s="80">
        <f t="shared" si="9"/>
        <v>64</v>
      </c>
      <c r="AX26" s="80">
        <f t="shared" si="10"/>
        <v>63</v>
      </c>
      <c r="AY26" s="80">
        <f t="shared" si="11"/>
        <v>64</v>
      </c>
      <c r="AZ26" s="80">
        <f t="shared" si="12"/>
        <v>63</v>
      </c>
      <c r="BA26" s="80">
        <f t="shared" si="13"/>
        <v>66</v>
      </c>
      <c r="BB26" s="80">
        <f t="shared" si="14"/>
        <v>62</v>
      </c>
      <c r="BC26" s="80">
        <f t="shared" si="15"/>
        <v>66</v>
      </c>
      <c r="BD26" s="80">
        <f t="shared" si="16"/>
        <v>62</v>
      </c>
      <c r="BE26" s="80">
        <f t="shared" si="17"/>
        <v>66</v>
      </c>
      <c r="BF26" s="81">
        <f t="shared" si="18"/>
        <v>24</v>
      </c>
    </row>
    <row r="27" spans="1:58">
      <c r="A27" s="69">
        <v>29</v>
      </c>
      <c r="B27" s="69">
        <v>27</v>
      </c>
      <c r="C27" s="44" t="s">
        <v>753</v>
      </c>
      <c r="D27" s="8" t="s">
        <v>841</v>
      </c>
      <c r="E27" s="8">
        <f t="shared" si="0"/>
        <v>66</v>
      </c>
      <c r="G27" s="8">
        <f t="shared" si="1"/>
        <v>74</v>
      </c>
      <c r="H27" s="84">
        <f t="shared" si="2"/>
        <v>64</v>
      </c>
      <c r="I27" s="84">
        <f t="shared" si="3"/>
        <v>67</v>
      </c>
      <c r="J27" s="84">
        <f t="shared" si="4"/>
        <v>68</v>
      </c>
      <c r="K27" s="84">
        <f t="shared" si="5"/>
        <v>67</v>
      </c>
      <c r="L27" s="84">
        <f t="shared" si="6"/>
        <v>52</v>
      </c>
      <c r="M27" s="84">
        <f t="shared" si="7"/>
        <v>58</v>
      </c>
      <c r="N27" s="69">
        <v>60</v>
      </c>
      <c r="O27" s="74">
        <v>69</v>
      </c>
      <c r="P27" s="73">
        <v>63</v>
      </c>
      <c r="Q27" s="69">
        <v>61</v>
      </c>
      <c r="R27" s="69">
        <v>74</v>
      </c>
      <c r="S27" s="69">
        <v>68</v>
      </c>
      <c r="T27" s="69">
        <v>68</v>
      </c>
      <c r="U27" s="74">
        <v>73</v>
      </c>
      <c r="V27" s="73">
        <v>67</v>
      </c>
      <c r="W27" s="69">
        <v>69</v>
      </c>
      <c r="X27" s="69">
        <v>65</v>
      </c>
      <c r="Y27" s="69">
        <v>70</v>
      </c>
      <c r="Z27" s="69">
        <v>66</v>
      </c>
      <c r="AA27" s="74">
        <v>71</v>
      </c>
      <c r="AB27" s="73">
        <v>71</v>
      </c>
      <c r="AC27" s="69">
        <v>62</v>
      </c>
      <c r="AD27" s="69">
        <v>59</v>
      </c>
      <c r="AE27" s="69">
        <v>71</v>
      </c>
      <c r="AF27" s="69">
        <v>64</v>
      </c>
      <c r="AG27" s="74">
        <v>70</v>
      </c>
      <c r="AH27" s="73">
        <v>54</v>
      </c>
      <c r="AI27" s="69">
        <v>66</v>
      </c>
      <c r="AJ27" s="69">
        <v>57</v>
      </c>
      <c r="AK27" s="69">
        <v>42</v>
      </c>
      <c r="AL27" s="74">
        <v>47</v>
      </c>
      <c r="AM27" s="73">
        <v>58</v>
      </c>
      <c r="AN27" s="69">
        <v>71</v>
      </c>
      <c r="AO27" s="69">
        <v>58</v>
      </c>
      <c r="AP27" s="74">
        <v>41</v>
      </c>
      <c r="AQ27" s="73">
        <v>20</v>
      </c>
      <c r="AR27" s="69">
        <v>20</v>
      </c>
      <c r="AS27" s="69">
        <v>20</v>
      </c>
      <c r="AT27" s="69">
        <v>20</v>
      </c>
      <c r="AU27" s="74">
        <v>20</v>
      </c>
      <c r="AV27" s="79">
        <f t="shared" si="8"/>
        <v>65</v>
      </c>
      <c r="AW27" s="80">
        <f t="shared" si="9"/>
        <v>65</v>
      </c>
      <c r="AX27" s="80">
        <f t="shared" si="10"/>
        <v>66</v>
      </c>
      <c r="AY27" s="80">
        <f t="shared" si="11"/>
        <v>66</v>
      </c>
      <c r="AZ27" s="80">
        <f t="shared" si="12"/>
        <v>66</v>
      </c>
      <c r="BA27" s="80">
        <f t="shared" si="13"/>
        <v>64</v>
      </c>
      <c r="BB27" s="80">
        <f t="shared" si="14"/>
        <v>60</v>
      </c>
      <c r="BC27" s="80">
        <f t="shared" si="15"/>
        <v>58</v>
      </c>
      <c r="BD27" s="80">
        <f t="shared" si="16"/>
        <v>58</v>
      </c>
      <c r="BE27" s="80">
        <f t="shared" si="17"/>
        <v>54</v>
      </c>
      <c r="BF27" s="81">
        <f t="shared" si="18"/>
        <v>24</v>
      </c>
    </row>
    <row r="28" spans="1:58">
      <c r="A28" s="69">
        <v>35</v>
      </c>
      <c r="B28" s="69">
        <v>3</v>
      </c>
      <c r="C28" s="44" t="s">
        <v>757</v>
      </c>
      <c r="D28" s="8" t="s">
        <v>837</v>
      </c>
      <c r="E28" s="8">
        <f t="shared" si="0"/>
        <v>66</v>
      </c>
      <c r="G28" s="8">
        <f t="shared" si="1"/>
        <v>74</v>
      </c>
      <c r="H28" s="84">
        <f t="shared" si="2"/>
        <v>69</v>
      </c>
      <c r="I28" s="84">
        <f t="shared" si="3"/>
        <v>62</v>
      </c>
      <c r="J28" s="84">
        <f t="shared" si="4"/>
        <v>62</v>
      </c>
      <c r="K28" s="84">
        <f t="shared" si="5"/>
        <v>64</v>
      </c>
      <c r="L28" s="84">
        <f t="shared" si="6"/>
        <v>60</v>
      </c>
      <c r="M28" s="84">
        <f t="shared" si="7"/>
        <v>67</v>
      </c>
      <c r="N28" s="69">
        <v>67</v>
      </c>
      <c r="O28" s="74">
        <v>71</v>
      </c>
      <c r="P28" s="73">
        <v>62</v>
      </c>
      <c r="Q28" s="69">
        <v>68</v>
      </c>
      <c r="R28" s="69">
        <v>69</v>
      </c>
      <c r="S28" s="69">
        <v>57</v>
      </c>
      <c r="T28" s="69">
        <v>67</v>
      </c>
      <c r="U28" s="74">
        <v>45</v>
      </c>
      <c r="V28" s="73">
        <v>63</v>
      </c>
      <c r="W28" s="69">
        <v>67</v>
      </c>
      <c r="X28" s="69">
        <v>56</v>
      </c>
      <c r="Y28" s="69">
        <v>58</v>
      </c>
      <c r="Z28" s="69">
        <v>64</v>
      </c>
      <c r="AA28" s="74">
        <v>43</v>
      </c>
      <c r="AB28" s="73">
        <v>63</v>
      </c>
      <c r="AC28" s="69">
        <v>70</v>
      </c>
      <c r="AD28" s="69">
        <v>69</v>
      </c>
      <c r="AE28" s="69">
        <v>64</v>
      </c>
      <c r="AF28" s="69">
        <v>63</v>
      </c>
      <c r="AG28" s="74">
        <v>64</v>
      </c>
      <c r="AH28" s="73">
        <v>62</v>
      </c>
      <c r="AI28" s="69">
        <v>60</v>
      </c>
      <c r="AJ28" s="69">
        <v>65</v>
      </c>
      <c r="AK28" s="69">
        <v>56</v>
      </c>
      <c r="AL28" s="74">
        <v>48</v>
      </c>
      <c r="AM28" s="73">
        <v>58</v>
      </c>
      <c r="AN28" s="69">
        <v>74</v>
      </c>
      <c r="AO28" s="69">
        <v>68</v>
      </c>
      <c r="AP28" s="74">
        <v>56</v>
      </c>
      <c r="AQ28" s="73">
        <v>20</v>
      </c>
      <c r="AR28" s="69">
        <v>20</v>
      </c>
      <c r="AS28" s="69">
        <v>20</v>
      </c>
      <c r="AT28" s="69">
        <v>20</v>
      </c>
      <c r="AU28" s="74">
        <v>20</v>
      </c>
      <c r="AV28" s="79">
        <f t="shared" si="8"/>
        <v>65</v>
      </c>
      <c r="AW28" s="80">
        <f t="shared" si="9"/>
        <v>65</v>
      </c>
      <c r="AX28" s="80">
        <f t="shared" si="10"/>
        <v>65</v>
      </c>
      <c r="AY28" s="80">
        <f t="shared" si="11"/>
        <v>64</v>
      </c>
      <c r="AZ28" s="80">
        <f t="shared" si="12"/>
        <v>66</v>
      </c>
      <c r="BA28" s="80">
        <f t="shared" si="13"/>
        <v>63</v>
      </c>
      <c r="BB28" s="80">
        <f t="shared" si="14"/>
        <v>64</v>
      </c>
      <c r="BC28" s="80">
        <f t="shared" si="15"/>
        <v>62</v>
      </c>
      <c r="BD28" s="80">
        <f t="shared" si="16"/>
        <v>63</v>
      </c>
      <c r="BE28" s="80">
        <f t="shared" si="17"/>
        <v>60</v>
      </c>
      <c r="BF28" s="81">
        <f t="shared" si="18"/>
        <v>25</v>
      </c>
    </row>
    <row r="29" spans="1:58">
      <c r="A29" s="69">
        <v>37</v>
      </c>
      <c r="B29" s="69">
        <v>11</v>
      </c>
      <c r="C29" s="44" t="s">
        <v>759</v>
      </c>
      <c r="D29" s="8" t="s">
        <v>213</v>
      </c>
      <c r="E29" s="8">
        <f t="shared" si="0"/>
        <v>65</v>
      </c>
      <c r="G29" s="8">
        <f t="shared" si="1"/>
        <v>79</v>
      </c>
      <c r="H29" s="84">
        <f t="shared" si="2"/>
        <v>75</v>
      </c>
      <c r="I29" s="84">
        <f t="shared" si="3"/>
        <v>61</v>
      </c>
      <c r="J29" s="84">
        <f t="shared" si="4"/>
        <v>57</v>
      </c>
      <c r="K29" s="84">
        <f t="shared" si="5"/>
        <v>62</v>
      </c>
      <c r="L29" s="84">
        <f t="shared" si="6"/>
        <v>61</v>
      </c>
      <c r="M29" s="84">
        <f t="shared" si="7"/>
        <v>63</v>
      </c>
      <c r="N29" s="8">
        <v>72</v>
      </c>
      <c r="O29" s="74">
        <v>79</v>
      </c>
      <c r="P29" s="73">
        <v>64</v>
      </c>
      <c r="Q29" s="69">
        <v>70</v>
      </c>
      <c r="R29" s="69">
        <v>64</v>
      </c>
      <c r="S29" s="69">
        <v>45</v>
      </c>
      <c r="T29" s="69">
        <v>62</v>
      </c>
      <c r="U29" s="74">
        <v>66</v>
      </c>
      <c r="V29" s="73">
        <v>61</v>
      </c>
      <c r="W29" s="69">
        <v>61</v>
      </c>
      <c r="X29" s="69">
        <v>45</v>
      </c>
      <c r="Y29" s="69">
        <v>46</v>
      </c>
      <c r="Z29" s="69">
        <v>62</v>
      </c>
      <c r="AA29" s="74">
        <v>40</v>
      </c>
      <c r="AB29" s="73">
        <v>68</v>
      </c>
      <c r="AC29" s="69">
        <v>62</v>
      </c>
      <c r="AD29" s="69">
        <v>73</v>
      </c>
      <c r="AE29" s="69">
        <v>60</v>
      </c>
      <c r="AF29" s="69">
        <v>54</v>
      </c>
      <c r="AG29" s="74">
        <v>65</v>
      </c>
      <c r="AH29" s="73">
        <v>70</v>
      </c>
      <c r="AI29" s="69">
        <v>63</v>
      </c>
      <c r="AJ29" s="69">
        <v>69</v>
      </c>
      <c r="AK29" s="69">
        <v>48</v>
      </c>
      <c r="AL29" s="74">
        <v>54</v>
      </c>
      <c r="AM29" s="73">
        <v>68</v>
      </c>
      <c r="AN29" s="69">
        <v>77</v>
      </c>
      <c r="AO29" s="69">
        <v>52</v>
      </c>
      <c r="AP29" s="74">
        <v>73</v>
      </c>
      <c r="AQ29" s="73">
        <v>20</v>
      </c>
      <c r="AR29" s="69">
        <v>20</v>
      </c>
      <c r="AS29" s="69">
        <v>20</v>
      </c>
      <c r="AT29" s="69">
        <v>20</v>
      </c>
      <c r="AU29" s="74">
        <v>20</v>
      </c>
      <c r="AV29" s="79">
        <f t="shared" si="8"/>
        <v>64</v>
      </c>
      <c r="AW29" s="80">
        <f t="shared" si="9"/>
        <v>64</v>
      </c>
      <c r="AX29" s="80">
        <f t="shared" si="10"/>
        <v>64</v>
      </c>
      <c r="AY29" s="80">
        <f t="shared" si="11"/>
        <v>62</v>
      </c>
      <c r="AZ29" s="80">
        <f t="shared" si="12"/>
        <v>65</v>
      </c>
      <c r="BA29" s="80">
        <f t="shared" si="13"/>
        <v>60</v>
      </c>
      <c r="BB29" s="80">
        <f t="shared" si="14"/>
        <v>64</v>
      </c>
      <c r="BC29" s="80">
        <f t="shared" si="15"/>
        <v>61</v>
      </c>
      <c r="BD29" s="80">
        <f t="shared" si="16"/>
        <v>64</v>
      </c>
      <c r="BE29" s="80">
        <f t="shared" si="17"/>
        <v>61</v>
      </c>
      <c r="BF29" s="81">
        <f t="shared" si="18"/>
        <v>26</v>
      </c>
    </row>
    <row r="30" spans="1:58">
      <c r="A30" s="69">
        <v>20</v>
      </c>
      <c r="B30" s="69">
        <v>5</v>
      </c>
      <c r="C30" s="44" t="s">
        <v>13</v>
      </c>
      <c r="D30" s="8" t="s">
        <v>522</v>
      </c>
      <c r="E30" s="8">
        <f t="shared" si="0"/>
        <v>64</v>
      </c>
      <c r="G30" s="8">
        <f t="shared" si="1"/>
        <v>79</v>
      </c>
      <c r="H30" s="84">
        <f t="shared" si="2"/>
        <v>69</v>
      </c>
      <c r="I30" s="84">
        <f t="shared" si="3"/>
        <v>42</v>
      </c>
      <c r="J30" s="84">
        <f t="shared" si="4"/>
        <v>54</v>
      </c>
      <c r="K30" s="84">
        <f t="shared" si="5"/>
        <v>62</v>
      </c>
      <c r="L30" s="84">
        <f t="shared" si="6"/>
        <v>64</v>
      </c>
      <c r="M30" s="84">
        <f t="shared" si="7"/>
        <v>57</v>
      </c>
      <c r="N30" s="69">
        <v>66</v>
      </c>
      <c r="O30" s="74">
        <v>73</v>
      </c>
      <c r="P30" s="73">
        <v>40</v>
      </c>
      <c r="Q30" s="69">
        <v>69</v>
      </c>
      <c r="R30" s="69">
        <v>40</v>
      </c>
      <c r="S30" s="69">
        <v>37</v>
      </c>
      <c r="T30" s="69">
        <v>58</v>
      </c>
      <c r="U30" s="74">
        <v>36</v>
      </c>
      <c r="V30" s="73">
        <v>64</v>
      </c>
      <c r="W30" s="69">
        <v>40</v>
      </c>
      <c r="X30" s="69">
        <v>50</v>
      </c>
      <c r="Y30" s="69">
        <v>45</v>
      </c>
      <c r="Z30" s="69">
        <v>60</v>
      </c>
      <c r="AA30" s="74">
        <v>50</v>
      </c>
      <c r="AB30" s="73">
        <v>65</v>
      </c>
      <c r="AC30" s="69">
        <v>67</v>
      </c>
      <c r="AD30" s="69">
        <v>70</v>
      </c>
      <c r="AE30" s="69">
        <v>70</v>
      </c>
      <c r="AF30" s="69">
        <v>49</v>
      </c>
      <c r="AG30" s="74">
        <v>67</v>
      </c>
      <c r="AH30" s="73">
        <v>70</v>
      </c>
      <c r="AI30" s="69">
        <v>50</v>
      </c>
      <c r="AJ30" s="69">
        <v>67</v>
      </c>
      <c r="AK30" s="69">
        <v>59</v>
      </c>
      <c r="AL30" s="74">
        <v>72</v>
      </c>
      <c r="AM30" s="73">
        <v>68</v>
      </c>
      <c r="AN30" s="69">
        <v>79</v>
      </c>
      <c r="AO30" s="69">
        <v>49</v>
      </c>
      <c r="AP30" s="74">
        <v>48</v>
      </c>
      <c r="AQ30" s="73">
        <v>20</v>
      </c>
      <c r="AR30" s="69">
        <v>20</v>
      </c>
      <c r="AS30" s="69">
        <v>20</v>
      </c>
      <c r="AT30" s="69">
        <v>20</v>
      </c>
      <c r="AU30" s="74">
        <v>20</v>
      </c>
      <c r="AV30" s="79">
        <f t="shared" si="8"/>
        <v>54</v>
      </c>
      <c r="AW30" s="80">
        <f t="shared" si="9"/>
        <v>58</v>
      </c>
      <c r="AX30" s="80">
        <f t="shared" si="10"/>
        <v>58</v>
      </c>
      <c r="AY30" s="80">
        <f t="shared" si="11"/>
        <v>59</v>
      </c>
      <c r="AZ30" s="80">
        <f t="shared" si="12"/>
        <v>60</v>
      </c>
      <c r="BA30" s="80">
        <f t="shared" si="13"/>
        <v>59</v>
      </c>
      <c r="BB30" s="80">
        <f t="shared" si="14"/>
        <v>64</v>
      </c>
      <c r="BC30" s="80">
        <f t="shared" si="15"/>
        <v>61</v>
      </c>
      <c r="BD30" s="80">
        <f t="shared" si="16"/>
        <v>64</v>
      </c>
      <c r="BE30" s="80">
        <f t="shared" si="17"/>
        <v>61</v>
      </c>
      <c r="BF30" s="81">
        <f t="shared" si="18"/>
        <v>26</v>
      </c>
    </row>
    <row r="31" spans="1:58">
      <c r="A31" s="69">
        <v>18</v>
      </c>
      <c r="B31" s="69">
        <v>44</v>
      </c>
      <c r="C31" s="44" t="s">
        <v>803</v>
      </c>
      <c r="D31" s="8" t="s">
        <v>846</v>
      </c>
      <c r="E31" s="8">
        <f t="shared" si="0"/>
        <v>63</v>
      </c>
      <c r="G31" s="8">
        <f t="shared" si="1"/>
        <v>78</v>
      </c>
      <c r="H31" s="84">
        <f t="shared" si="2"/>
        <v>74</v>
      </c>
      <c r="I31" s="84">
        <f t="shared" si="3"/>
        <v>72</v>
      </c>
      <c r="J31" s="84">
        <f t="shared" si="4"/>
        <v>59</v>
      </c>
      <c r="K31" s="84">
        <f t="shared" si="5"/>
        <v>64</v>
      </c>
      <c r="L31" s="84">
        <f t="shared" si="6"/>
        <v>42</v>
      </c>
      <c r="M31" s="84">
        <f t="shared" si="7"/>
        <v>54</v>
      </c>
      <c r="N31" s="69">
        <v>76</v>
      </c>
      <c r="O31" s="74">
        <v>71</v>
      </c>
      <c r="P31" s="73">
        <v>73</v>
      </c>
      <c r="Q31" s="69">
        <v>36</v>
      </c>
      <c r="R31" s="69">
        <v>78</v>
      </c>
      <c r="S31" s="69">
        <v>73</v>
      </c>
      <c r="T31" s="69">
        <v>71</v>
      </c>
      <c r="U31" s="74">
        <v>74</v>
      </c>
      <c r="V31" s="73">
        <v>56</v>
      </c>
      <c r="W31" s="69">
        <v>68</v>
      </c>
      <c r="X31" s="69">
        <v>71</v>
      </c>
      <c r="Y31" s="69">
        <v>62</v>
      </c>
      <c r="Z31" s="69">
        <v>54</v>
      </c>
      <c r="AA31" s="74">
        <v>58</v>
      </c>
      <c r="AB31" s="73">
        <v>68</v>
      </c>
      <c r="AC31" s="69">
        <v>55</v>
      </c>
      <c r="AD31" s="69">
        <v>65</v>
      </c>
      <c r="AE31" s="69">
        <v>61</v>
      </c>
      <c r="AF31" s="69">
        <v>65</v>
      </c>
      <c r="AG31" s="74">
        <v>64</v>
      </c>
      <c r="AH31" s="73">
        <v>40</v>
      </c>
      <c r="AI31" s="69">
        <v>64</v>
      </c>
      <c r="AJ31" s="69">
        <v>45</v>
      </c>
      <c r="AK31" s="69">
        <v>36</v>
      </c>
      <c r="AL31" s="74">
        <v>28</v>
      </c>
      <c r="AM31" s="73">
        <v>71</v>
      </c>
      <c r="AN31" s="69">
        <v>76</v>
      </c>
      <c r="AO31" s="69">
        <v>44</v>
      </c>
      <c r="AP31" s="74">
        <v>48</v>
      </c>
      <c r="AQ31" s="73">
        <v>20</v>
      </c>
      <c r="AR31" s="69">
        <v>20</v>
      </c>
      <c r="AS31" s="69">
        <v>20</v>
      </c>
      <c r="AT31" s="69">
        <v>20</v>
      </c>
      <c r="AU31" s="74">
        <v>20</v>
      </c>
      <c r="AV31" s="79">
        <f t="shared" si="8"/>
        <v>63</v>
      </c>
      <c r="AW31" s="80">
        <f t="shared" si="9"/>
        <v>62</v>
      </c>
      <c r="AX31" s="80">
        <f t="shared" si="10"/>
        <v>63</v>
      </c>
      <c r="AY31" s="80">
        <f t="shared" si="11"/>
        <v>61</v>
      </c>
      <c r="AZ31" s="80">
        <f t="shared" si="12"/>
        <v>63</v>
      </c>
      <c r="BA31" s="80">
        <f t="shared" si="13"/>
        <v>58</v>
      </c>
      <c r="BB31" s="80">
        <f t="shared" si="14"/>
        <v>55</v>
      </c>
      <c r="BC31" s="80">
        <f t="shared" si="15"/>
        <v>51</v>
      </c>
      <c r="BD31" s="80">
        <f t="shared" si="16"/>
        <v>53</v>
      </c>
      <c r="BE31" s="80">
        <f t="shared" si="17"/>
        <v>47</v>
      </c>
      <c r="BF31" s="81">
        <f t="shared" si="18"/>
        <v>25</v>
      </c>
    </row>
    <row r="32" spans="1:58">
      <c r="A32" s="69">
        <v>13</v>
      </c>
      <c r="B32" s="69">
        <v>26</v>
      </c>
      <c r="C32" s="44" t="s">
        <v>15</v>
      </c>
      <c r="D32" s="8" t="s">
        <v>265</v>
      </c>
      <c r="E32" s="8">
        <f t="shared" si="0"/>
        <v>62</v>
      </c>
      <c r="F32" s="8">
        <v>64</v>
      </c>
      <c r="G32" s="8">
        <f t="shared" si="1"/>
        <v>70</v>
      </c>
      <c r="H32" s="84">
        <f t="shared" si="2"/>
        <v>57</v>
      </c>
      <c r="I32" s="84">
        <f t="shared" si="3"/>
        <v>42</v>
      </c>
      <c r="J32" s="84">
        <f t="shared" si="4"/>
        <v>62</v>
      </c>
      <c r="K32" s="84">
        <f t="shared" si="5"/>
        <v>64</v>
      </c>
      <c r="L32" s="84">
        <f t="shared" si="6"/>
        <v>56</v>
      </c>
      <c r="M32" s="84">
        <f t="shared" si="7"/>
        <v>51</v>
      </c>
      <c r="N32" s="69">
        <v>60</v>
      </c>
      <c r="O32" s="74">
        <v>54</v>
      </c>
      <c r="P32" s="73">
        <v>37</v>
      </c>
      <c r="Q32" s="69">
        <v>70</v>
      </c>
      <c r="R32" s="69">
        <v>40</v>
      </c>
      <c r="S32" s="69">
        <v>42</v>
      </c>
      <c r="T32" s="69">
        <v>66</v>
      </c>
      <c r="U32" s="74">
        <v>38</v>
      </c>
      <c r="V32" s="73">
        <v>63</v>
      </c>
      <c r="W32" s="69">
        <v>61</v>
      </c>
      <c r="X32" s="69">
        <v>65</v>
      </c>
      <c r="Y32" s="69">
        <v>60</v>
      </c>
      <c r="Z32" s="69">
        <v>63</v>
      </c>
      <c r="AA32" s="74">
        <v>65</v>
      </c>
      <c r="AB32" s="73">
        <v>60</v>
      </c>
      <c r="AC32" s="69">
        <v>54</v>
      </c>
      <c r="AD32" s="69">
        <v>56</v>
      </c>
      <c r="AE32" s="69">
        <v>59</v>
      </c>
      <c r="AF32" s="69">
        <v>63</v>
      </c>
      <c r="AG32" s="74">
        <v>67</v>
      </c>
      <c r="AH32" s="73">
        <v>68</v>
      </c>
      <c r="AI32" s="69">
        <v>46</v>
      </c>
      <c r="AJ32" s="69">
        <v>58</v>
      </c>
      <c r="AK32" s="69">
        <v>48</v>
      </c>
      <c r="AL32" s="74">
        <v>63</v>
      </c>
      <c r="AM32" s="73">
        <v>63</v>
      </c>
      <c r="AN32" s="69">
        <v>70</v>
      </c>
      <c r="AO32" s="69">
        <v>46</v>
      </c>
      <c r="AP32" s="74">
        <v>39</v>
      </c>
      <c r="AQ32" s="73">
        <v>20</v>
      </c>
      <c r="AR32" s="69">
        <v>20</v>
      </c>
      <c r="AS32" s="69">
        <v>20</v>
      </c>
      <c r="AT32" s="69">
        <v>20</v>
      </c>
      <c r="AU32" s="74">
        <v>20</v>
      </c>
      <c r="AV32" s="79">
        <f t="shared" si="8"/>
        <v>52</v>
      </c>
      <c r="AW32" s="80">
        <f t="shared" si="9"/>
        <v>58</v>
      </c>
      <c r="AX32" s="80">
        <f t="shared" si="10"/>
        <v>59</v>
      </c>
      <c r="AY32" s="80">
        <f t="shared" si="11"/>
        <v>60</v>
      </c>
      <c r="AZ32" s="80">
        <f t="shared" si="12"/>
        <v>61</v>
      </c>
      <c r="BA32" s="80">
        <f t="shared" si="13"/>
        <v>61</v>
      </c>
      <c r="BB32" s="80">
        <f t="shared" si="14"/>
        <v>62</v>
      </c>
      <c r="BC32" s="80">
        <f t="shared" si="15"/>
        <v>59</v>
      </c>
      <c r="BD32" s="80">
        <f t="shared" si="16"/>
        <v>60</v>
      </c>
      <c r="BE32" s="80">
        <f t="shared" si="17"/>
        <v>55</v>
      </c>
      <c r="BF32" s="81">
        <f t="shared" si="18"/>
        <v>24</v>
      </c>
    </row>
    <row r="33" spans="1:58">
      <c r="A33" s="69">
        <v>16</v>
      </c>
      <c r="B33" s="69">
        <v>13</v>
      </c>
      <c r="C33" s="44" t="s">
        <v>749</v>
      </c>
      <c r="D33" s="8" t="s">
        <v>836</v>
      </c>
      <c r="E33" s="8">
        <f t="shared" si="0"/>
        <v>62</v>
      </c>
      <c r="F33" s="8">
        <v>63</v>
      </c>
      <c r="G33" s="8">
        <f t="shared" si="1"/>
        <v>71</v>
      </c>
      <c r="H33" s="84">
        <f t="shared" si="2"/>
        <v>53</v>
      </c>
      <c r="I33" s="84">
        <f t="shared" si="3"/>
        <v>64</v>
      </c>
      <c r="J33" s="84">
        <f t="shared" si="4"/>
        <v>59</v>
      </c>
      <c r="K33" s="84">
        <f t="shared" si="5"/>
        <v>60</v>
      </c>
      <c r="L33" s="84">
        <f t="shared" si="6"/>
        <v>42</v>
      </c>
      <c r="M33" s="84">
        <f t="shared" si="7"/>
        <v>59</v>
      </c>
      <c r="N33" s="69">
        <v>51</v>
      </c>
      <c r="O33" s="74">
        <v>56</v>
      </c>
      <c r="P33" s="73">
        <v>67</v>
      </c>
      <c r="Q33" s="69">
        <v>64</v>
      </c>
      <c r="R33" s="69">
        <v>71</v>
      </c>
      <c r="S33" s="69">
        <v>55</v>
      </c>
      <c r="T33" s="69">
        <v>70</v>
      </c>
      <c r="U33" s="74">
        <v>43</v>
      </c>
      <c r="V33" s="73">
        <v>60</v>
      </c>
      <c r="W33" s="69">
        <v>56</v>
      </c>
      <c r="X33" s="69">
        <v>60</v>
      </c>
      <c r="Y33" s="69">
        <v>56</v>
      </c>
      <c r="Z33" s="69">
        <v>63</v>
      </c>
      <c r="AA33" s="74">
        <v>45</v>
      </c>
      <c r="AB33" s="73">
        <v>50</v>
      </c>
      <c r="AC33" s="69">
        <v>59</v>
      </c>
      <c r="AD33" s="69">
        <v>55</v>
      </c>
      <c r="AE33" s="69">
        <v>67</v>
      </c>
      <c r="AF33" s="69">
        <v>57</v>
      </c>
      <c r="AG33" s="74">
        <v>64</v>
      </c>
      <c r="AH33" s="73">
        <v>42</v>
      </c>
      <c r="AI33" s="69">
        <v>61</v>
      </c>
      <c r="AJ33" s="69">
        <v>52</v>
      </c>
      <c r="AK33" s="69">
        <v>30</v>
      </c>
      <c r="AL33" s="74">
        <v>30</v>
      </c>
      <c r="AM33" s="73">
        <v>54</v>
      </c>
      <c r="AN33" s="69">
        <v>65</v>
      </c>
      <c r="AO33" s="69">
        <v>66</v>
      </c>
      <c r="AP33" s="74">
        <v>33</v>
      </c>
      <c r="AQ33" s="73">
        <v>20</v>
      </c>
      <c r="AR33" s="69">
        <v>20</v>
      </c>
      <c r="AS33" s="69">
        <v>20</v>
      </c>
      <c r="AT33" s="69">
        <v>20</v>
      </c>
      <c r="AU33" s="74">
        <v>20</v>
      </c>
      <c r="AV33" s="79">
        <f t="shared" si="8"/>
        <v>62</v>
      </c>
      <c r="AW33" s="80">
        <f t="shared" si="9"/>
        <v>61</v>
      </c>
      <c r="AX33" s="80">
        <f t="shared" si="10"/>
        <v>60</v>
      </c>
      <c r="AY33" s="80">
        <f t="shared" si="11"/>
        <v>60</v>
      </c>
      <c r="AZ33" s="80">
        <f t="shared" si="12"/>
        <v>60</v>
      </c>
      <c r="BA33" s="80">
        <f t="shared" si="13"/>
        <v>58</v>
      </c>
      <c r="BB33" s="80">
        <f t="shared" si="14"/>
        <v>51</v>
      </c>
      <c r="BC33" s="80">
        <f t="shared" si="15"/>
        <v>50</v>
      </c>
      <c r="BD33" s="80">
        <f t="shared" si="16"/>
        <v>49</v>
      </c>
      <c r="BE33" s="80">
        <f t="shared" si="17"/>
        <v>47</v>
      </c>
      <c r="BF33" s="81">
        <f t="shared" si="18"/>
        <v>24</v>
      </c>
    </row>
    <row r="34" spans="1:58">
      <c r="A34" s="69">
        <v>27</v>
      </c>
      <c r="B34" s="69">
        <v>88</v>
      </c>
      <c r="C34" s="44" t="s">
        <v>805</v>
      </c>
      <c r="D34" s="8" t="s">
        <v>837</v>
      </c>
      <c r="E34" s="8">
        <f t="shared" si="0"/>
        <v>62</v>
      </c>
      <c r="F34" s="8">
        <v>65</v>
      </c>
      <c r="G34" s="8">
        <f t="shared" si="1"/>
        <v>67</v>
      </c>
      <c r="H34" s="84">
        <f t="shared" si="2"/>
        <v>66</v>
      </c>
      <c r="I34" s="84">
        <f t="shared" si="3"/>
        <v>60</v>
      </c>
      <c r="J34" s="84">
        <f t="shared" si="4"/>
        <v>63</v>
      </c>
      <c r="K34" s="84">
        <f t="shared" si="5"/>
        <v>62</v>
      </c>
      <c r="L34" s="84">
        <f t="shared" si="6"/>
        <v>57</v>
      </c>
      <c r="M34" s="84">
        <f t="shared" si="7"/>
        <v>50</v>
      </c>
      <c r="N34" s="69">
        <v>66</v>
      </c>
      <c r="O34" s="74">
        <v>67</v>
      </c>
      <c r="P34" s="73">
        <v>62</v>
      </c>
      <c r="Q34" s="69">
        <v>53</v>
      </c>
      <c r="R34" s="69">
        <v>64</v>
      </c>
      <c r="S34" s="69">
        <v>54</v>
      </c>
      <c r="T34" s="69">
        <v>61</v>
      </c>
      <c r="U34" s="74">
        <v>58</v>
      </c>
      <c r="V34" s="73">
        <v>62</v>
      </c>
      <c r="W34" s="69">
        <v>61</v>
      </c>
      <c r="X34" s="69">
        <v>63</v>
      </c>
      <c r="Y34" s="69">
        <v>64</v>
      </c>
      <c r="Z34" s="69">
        <v>64</v>
      </c>
      <c r="AA34" s="74">
        <v>55</v>
      </c>
      <c r="AB34" s="73">
        <v>64</v>
      </c>
      <c r="AC34" s="69">
        <v>60</v>
      </c>
      <c r="AD34" s="69">
        <v>60</v>
      </c>
      <c r="AE34" s="69">
        <v>62</v>
      </c>
      <c r="AF34" s="69">
        <v>63</v>
      </c>
      <c r="AG34" s="74">
        <v>62</v>
      </c>
      <c r="AH34" s="73">
        <v>58</v>
      </c>
      <c r="AI34" s="69">
        <v>63</v>
      </c>
      <c r="AJ34" s="69">
        <v>64</v>
      </c>
      <c r="AK34" s="69">
        <v>47</v>
      </c>
      <c r="AL34" s="74">
        <v>57</v>
      </c>
      <c r="AM34" s="73">
        <v>66</v>
      </c>
      <c r="AN34" s="69">
        <v>56</v>
      </c>
      <c r="AO34" s="69">
        <v>45</v>
      </c>
      <c r="AP34" s="74">
        <v>52</v>
      </c>
      <c r="AQ34" s="73">
        <v>20</v>
      </c>
      <c r="AR34" s="69">
        <v>20</v>
      </c>
      <c r="AS34" s="69">
        <v>20</v>
      </c>
      <c r="AT34" s="69">
        <v>20</v>
      </c>
      <c r="AU34" s="74">
        <v>20</v>
      </c>
      <c r="AV34" s="79">
        <f t="shared" si="8"/>
        <v>60</v>
      </c>
      <c r="AW34" s="80">
        <f t="shared" si="9"/>
        <v>61</v>
      </c>
      <c r="AX34" s="80">
        <f t="shared" si="10"/>
        <v>62</v>
      </c>
      <c r="AY34" s="80">
        <f t="shared" si="11"/>
        <v>62</v>
      </c>
      <c r="AZ34" s="80">
        <f t="shared" si="12"/>
        <v>62</v>
      </c>
      <c r="BA34" s="80">
        <f t="shared" si="13"/>
        <v>60</v>
      </c>
      <c r="BB34" s="80">
        <f t="shared" si="14"/>
        <v>60</v>
      </c>
      <c r="BC34" s="80">
        <f t="shared" si="15"/>
        <v>58</v>
      </c>
      <c r="BD34" s="80">
        <f t="shared" si="16"/>
        <v>59</v>
      </c>
      <c r="BE34" s="80">
        <f t="shared" si="17"/>
        <v>57</v>
      </c>
      <c r="BF34" s="81">
        <f t="shared" si="18"/>
        <v>24</v>
      </c>
    </row>
    <row r="35" spans="1:58">
      <c r="A35" s="69">
        <v>1</v>
      </c>
      <c r="B35" s="69">
        <v>11</v>
      </c>
      <c r="C35" s="44" t="s">
        <v>5</v>
      </c>
      <c r="D35" s="8" t="s">
        <v>842</v>
      </c>
      <c r="E35" s="8">
        <f t="shared" si="0"/>
        <v>57</v>
      </c>
      <c r="F35" s="8">
        <v>60</v>
      </c>
      <c r="G35" s="8">
        <f t="shared" si="1"/>
        <v>72</v>
      </c>
      <c r="H35" s="84">
        <f t="shared" si="2"/>
        <v>45</v>
      </c>
      <c r="I35" s="84">
        <f t="shared" si="3"/>
        <v>48</v>
      </c>
      <c r="J35" s="84">
        <f t="shared" si="4"/>
        <v>60</v>
      </c>
      <c r="K35" s="84">
        <f t="shared" si="5"/>
        <v>52</v>
      </c>
      <c r="L35" s="84">
        <f t="shared" si="6"/>
        <v>45</v>
      </c>
      <c r="M35" s="84">
        <f t="shared" si="7"/>
        <v>47</v>
      </c>
      <c r="N35" s="69">
        <v>42</v>
      </c>
      <c r="O35" s="74">
        <v>49</v>
      </c>
      <c r="P35" s="73">
        <v>41</v>
      </c>
      <c r="Q35" s="69">
        <v>59</v>
      </c>
      <c r="R35" s="69">
        <v>40</v>
      </c>
      <c r="S35" s="69">
        <v>66</v>
      </c>
      <c r="T35" s="69">
        <v>63</v>
      </c>
      <c r="U35" s="74">
        <v>35</v>
      </c>
      <c r="V35" s="73">
        <v>72</v>
      </c>
      <c r="W35" s="69">
        <v>43</v>
      </c>
      <c r="X35" s="69">
        <v>68</v>
      </c>
      <c r="Y35" s="69">
        <v>63</v>
      </c>
      <c r="Z35" s="69">
        <v>61</v>
      </c>
      <c r="AA35" s="74">
        <v>65</v>
      </c>
      <c r="AB35" s="73">
        <v>61</v>
      </c>
      <c r="AC35" s="69">
        <v>46</v>
      </c>
      <c r="AD35" s="69">
        <v>47</v>
      </c>
      <c r="AE35" s="69">
        <v>50</v>
      </c>
      <c r="AF35" s="69">
        <v>46</v>
      </c>
      <c r="AG35" s="74">
        <v>54</v>
      </c>
      <c r="AH35" s="73">
        <v>60</v>
      </c>
      <c r="AI35" s="69">
        <v>40</v>
      </c>
      <c r="AJ35" s="69">
        <v>56</v>
      </c>
      <c r="AK35" s="69">
        <v>32</v>
      </c>
      <c r="AL35" s="74">
        <v>30</v>
      </c>
      <c r="AM35" s="73">
        <v>50</v>
      </c>
      <c r="AN35" s="69">
        <v>55</v>
      </c>
      <c r="AO35" s="69">
        <v>36</v>
      </c>
      <c r="AP35" s="74">
        <v>65</v>
      </c>
      <c r="AQ35" s="73">
        <v>33</v>
      </c>
      <c r="AR35" s="69">
        <v>60</v>
      </c>
      <c r="AS35" s="69">
        <v>63</v>
      </c>
      <c r="AT35" s="69">
        <v>66</v>
      </c>
      <c r="AU35" s="74">
        <v>62</v>
      </c>
      <c r="AV35" s="79">
        <f t="shared" si="8"/>
        <v>47</v>
      </c>
      <c r="AW35" s="80">
        <f t="shared" si="9"/>
        <v>52</v>
      </c>
      <c r="AX35" s="80">
        <f t="shared" si="10"/>
        <v>52</v>
      </c>
      <c r="AY35" s="80">
        <f t="shared" si="11"/>
        <v>56</v>
      </c>
      <c r="AZ35" s="80">
        <f t="shared" si="12"/>
        <v>52</v>
      </c>
      <c r="BA35" s="80">
        <f t="shared" si="13"/>
        <v>57</v>
      </c>
      <c r="BB35" s="80">
        <f t="shared" si="14"/>
        <v>48</v>
      </c>
      <c r="BC35" s="80">
        <f t="shared" si="15"/>
        <v>52</v>
      </c>
      <c r="BD35" s="80">
        <f t="shared" si="16"/>
        <v>46</v>
      </c>
      <c r="BE35" s="80">
        <f t="shared" si="17"/>
        <v>46</v>
      </c>
      <c r="BF35" s="81">
        <f t="shared" si="18"/>
        <v>55</v>
      </c>
    </row>
    <row r="36" spans="1:58">
      <c r="A36" s="69">
        <v>24</v>
      </c>
      <c r="B36" s="69">
        <v>23</v>
      </c>
      <c r="C36" s="44" t="s">
        <v>804</v>
      </c>
      <c r="D36" s="8" t="s">
        <v>842</v>
      </c>
      <c r="E36" s="8">
        <f t="shared" si="0"/>
        <v>56</v>
      </c>
      <c r="F36" s="8">
        <v>60</v>
      </c>
      <c r="G36" s="8">
        <f t="shared" si="1"/>
        <v>65</v>
      </c>
      <c r="H36" s="84">
        <f t="shared" si="2"/>
        <v>39</v>
      </c>
      <c r="I36" s="84">
        <f t="shared" si="3"/>
        <v>49</v>
      </c>
      <c r="J36" s="84">
        <f t="shared" si="4"/>
        <v>57</v>
      </c>
      <c r="K36" s="84">
        <f t="shared" si="5"/>
        <v>54</v>
      </c>
      <c r="L36" s="84">
        <f t="shared" si="6"/>
        <v>50</v>
      </c>
      <c r="M36" s="84">
        <f t="shared" si="7"/>
        <v>53</v>
      </c>
      <c r="N36" s="69">
        <v>34</v>
      </c>
      <c r="O36" s="74">
        <v>44</v>
      </c>
      <c r="P36" s="73">
        <v>45</v>
      </c>
      <c r="Q36" s="69">
        <v>62</v>
      </c>
      <c r="R36" s="69">
        <v>53</v>
      </c>
      <c r="S36" s="69">
        <v>48</v>
      </c>
      <c r="T36" s="69">
        <v>65</v>
      </c>
      <c r="U36" s="74">
        <v>38</v>
      </c>
      <c r="V36" s="73">
        <v>62</v>
      </c>
      <c r="W36" s="69">
        <v>42</v>
      </c>
      <c r="X36" s="69">
        <v>60</v>
      </c>
      <c r="Y36" s="69">
        <v>55</v>
      </c>
      <c r="Z36" s="69">
        <v>64</v>
      </c>
      <c r="AA36" s="74">
        <v>50</v>
      </c>
      <c r="AB36" s="73">
        <v>43</v>
      </c>
      <c r="AC36" s="69">
        <v>63</v>
      </c>
      <c r="AD36" s="69">
        <v>48</v>
      </c>
      <c r="AE36" s="69">
        <v>55</v>
      </c>
      <c r="AF36" s="69">
        <v>51</v>
      </c>
      <c r="AG36" s="74">
        <v>58</v>
      </c>
      <c r="AH36" s="73">
        <v>60</v>
      </c>
      <c r="AI36" s="69">
        <v>56</v>
      </c>
      <c r="AJ36" s="69">
        <v>56</v>
      </c>
      <c r="AK36" s="69">
        <v>38</v>
      </c>
      <c r="AL36" s="74">
        <v>40</v>
      </c>
      <c r="AM36" s="73">
        <v>44</v>
      </c>
      <c r="AN36" s="69">
        <v>52</v>
      </c>
      <c r="AO36" s="69">
        <v>56</v>
      </c>
      <c r="AP36" s="74">
        <v>47</v>
      </c>
      <c r="AQ36" s="73">
        <v>20</v>
      </c>
      <c r="AR36" s="69">
        <v>20</v>
      </c>
      <c r="AS36" s="69">
        <v>20</v>
      </c>
      <c r="AT36" s="69">
        <v>20</v>
      </c>
      <c r="AU36" s="74">
        <v>20</v>
      </c>
      <c r="AV36" s="79">
        <f t="shared" si="8"/>
        <v>52</v>
      </c>
      <c r="AW36" s="80">
        <f t="shared" si="9"/>
        <v>53</v>
      </c>
      <c r="AX36" s="80">
        <f t="shared" si="10"/>
        <v>51</v>
      </c>
      <c r="AY36" s="80">
        <f t="shared" si="11"/>
        <v>55</v>
      </c>
      <c r="AZ36" s="80">
        <f t="shared" si="12"/>
        <v>52</v>
      </c>
      <c r="BA36" s="80">
        <f t="shared" si="13"/>
        <v>56</v>
      </c>
      <c r="BB36" s="80">
        <f t="shared" si="14"/>
        <v>49</v>
      </c>
      <c r="BC36" s="80">
        <f t="shared" si="15"/>
        <v>53</v>
      </c>
      <c r="BD36" s="80">
        <f t="shared" si="16"/>
        <v>48</v>
      </c>
      <c r="BE36" s="80">
        <f t="shared" si="17"/>
        <v>50</v>
      </c>
      <c r="BF36" s="81">
        <f t="shared" si="18"/>
        <v>23</v>
      </c>
    </row>
    <row r="37" spans="1:58">
      <c r="A37" s="69">
        <v>15</v>
      </c>
      <c r="B37" s="69">
        <v>8</v>
      </c>
      <c r="C37" s="44" t="s">
        <v>21</v>
      </c>
      <c r="D37" s="8" t="s">
        <v>842</v>
      </c>
      <c r="E37" s="8">
        <f t="shared" si="0"/>
        <v>55</v>
      </c>
      <c r="F37" s="8">
        <v>62</v>
      </c>
      <c r="G37" s="8">
        <f t="shared" si="1"/>
        <v>71</v>
      </c>
      <c r="H37" s="84">
        <f t="shared" si="2"/>
        <v>35</v>
      </c>
      <c r="I37" s="84">
        <f t="shared" si="3"/>
        <v>55</v>
      </c>
      <c r="J37" s="84">
        <f t="shared" si="4"/>
        <v>61</v>
      </c>
      <c r="K37" s="84">
        <f t="shared" si="5"/>
        <v>49</v>
      </c>
      <c r="L37" s="84">
        <f t="shared" si="6"/>
        <v>44</v>
      </c>
      <c r="M37" s="84">
        <f t="shared" si="7"/>
        <v>64</v>
      </c>
      <c r="N37" s="69">
        <v>32</v>
      </c>
      <c r="O37" s="74">
        <v>39</v>
      </c>
      <c r="P37" s="73">
        <v>52</v>
      </c>
      <c r="Q37" s="69">
        <v>63</v>
      </c>
      <c r="R37" s="69">
        <v>66</v>
      </c>
      <c r="S37" s="69">
        <v>52</v>
      </c>
      <c r="T37" s="69">
        <v>63</v>
      </c>
      <c r="U37" s="74">
        <v>28</v>
      </c>
      <c r="V37" s="73">
        <v>60</v>
      </c>
      <c r="W37" s="69">
        <v>65</v>
      </c>
      <c r="X37" s="69">
        <v>63</v>
      </c>
      <c r="Y37" s="69">
        <v>57</v>
      </c>
      <c r="Z37" s="69">
        <v>62</v>
      </c>
      <c r="AA37" s="74">
        <v>44</v>
      </c>
      <c r="AB37" s="73">
        <v>30</v>
      </c>
      <c r="AC37" s="69">
        <v>58</v>
      </c>
      <c r="AD37" s="69">
        <v>45</v>
      </c>
      <c r="AE37" s="69">
        <v>52</v>
      </c>
      <c r="AF37" s="69">
        <v>46</v>
      </c>
      <c r="AG37" s="74">
        <v>55</v>
      </c>
      <c r="AH37" s="73">
        <v>58</v>
      </c>
      <c r="AI37" s="69">
        <v>42</v>
      </c>
      <c r="AJ37" s="69">
        <v>53</v>
      </c>
      <c r="AK37" s="69">
        <v>32</v>
      </c>
      <c r="AL37" s="74">
        <v>26</v>
      </c>
      <c r="AM37" s="73">
        <v>48</v>
      </c>
      <c r="AN37" s="69">
        <v>66</v>
      </c>
      <c r="AO37" s="69">
        <v>71</v>
      </c>
      <c r="AP37" s="74">
        <v>48</v>
      </c>
      <c r="AQ37" s="73">
        <v>20</v>
      </c>
      <c r="AR37" s="69">
        <v>20</v>
      </c>
      <c r="AS37" s="69">
        <v>20</v>
      </c>
      <c r="AT37" s="69">
        <v>20</v>
      </c>
      <c r="AU37" s="74">
        <v>20</v>
      </c>
      <c r="AV37" s="79">
        <f t="shared" si="8"/>
        <v>52</v>
      </c>
      <c r="AW37" s="80">
        <f t="shared" si="9"/>
        <v>53</v>
      </c>
      <c r="AX37" s="80">
        <f t="shared" si="10"/>
        <v>52</v>
      </c>
      <c r="AY37" s="80">
        <f t="shared" si="11"/>
        <v>53</v>
      </c>
      <c r="AZ37" s="80">
        <f t="shared" si="12"/>
        <v>54</v>
      </c>
      <c r="BA37" s="80">
        <f t="shared" si="13"/>
        <v>55</v>
      </c>
      <c r="BB37" s="80">
        <f t="shared" si="14"/>
        <v>50</v>
      </c>
      <c r="BC37" s="80">
        <f t="shared" si="15"/>
        <v>52</v>
      </c>
      <c r="BD37" s="80">
        <f t="shared" si="16"/>
        <v>47</v>
      </c>
      <c r="BE37" s="80">
        <f t="shared" si="17"/>
        <v>47</v>
      </c>
      <c r="BF37" s="81">
        <f t="shared" si="18"/>
        <v>23</v>
      </c>
    </row>
    <row r="38" spans="1:58">
      <c r="A38" s="8">
        <v>5</v>
      </c>
      <c r="B38" s="8">
        <v>22</v>
      </c>
      <c r="C38" s="8" t="s">
        <v>854</v>
      </c>
      <c r="H38" s="91"/>
      <c r="I38" s="91"/>
      <c r="J38" s="91"/>
      <c r="K38" s="91"/>
      <c r="L38" s="91"/>
      <c r="M38" s="91"/>
      <c r="O38" s="74"/>
      <c r="U38" s="74"/>
      <c r="AA38" s="74"/>
      <c r="AG38" s="74"/>
      <c r="AL38" s="74"/>
      <c r="AP38" s="74"/>
      <c r="AU38" s="74"/>
      <c r="BF38" s="74"/>
    </row>
    <row r="39" spans="1:58">
      <c r="A39" s="8">
        <v>7</v>
      </c>
      <c r="B39" s="8">
        <v>3</v>
      </c>
      <c r="C39" s="8" t="s">
        <v>858</v>
      </c>
      <c r="H39" s="91"/>
      <c r="I39" s="91"/>
      <c r="J39" s="91"/>
      <c r="K39" s="91"/>
      <c r="L39" s="91"/>
      <c r="M39" s="91"/>
      <c r="N39" s="69"/>
      <c r="O39" s="74"/>
      <c r="U39" s="74"/>
      <c r="AA39" s="74"/>
      <c r="AG39" s="74"/>
      <c r="AL39" s="74"/>
      <c r="AP39" s="74"/>
      <c r="AU39" s="74"/>
      <c r="BF39" s="74"/>
    </row>
    <row r="40" spans="1:58">
      <c r="A40" s="8">
        <v>9</v>
      </c>
      <c r="B40" s="8">
        <v>17</v>
      </c>
      <c r="C40" s="8" t="s">
        <v>856</v>
      </c>
      <c r="H40" s="91"/>
      <c r="I40" s="91"/>
      <c r="J40" s="91"/>
      <c r="K40" s="91"/>
      <c r="L40" s="91"/>
      <c r="M40" s="91"/>
      <c r="N40" s="69"/>
      <c r="O40" s="74"/>
      <c r="U40" s="74"/>
      <c r="AA40" s="74"/>
      <c r="AG40" s="74"/>
      <c r="AL40" s="74"/>
      <c r="AP40" s="74"/>
      <c r="AU40" s="74"/>
      <c r="BF40" s="74"/>
    </row>
    <row r="41" spans="1:58">
      <c r="A41" s="8">
        <v>21</v>
      </c>
      <c r="B41" s="8">
        <v>18</v>
      </c>
      <c r="C41" s="8" t="s">
        <v>860</v>
      </c>
      <c r="H41" s="91"/>
      <c r="I41" s="92"/>
      <c r="J41" s="91"/>
      <c r="K41" s="91"/>
      <c r="L41" s="91"/>
      <c r="M41" s="91"/>
      <c r="N41" s="69"/>
      <c r="O41" s="74"/>
      <c r="U41" s="74"/>
      <c r="AA41" s="74"/>
      <c r="AG41" s="74"/>
      <c r="AL41" s="74"/>
      <c r="AP41" s="74"/>
      <c r="AU41" s="74"/>
      <c r="BF41" s="74"/>
    </row>
    <row r="42" spans="1:58">
      <c r="I42" s="71"/>
    </row>
    <row r="43" spans="1:58">
      <c r="I43" s="71"/>
    </row>
    <row r="44" spans="1:58">
      <c r="I44" s="71"/>
    </row>
    <row r="45" spans="1:58">
      <c r="I45" s="71"/>
    </row>
    <row r="46" spans="1:58">
      <c r="I46" s="71"/>
    </row>
    <row r="47" spans="1:58">
      <c r="I47" s="71"/>
    </row>
    <row r="48" spans="1:58">
      <c r="I48" s="72"/>
    </row>
    <row r="49" spans="9:9">
      <c r="I49" s="71"/>
    </row>
    <row r="50" spans="9:9">
      <c r="I50" s="71"/>
    </row>
    <row r="51" spans="9:9">
      <c r="I51" s="71"/>
    </row>
    <row r="52" spans="9:9">
      <c r="I52" s="71"/>
    </row>
    <row r="53" spans="9:9">
      <c r="I53" s="71"/>
    </row>
    <row r="54" spans="9:9">
      <c r="I54" s="71"/>
    </row>
    <row r="55" spans="9:9">
      <c r="I55" s="71"/>
    </row>
    <row r="56" spans="9:9">
      <c r="I56" s="71"/>
    </row>
    <row r="57" spans="9:9">
      <c r="I57" s="71"/>
    </row>
    <row r="58" spans="9:9">
      <c r="I58" s="71"/>
    </row>
    <row r="59" spans="9:9">
      <c r="I59" s="71"/>
    </row>
    <row r="60" spans="9:9">
      <c r="I60" s="71"/>
    </row>
  </sheetData>
  <autoFilter ref="A2:BF2">
    <filterColumn colId="3"/>
    <filterColumn colId="4"/>
    <filterColumn colId="5"/>
    <filterColumn colId="6"/>
    <sortState ref="A3:BF41">
      <sortCondition descending="1" ref="E2"/>
    </sortState>
  </autoFilter>
  <mergeCells count="10">
    <mergeCell ref="AB1:AG1"/>
    <mergeCell ref="AH1:AL1"/>
    <mergeCell ref="AM1:AP1"/>
    <mergeCell ref="AQ1:AU1"/>
    <mergeCell ref="AV1:BF1"/>
    <mergeCell ref="H1:M1"/>
    <mergeCell ref="P1:U1"/>
    <mergeCell ref="N1:O1"/>
    <mergeCell ref="V1:AA1"/>
    <mergeCell ref="A1:G1"/>
  </mergeCells>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sheetPr>
    <tabColor rgb="FFCCFFCC"/>
  </sheetPr>
  <dimension ref="A1:BC74"/>
  <sheetViews>
    <sheetView workbookViewId="0">
      <pane xSplit="6" ySplit="6" topLeftCell="AV7" activePane="bottomRight" state="frozen"/>
      <selection pane="topRight" activeCell="G1" sqref="G1"/>
      <selection pane="bottomLeft" activeCell="A7" sqref="A7"/>
      <selection pane="bottomRight" activeCell="BD3" sqref="BD3"/>
    </sheetView>
  </sheetViews>
  <sheetFormatPr defaultColWidth="10.75" defaultRowHeight="16.5"/>
  <cols>
    <col min="1" max="1" width="5.125" style="5" customWidth="1"/>
    <col min="2" max="2" width="5.125" style="5" bestFit="1" customWidth="1"/>
    <col min="3" max="3" width="7.375" style="5" bestFit="1" customWidth="1"/>
    <col min="4" max="4" width="7.375" style="5" customWidth="1"/>
    <col min="5" max="5" width="7.375" style="5" bestFit="1" customWidth="1"/>
    <col min="6" max="6" width="9" style="11" customWidth="1"/>
    <col min="7" max="7" width="6.25" style="5" customWidth="1"/>
    <col min="8" max="16" width="6.25" style="5" bestFit="1" customWidth="1"/>
    <col min="17" max="17" width="6.25" style="5" customWidth="1"/>
    <col min="18" max="19" width="6.25" style="5" bestFit="1" customWidth="1"/>
    <col min="20" max="27" width="6.25" style="5" customWidth="1"/>
    <col min="28" max="35" width="6.25" style="5" bestFit="1" customWidth="1"/>
    <col min="36" max="36" width="6.25" style="5" customWidth="1"/>
    <col min="37" max="40" width="6.25" style="5" bestFit="1" customWidth="1"/>
    <col min="41" max="52" width="6.25" style="5" customWidth="1"/>
    <col min="53" max="53" width="6.25" style="5" bestFit="1" customWidth="1"/>
    <col min="54" max="54" width="6.25" style="5" customWidth="1"/>
    <col min="55" max="55" width="6.25" style="5" bestFit="1" customWidth="1"/>
    <col min="56" max="67" width="10.75" style="5"/>
    <col min="68" max="68" width="10.75" style="5" customWidth="1"/>
    <col min="69" max="16384" width="10.75" style="5"/>
  </cols>
  <sheetData>
    <row r="1" spans="1:55" ht="16.5" customHeight="1">
      <c r="A1" s="115">
        <v>2021</v>
      </c>
      <c r="B1" s="115"/>
      <c r="C1" s="115"/>
      <c r="D1" s="115"/>
      <c r="E1" s="115"/>
      <c r="F1" s="13" t="s">
        <v>287</v>
      </c>
      <c r="G1" s="5" t="s">
        <v>288</v>
      </c>
      <c r="H1" s="5" t="s">
        <v>288</v>
      </c>
      <c r="I1" s="5" t="s">
        <v>288</v>
      </c>
      <c r="J1" s="5" t="s">
        <v>288</v>
      </c>
      <c r="K1" s="5" t="s">
        <v>288</v>
      </c>
      <c r="L1" s="5" t="s">
        <v>288</v>
      </c>
      <c r="M1" s="5" t="s">
        <v>288</v>
      </c>
      <c r="N1" s="5" t="s">
        <v>289</v>
      </c>
      <c r="O1" s="5" t="s">
        <v>288</v>
      </c>
      <c r="P1" s="5" t="s">
        <v>288</v>
      </c>
      <c r="Q1" s="5" t="s">
        <v>288</v>
      </c>
      <c r="R1" s="5" t="s">
        <v>290</v>
      </c>
      <c r="S1" s="5" t="s">
        <v>292</v>
      </c>
      <c r="T1" s="5" t="s">
        <v>291</v>
      </c>
      <c r="U1" s="5" t="s">
        <v>290</v>
      </c>
      <c r="V1" s="5" t="s">
        <v>300</v>
      </c>
      <c r="W1" s="5" t="s">
        <v>288</v>
      </c>
      <c r="X1" s="5" t="s">
        <v>301</v>
      </c>
      <c r="Y1" s="5" t="s">
        <v>311</v>
      </c>
      <c r="Z1" s="5" t="s">
        <v>288</v>
      </c>
      <c r="AA1" s="5" t="s">
        <v>316</v>
      </c>
      <c r="AB1" s="5" t="s">
        <v>325</v>
      </c>
      <c r="AC1" s="5" t="s">
        <v>333</v>
      </c>
      <c r="AD1" s="5" t="s">
        <v>334</v>
      </c>
      <c r="AE1" s="5" t="s">
        <v>334</v>
      </c>
      <c r="AF1" s="5" t="s">
        <v>290</v>
      </c>
      <c r="AG1" s="5" t="s">
        <v>334</v>
      </c>
      <c r="AH1" s="5" t="s">
        <v>290</v>
      </c>
      <c r="AI1" s="5" t="s">
        <v>288</v>
      </c>
      <c r="AJ1" s="5" t="s">
        <v>290</v>
      </c>
      <c r="AK1" s="5" t="s">
        <v>288</v>
      </c>
      <c r="AL1" s="5" t="s">
        <v>288</v>
      </c>
      <c r="AM1" s="5" t="s">
        <v>288</v>
      </c>
      <c r="AN1" s="5" t="s">
        <v>386</v>
      </c>
      <c r="AO1" s="5" t="s">
        <v>391</v>
      </c>
      <c r="AP1" s="5" t="s">
        <v>288</v>
      </c>
      <c r="AQ1" s="5" t="s">
        <v>288</v>
      </c>
      <c r="AR1" s="5" t="s">
        <v>288</v>
      </c>
      <c r="AS1" s="5" t="s">
        <v>288</v>
      </c>
      <c r="AT1" s="5" t="s">
        <v>288</v>
      </c>
      <c r="AU1" s="5" t="s">
        <v>456</v>
      </c>
      <c r="AV1" s="5" t="s">
        <v>458</v>
      </c>
      <c r="AW1" s="5" t="s">
        <v>426</v>
      </c>
      <c r="AX1" s="5" t="s">
        <v>417</v>
      </c>
      <c r="AY1" s="5" t="s">
        <v>426</v>
      </c>
      <c r="AZ1" s="5" t="s">
        <v>417</v>
      </c>
      <c r="BA1" s="5" t="s">
        <v>426</v>
      </c>
      <c r="BB1" s="5" t="s">
        <v>449</v>
      </c>
      <c r="BC1" s="5" t="s">
        <v>449</v>
      </c>
    </row>
    <row r="2" spans="1:55">
      <c r="A2" s="115"/>
      <c r="B2" s="115"/>
      <c r="C2" s="115"/>
      <c r="D2" s="115"/>
      <c r="E2" s="115"/>
      <c r="F2" s="13" t="s">
        <v>249</v>
      </c>
      <c r="G2" s="5" t="s">
        <v>51</v>
      </c>
      <c r="H2" s="3" t="s">
        <v>47</v>
      </c>
      <c r="I2" s="3" t="s">
        <v>381</v>
      </c>
      <c r="J2" s="3" t="s">
        <v>46</v>
      </c>
      <c r="K2" s="3" t="s">
        <v>281</v>
      </c>
      <c r="L2" s="5" t="s">
        <v>50</v>
      </c>
      <c r="M2" s="5" t="s">
        <v>207</v>
      </c>
      <c r="N2" s="5" t="s">
        <v>238</v>
      </c>
      <c r="O2" s="5" t="s">
        <v>244</v>
      </c>
      <c r="P2" s="3" t="s">
        <v>319</v>
      </c>
      <c r="Q2" s="3" t="s">
        <v>53</v>
      </c>
      <c r="R2" s="5" t="s">
        <v>268</v>
      </c>
      <c r="S2" s="3" t="s">
        <v>321</v>
      </c>
      <c r="T2" s="5" t="s">
        <v>285</v>
      </c>
      <c r="U2" s="5" t="s">
        <v>296</v>
      </c>
      <c r="V2" s="5" t="s">
        <v>47</v>
      </c>
      <c r="W2" s="5" t="s">
        <v>306</v>
      </c>
      <c r="X2" s="5" t="s">
        <v>557</v>
      </c>
      <c r="Y2" s="5" t="s">
        <v>318</v>
      </c>
      <c r="Z2" s="3" t="s">
        <v>281</v>
      </c>
      <c r="AA2" s="5" t="s">
        <v>337</v>
      </c>
      <c r="AB2" s="5" t="s">
        <v>323</v>
      </c>
      <c r="AC2" s="5" t="s">
        <v>336</v>
      </c>
      <c r="AD2" s="5" t="s">
        <v>335</v>
      </c>
      <c r="AE2" s="5" t="s">
        <v>344</v>
      </c>
      <c r="AF2" s="5" t="s">
        <v>345</v>
      </c>
      <c r="AG2" s="5" t="s">
        <v>335</v>
      </c>
      <c r="AH2" s="5" t="s">
        <v>352</v>
      </c>
      <c r="AI2" s="5" t="s">
        <v>358</v>
      </c>
      <c r="AJ2" s="5" t="s">
        <v>345</v>
      </c>
      <c r="AK2" s="5" t="s">
        <v>371</v>
      </c>
      <c r="AL2" s="3" t="s">
        <v>53</v>
      </c>
      <c r="AM2" s="5" t="s">
        <v>383</v>
      </c>
      <c r="AN2" s="5" t="s">
        <v>388</v>
      </c>
      <c r="AO2" s="5" t="s">
        <v>392</v>
      </c>
      <c r="AP2" s="5" t="s">
        <v>394</v>
      </c>
      <c r="AQ2" s="5" t="s">
        <v>400</v>
      </c>
      <c r="AR2" s="5" t="s">
        <v>335</v>
      </c>
      <c r="AS2" s="5" t="s">
        <v>408</v>
      </c>
      <c r="AT2" s="5" t="s">
        <v>407</v>
      </c>
      <c r="AU2" s="5" t="s">
        <v>455</v>
      </c>
      <c r="AV2" s="5" t="s">
        <v>457</v>
      </c>
      <c r="AW2" s="5" t="s">
        <v>425</v>
      </c>
      <c r="AX2" s="5" t="s">
        <v>418</v>
      </c>
      <c r="AY2" s="5" t="s">
        <v>432</v>
      </c>
      <c r="AZ2" s="5" t="s">
        <v>584</v>
      </c>
      <c r="BA2" s="5" t="s">
        <v>445</v>
      </c>
      <c r="BB2" s="5" t="s">
        <v>448</v>
      </c>
      <c r="BC2" s="5">
        <v>6789</v>
      </c>
    </row>
    <row r="3" spans="1:55">
      <c r="A3" s="116" t="s">
        <v>539</v>
      </c>
      <c r="B3" s="116"/>
      <c r="C3" s="116"/>
      <c r="D3" s="116"/>
      <c r="E3" s="116"/>
      <c r="F3" s="13" t="s">
        <v>250</v>
      </c>
      <c r="G3" s="40" t="s">
        <v>437</v>
      </c>
      <c r="H3" s="3" t="s">
        <v>299</v>
      </c>
      <c r="I3" s="3" t="s">
        <v>49</v>
      </c>
      <c r="J3" s="3" t="s">
        <v>48</v>
      </c>
      <c r="K3" s="3" t="s">
        <v>444</v>
      </c>
      <c r="L3" s="3" t="s">
        <v>45</v>
      </c>
      <c r="M3" s="3" t="s">
        <v>235</v>
      </c>
      <c r="N3" s="3" t="s">
        <v>237</v>
      </c>
      <c r="O3" s="3" t="s">
        <v>247</v>
      </c>
      <c r="P3" s="3" t="s">
        <v>256</v>
      </c>
      <c r="Q3" s="3" t="s">
        <v>264</v>
      </c>
      <c r="R3" s="3" t="s">
        <v>294</v>
      </c>
      <c r="S3" s="3" t="s">
        <v>282</v>
      </c>
      <c r="T3" s="3" t="s">
        <v>286</v>
      </c>
      <c r="U3" s="3" t="s">
        <v>297</v>
      </c>
      <c r="V3" s="3" t="s">
        <v>307</v>
      </c>
      <c r="W3" s="40" t="s">
        <v>308</v>
      </c>
      <c r="X3" s="40" t="s">
        <v>312</v>
      </c>
      <c r="Y3" s="40" t="s">
        <v>313</v>
      </c>
      <c r="Z3" s="3" t="s">
        <v>314</v>
      </c>
      <c r="AA3" s="3" t="s">
        <v>314</v>
      </c>
      <c r="AB3" s="40" t="s">
        <v>324</v>
      </c>
      <c r="AC3" s="40" t="s">
        <v>332</v>
      </c>
      <c r="AD3" s="3" t="s">
        <v>314</v>
      </c>
      <c r="AE3" s="3" t="s">
        <v>341</v>
      </c>
      <c r="AF3" s="3" t="s">
        <v>342</v>
      </c>
      <c r="AG3" s="3" t="s">
        <v>350</v>
      </c>
      <c r="AH3" s="3" t="s">
        <v>353</v>
      </c>
      <c r="AI3" s="40" t="s">
        <v>359</v>
      </c>
      <c r="AJ3" s="40" t="s">
        <v>361</v>
      </c>
      <c r="AK3" s="3" t="s">
        <v>372</v>
      </c>
      <c r="AL3" s="3" t="s">
        <v>377</v>
      </c>
      <c r="AM3" s="40" t="s">
        <v>384</v>
      </c>
      <c r="AN3" s="3" t="s">
        <v>387</v>
      </c>
      <c r="AO3" s="40" t="s">
        <v>390</v>
      </c>
      <c r="AP3" s="40" t="s">
        <v>399</v>
      </c>
      <c r="AQ3" s="40" t="s">
        <v>401</v>
      </c>
      <c r="AR3" s="40" t="s">
        <v>402</v>
      </c>
      <c r="AS3" s="3" t="s">
        <v>403</v>
      </c>
      <c r="AT3" s="40" t="s">
        <v>413</v>
      </c>
      <c r="AU3" s="40">
        <v>0.46527777777777773</v>
      </c>
      <c r="AV3" s="40">
        <v>0.25763888888888892</v>
      </c>
      <c r="AW3" s="40">
        <v>0.34027777777777773</v>
      </c>
      <c r="AX3" s="40" t="s">
        <v>416</v>
      </c>
      <c r="AY3" s="40" t="s">
        <v>433</v>
      </c>
      <c r="AZ3" s="40" t="s">
        <v>434</v>
      </c>
      <c r="BA3" s="3" t="s">
        <v>446</v>
      </c>
      <c r="BB3" s="40" t="s">
        <v>452</v>
      </c>
      <c r="BC3" s="3" t="s">
        <v>538</v>
      </c>
    </row>
    <row r="4" spans="1:55">
      <c r="A4" s="116"/>
      <c r="B4" s="116"/>
      <c r="C4" s="116"/>
      <c r="D4" s="116"/>
      <c r="E4" s="116"/>
      <c r="F4" s="13" t="s">
        <v>473</v>
      </c>
      <c r="G4" s="11"/>
      <c r="H4" s="11"/>
      <c r="I4" s="11" t="s">
        <v>240</v>
      </c>
      <c r="J4" s="11"/>
      <c r="K4" s="11"/>
      <c r="L4" s="11" t="s">
        <v>248</v>
      </c>
      <c r="M4" s="11" t="s">
        <v>255</v>
      </c>
      <c r="N4" s="11" t="s">
        <v>239</v>
      </c>
      <c r="O4" s="11" t="s">
        <v>279</v>
      </c>
      <c r="P4" s="11" t="s">
        <v>259</v>
      </c>
      <c r="Q4" s="11"/>
      <c r="R4" s="11"/>
      <c r="S4" s="11" t="s">
        <v>280</v>
      </c>
      <c r="T4" s="11" t="s">
        <v>255</v>
      </c>
      <c r="U4" s="11" t="s">
        <v>255</v>
      </c>
      <c r="V4" s="5" t="s">
        <v>303</v>
      </c>
      <c r="X4" s="12"/>
      <c r="Y4" s="34" t="s">
        <v>310</v>
      </c>
      <c r="Z4" s="34" t="s">
        <v>310</v>
      </c>
      <c r="AA4" s="5" t="s">
        <v>363</v>
      </c>
      <c r="AE4" s="5" t="s">
        <v>343</v>
      </c>
      <c r="AF4" s="34" t="s">
        <v>357</v>
      </c>
      <c r="AG4" s="5" t="s">
        <v>354</v>
      </c>
      <c r="AH4" s="5" t="s">
        <v>274</v>
      </c>
      <c r="AI4" s="5" t="s">
        <v>360</v>
      </c>
      <c r="AK4" s="5" t="s">
        <v>405</v>
      </c>
      <c r="AL4" s="5" t="s">
        <v>376</v>
      </c>
      <c r="AP4" s="5" t="s">
        <v>397</v>
      </c>
      <c r="AS4" s="5" t="s">
        <v>404</v>
      </c>
      <c r="AW4" s="5" t="s">
        <v>429</v>
      </c>
    </row>
    <row r="5" spans="1:55" s="4" customFormat="1" ht="16.5" customHeight="1">
      <c r="A5" s="116"/>
      <c r="B5" s="116"/>
      <c r="C5" s="116"/>
      <c r="D5" s="116"/>
      <c r="E5" s="116"/>
      <c r="F5" s="47" t="s">
        <v>475</v>
      </c>
      <c r="G5" s="41">
        <v>14</v>
      </c>
      <c r="H5" s="47">
        <v>14</v>
      </c>
      <c r="I5" s="47">
        <v>17</v>
      </c>
      <c r="J5" s="47">
        <v>16</v>
      </c>
      <c r="K5" s="47">
        <v>13</v>
      </c>
      <c r="L5" s="47">
        <v>17</v>
      </c>
      <c r="M5" s="47">
        <v>16</v>
      </c>
      <c r="N5" s="47">
        <v>10</v>
      </c>
      <c r="O5" s="47">
        <v>18</v>
      </c>
      <c r="P5" s="47">
        <v>15</v>
      </c>
      <c r="Q5" s="47">
        <v>14</v>
      </c>
      <c r="R5" s="47">
        <v>13</v>
      </c>
      <c r="S5" s="47">
        <v>15</v>
      </c>
      <c r="T5" s="47">
        <v>12</v>
      </c>
      <c r="U5" s="47">
        <v>13</v>
      </c>
      <c r="V5" s="47">
        <v>12</v>
      </c>
      <c r="W5" s="47">
        <v>11</v>
      </c>
      <c r="X5" s="47">
        <v>18</v>
      </c>
      <c r="Y5" s="47">
        <v>13</v>
      </c>
      <c r="Z5" s="47">
        <v>10</v>
      </c>
      <c r="AA5" s="47">
        <v>13</v>
      </c>
      <c r="AB5" s="47">
        <v>13</v>
      </c>
      <c r="AC5" s="47">
        <v>10</v>
      </c>
      <c r="AD5" s="47">
        <v>13</v>
      </c>
      <c r="AE5" s="47">
        <v>12</v>
      </c>
      <c r="AF5" s="47">
        <v>12</v>
      </c>
      <c r="AG5" s="47">
        <v>15</v>
      </c>
      <c r="AH5" s="47">
        <v>14</v>
      </c>
      <c r="AI5" s="47">
        <v>16</v>
      </c>
      <c r="AJ5" s="47">
        <v>15</v>
      </c>
      <c r="AK5" s="47">
        <v>17</v>
      </c>
      <c r="AL5" s="47">
        <v>12</v>
      </c>
      <c r="AM5" s="47">
        <v>16</v>
      </c>
      <c r="AN5" s="47">
        <v>12</v>
      </c>
      <c r="AO5" s="47">
        <v>15</v>
      </c>
      <c r="AP5" s="47">
        <v>11</v>
      </c>
      <c r="AQ5" s="47">
        <v>13</v>
      </c>
      <c r="AR5" s="47">
        <v>13</v>
      </c>
      <c r="AS5" s="47">
        <v>17</v>
      </c>
      <c r="AT5" s="47">
        <v>14</v>
      </c>
      <c r="AU5" s="47">
        <v>11</v>
      </c>
      <c r="AV5" s="47">
        <v>11</v>
      </c>
      <c r="AW5" s="47">
        <v>10</v>
      </c>
      <c r="AX5" s="47">
        <v>12</v>
      </c>
      <c r="AY5" s="47">
        <v>11</v>
      </c>
      <c r="AZ5" s="47">
        <v>12</v>
      </c>
      <c r="BA5" s="47">
        <v>9</v>
      </c>
      <c r="BB5" s="47">
        <v>12</v>
      </c>
      <c r="BC5" s="47">
        <v>11</v>
      </c>
    </row>
    <row r="6" spans="1:55">
      <c r="A6" s="4" t="s">
        <v>41</v>
      </c>
      <c r="B6" s="4" t="s">
        <v>35</v>
      </c>
      <c r="C6" s="6" t="s">
        <v>36</v>
      </c>
      <c r="D6" s="13" t="s">
        <v>535</v>
      </c>
      <c r="E6" s="4" t="s">
        <v>44</v>
      </c>
      <c r="F6" s="43" t="s">
        <v>326</v>
      </c>
      <c r="G6" s="3" t="s">
        <v>37</v>
      </c>
      <c r="H6" s="3" t="s">
        <v>38</v>
      </c>
      <c r="I6" s="3" t="s">
        <v>42</v>
      </c>
      <c r="J6" s="3" t="s">
        <v>43</v>
      </c>
      <c r="K6" s="3" t="s">
        <v>382</v>
      </c>
      <c r="L6" s="3" t="s">
        <v>206</v>
      </c>
      <c r="M6" s="3" t="s">
        <v>39</v>
      </c>
      <c r="N6" s="3" t="s">
        <v>236</v>
      </c>
      <c r="O6" s="3" t="s">
        <v>245</v>
      </c>
      <c r="P6" s="3" t="s">
        <v>40</v>
      </c>
      <c r="Q6" s="3" t="s">
        <v>257</v>
      </c>
      <c r="R6" s="3" t="s">
        <v>266</v>
      </c>
      <c r="S6" s="3" t="s">
        <v>267</v>
      </c>
      <c r="T6" s="3" t="s">
        <v>284</v>
      </c>
      <c r="U6" s="3" t="s">
        <v>295</v>
      </c>
      <c r="V6" s="3" t="s">
        <v>298</v>
      </c>
      <c r="W6" s="3" t="s">
        <v>304</v>
      </c>
      <c r="X6" s="3" t="s">
        <v>305</v>
      </c>
      <c r="Y6" s="3" t="s">
        <v>309</v>
      </c>
      <c r="Z6" s="3" t="s">
        <v>315</v>
      </c>
      <c r="AA6" s="3" t="s">
        <v>317</v>
      </c>
      <c r="AB6" s="3" t="s">
        <v>322</v>
      </c>
      <c r="AC6" s="3" t="s">
        <v>330</v>
      </c>
      <c r="AD6" s="3" t="s">
        <v>331</v>
      </c>
      <c r="AE6" s="3" t="s">
        <v>339</v>
      </c>
      <c r="AF6" s="3" t="s">
        <v>340</v>
      </c>
      <c r="AG6" s="3" t="s">
        <v>349</v>
      </c>
      <c r="AH6" s="3" t="s">
        <v>351</v>
      </c>
      <c r="AI6" s="3" t="s">
        <v>369</v>
      </c>
      <c r="AJ6" s="3" t="s">
        <v>362</v>
      </c>
      <c r="AK6" s="3" t="s">
        <v>370</v>
      </c>
      <c r="AL6" s="3" t="s">
        <v>375</v>
      </c>
      <c r="AM6" s="3" t="s">
        <v>378</v>
      </c>
      <c r="AN6" s="3" t="s">
        <v>385</v>
      </c>
      <c r="AO6" s="3" t="s">
        <v>389</v>
      </c>
      <c r="AP6" s="3" t="s">
        <v>393</v>
      </c>
      <c r="AQ6" s="3" t="s">
        <v>409</v>
      </c>
      <c r="AR6" s="3" t="s">
        <v>410</v>
      </c>
      <c r="AS6" s="3" t="s">
        <v>411</v>
      </c>
      <c r="AT6" s="3" t="s">
        <v>412</v>
      </c>
      <c r="AU6" s="3" t="s">
        <v>453</v>
      </c>
      <c r="AV6" s="3" t="s">
        <v>454</v>
      </c>
      <c r="AW6" s="3" t="s">
        <v>427</v>
      </c>
      <c r="AX6" s="3" t="s">
        <v>428</v>
      </c>
      <c r="AY6" s="3" t="s">
        <v>431</v>
      </c>
      <c r="AZ6" s="3" t="s">
        <v>430</v>
      </c>
      <c r="BA6" s="3" t="s">
        <v>447</v>
      </c>
      <c r="BB6" s="3" t="s">
        <v>450</v>
      </c>
      <c r="BC6" s="3" t="s">
        <v>451</v>
      </c>
    </row>
    <row r="7" spans="1:55" s="47" customFormat="1">
      <c r="A7" s="8">
        <v>14</v>
      </c>
      <c r="B7" s="8">
        <v>19</v>
      </c>
      <c r="C7" s="39" t="s">
        <v>537</v>
      </c>
      <c r="D7" s="24">
        <v>9</v>
      </c>
      <c r="E7" s="11">
        <v>9</v>
      </c>
      <c r="F7" s="51">
        <v>1</v>
      </c>
      <c r="G7" s="3">
        <v>1</v>
      </c>
      <c r="H7" s="3">
        <v>1</v>
      </c>
      <c r="I7" s="3">
        <v>1</v>
      </c>
      <c r="J7" s="3">
        <v>1</v>
      </c>
      <c r="K7" s="3">
        <v>1</v>
      </c>
      <c r="L7" s="3">
        <v>1</v>
      </c>
      <c r="M7" s="3">
        <v>1</v>
      </c>
      <c r="N7" s="3">
        <v>1</v>
      </c>
      <c r="O7" s="3">
        <v>1</v>
      </c>
      <c r="P7" s="5" t="s">
        <v>536</v>
      </c>
      <c r="Q7" s="5" t="s">
        <v>536</v>
      </c>
      <c r="R7" s="5" t="s">
        <v>536</v>
      </c>
      <c r="S7" s="5" t="s">
        <v>536</v>
      </c>
      <c r="T7" s="5" t="s">
        <v>536</v>
      </c>
      <c r="U7" s="5" t="s">
        <v>536</v>
      </c>
      <c r="V7" s="5" t="s">
        <v>536</v>
      </c>
      <c r="W7" s="5" t="s">
        <v>536</v>
      </c>
      <c r="X7" s="5" t="s">
        <v>536</v>
      </c>
      <c r="Y7" s="5" t="s">
        <v>536</v>
      </c>
      <c r="Z7" s="5" t="s">
        <v>536</v>
      </c>
      <c r="AA7" s="5" t="s">
        <v>536</v>
      </c>
      <c r="AB7" s="5" t="s">
        <v>536</v>
      </c>
      <c r="AC7" s="5" t="s">
        <v>536</v>
      </c>
      <c r="AD7" s="5" t="s">
        <v>536</v>
      </c>
      <c r="AE7" s="5" t="s">
        <v>536</v>
      </c>
      <c r="AF7" s="5" t="s">
        <v>536</v>
      </c>
      <c r="AG7" s="5" t="s">
        <v>536</v>
      </c>
      <c r="AH7" s="5" t="s">
        <v>536</v>
      </c>
      <c r="AI7" s="5" t="s">
        <v>536</v>
      </c>
      <c r="AJ7" s="5" t="s">
        <v>536</v>
      </c>
      <c r="AK7" s="5" t="s">
        <v>536</v>
      </c>
      <c r="AL7" s="5" t="s">
        <v>536</v>
      </c>
      <c r="AM7" s="5" t="s">
        <v>536</v>
      </c>
      <c r="AN7" s="5" t="s">
        <v>536</v>
      </c>
      <c r="AO7" s="5" t="s">
        <v>536</v>
      </c>
      <c r="AP7" s="5" t="s">
        <v>536</v>
      </c>
      <c r="AQ7" s="5" t="s">
        <v>536</v>
      </c>
      <c r="AR7" s="5" t="s">
        <v>536</v>
      </c>
      <c r="AS7" s="5" t="s">
        <v>536</v>
      </c>
      <c r="AT7" s="5" t="s">
        <v>536</v>
      </c>
      <c r="AU7" s="5" t="s">
        <v>536</v>
      </c>
      <c r="AV7" s="5" t="s">
        <v>536</v>
      </c>
      <c r="AW7" s="5" t="s">
        <v>536</v>
      </c>
      <c r="AX7" s="5" t="s">
        <v>536</v>
      </c>
      <c r="AY7" s="5" t="s">
        <v>536</v>
      </c>
      <c r="AZ7" s="5" t="s">
        <v>536</v>
      </c>
      <c r="BA7" s="5" t="s">
        <v>536</v>
      </c>
      <c r="BB7" s="5" t="s">
        <v>536</v>
      </c>
      <c r="BC7" s="5" t="s">
        <v>536</v>
      </c>
    </row>
    <row r="8" spans="1:55">
      <c r="A8" s="8">
        <v>23</v>
      </c>
      <c r="B8" s="8">
        <v>7</v>
      </c>
      <c r="C8" s="24" t="s">
        <v>84</v>
      </c>
      <c r="D8" s="24">
        <v>49</v>
      </c>
      <c r="E8" s="11">
        <v>48</v>
      </c>
      <c r="F8" s="51">
        <v>0.97959183673469385</v>
      </c>
      <c r="G8" s="5">
        <v>1</v>
      </c>
      <c r="H8" s="5">
        <v>1</v>
      </c>
      <c r="I8" s="5">
        <v>1</v>
      </c>
      <c r="J8" s="5">
        <v>1</v>
      </c>
      <c r="K8" s="5">
        <v>1</v>
      </c>
      <c r="L8" s="5">
        <v>1</v>
      </c>
      <c r="M8" s="5">
        <v>1</v>
      </c>
      <c r="N8" s="5">
        <v>1</v>
      </c>
      <c r="O8" s="5">
        <v>1</v>
      </c>
      <c r="P8" s="5">
        <v>1</v>
      </c>
      <c r="Q8" s="5">
        <v>1</v>
      </c>
      <c r="R8" s="5">
        <v>1</v>
      </c>
      <c r="S8" s="5">
        <v>1</v>
      </c>
      <c r="T8" s="5">
        <v>1</v>
      </c>
      <c r="U8" s="5">
        <v>1</v>
      </c>
      <c r="V8" s="5">
        <v>1</v>
      </c>
      <c r="W8" s="5">
        <v>1</v>
      </c>
      <c r="X8" s="5">
        <v>1</v>
      </c>
      <c r="Y8" s="5">
        <v>1</v>
      </c>
      <c r="AA8" s="5">
        <v>1</v>
      </c>
      <c r="AB8" s="5">
        <v>1</v>
      </c>
      <c r="AC8" s="5">
        <v>1</v>
      </c>
      <c r="AD8" s="5">
        <v>1</v>
      </c>
      <c r="AE8" s="5">
        <v>1</v>
      </c>
      <c r="AF8" s="5">
        <v>1</v>
      </c>
      <c r="AG8" s="5">
        <v>1</v>
      </c>
      <c r="AH8" s="5">
        <v>1</v>
      </c>
      <c r="AI8" s="5">
        <v>1</v>
      </c>
      <c r="AJ8" s="5">
        <v>1</v>
      </c>
      <c r="AK8" s="5">
        <v>1</v>
      </c>
      <c r="AL8" s="5">
        <v>1</v>
      </c>
      <c r="AM8" s="5">
        <v>1</v>
      </c>
      <c r="AN8" s="5">
        <v>1</v>
      </c>
      <c r="AO8" s="5">
        <v>1</v>
      </c>
      <c r="AP8" s="5">
        <v>1</v>
      </c>
      <c r="AQ8" s="5">
        <v>1</v>
      </c>
      <c r="AR8" s="5">
        <v>1</v>
      </c>
      <c r="AS8" s="5">
        <v>1</v>
      </c>
      <c r="AT8" s="5">
        <v>1</v>
      </c>
      <c r="AU8" s="5">
        <v>1</v>
      </c>
      <c r="AV8" s="5">
        <v>1</v>
      </c>
      <c r="AW8" s="5">
        <v>1</v>
      </c>
      <c r="AX8" s="5">
        <v>1</v>
      </c>
      <c r="AY8" s="5">
        <v>1</v>
      </c>
      <c r="AZ8" s="5">
        <v>1</v>
      </c>
      <c r="BA8" s="5">
        <v>1</v>
      </c>
      <c r="BB8" s="5">
        <v>1</v>
      </c>
      <c r="BC8" s="5">
        <v>1</v>
      </c>
    </row>
    <row r="9" spans="1:55">
      <c r="A9" s="8">
        <v>2</v>
      </c>
      <c r="B9" s="8">
        <v>9</v>
      </c>
      <c r="C9" s="24" t="s">
        <v>11</v>
      </c>
      <c r="D9" s="24">
        <v>49</v>
      </c>
      <c r="E9" s="11">
        <v>48</v>
      </c>
      <c r="F9" s="51">
        <v>0.97959183673469385</v>
      </c>
      <c r="G9" s="5">
        <v>1</v>
      </c>
      <c r="H9" s="5">
        <v>1</v>
      </c>
      <c r="I9" s="5">
        <v>1</v>
      </c>
      <c r="J9" s="5">
        <v>1</v>
      </c>
      <c r="K9" s="5">
        <v>1</v>
      </c>
      <c r="L9" s="5">
        <v>1</v>
      </c>
      <c r="M9" s="5">
        <v>1</v>
      </c>
      <c r="N9" s="5">
        <v>1</v>
      </c>
      <c r="O9" s="5">
        <v>1</v>
      </c>
      <c r="P9" s="5">
        <v>1</v>
      </c>
      <c r="Q9" s="5">
        <v>1</v>
      </c>
      <c r="R9" s="5">
        <v>1</v>
      </c>
      <c r="S9" s="5">
        <v>1</v>
      </c>
      <c r="T9" s="5">
        <v>1</v>
      </c>
      <c r="U9" s="5">
        <v>1</v>
      </c>
      <c r="V9" s="5">
        <v>1</v>
      </c>
      <c r="W9" s="5">
        <v>1</v>
      </c>
      <c r="X9" s="5">
        <v>1</v>
      </c>
      <c r="Y9" s="5">
        <v>1</v>
      </c>
      <c r="Z9" s="5">
        <v>1</v>
      </c>
      <c r="AB9" s="5">
        <v>1</v>
      </c>
      <c r="AC9" s="5">
        <v>1</v>
      </c>
      <c r="AD9" s="5">
        <v>1</v>
      </c>
      <c r="AE9" s="5">
        <v>1</v>
      </c>
      <c r="AF9" s="5">
        <v>1</v>
      </c>
      <c r="AG9" s="5">
        <v>1</v>
      </c>
      <c r="AH9" s="5">
        <v>1</v>
      </c>
      <c r="AI9" s="5">
        <v>1</v>
      </c>
      <c r="AJ9" s="5">
        <v>1</v>
      </c>
      <c r="AK9" s="5">
        <v>1</v>
      </c>
      <c r="AL9" s="5">
        <v>1</v>
      </c>
      <c r="AM9" s="5">
        <v>1</v>
      </c>
      <c r="AN9" s="5">
        <v>1</v>
      </c>
      <c r="AO9" s="5">
        <v>1</v>
      </c>
      <c r="AP9" s="5">
        <v>1</v>
      </c>
      <c r="AQ9" s="5">
        <v>1</v>
      </c>
      <c r="AR9" s="5">
        <v>1</v>
      </c>
      <c r="AS9" s="5">
        <v>1</v>
      </c>
      <c r="AT9" s="5">
        <v>1</v>
      </c>
      <c r="AU9" s="5">
        <v>1</v>
      </c>
      <c r="AV9" s="5">
        <v>1</v>
      </c>
      <c r="AW9" s="5">
        <v>1</v>
      </c>
      <c r="AX9" s="5">
        <v>1</v>
      </c>
      <c r="AY9" s="5">
        <v>1</v>
      </c>
      <c r="AZ9" s="5">
        <v>1</v>
      </c>
      <c r="BA9" s="5">
        <v>1</v>
      </c>
      <c r="BB9" s="5">
        <v>1</v>
      </c>
      <c r="BC9" s="5">
        <v>1</v>
      </c>
    </row>
    <row r="10" spans="1:55">
      <c r="A10" s="8">
        <v>10</v>
      </c>
      <c r="B10" s="8">
        <v>86</v>
      </c>
      <c r="C10" s="24" t="s">
        <v>79</v>
      </c>
      <c r="D10" s="24">
        <v>49</v>
      </c>
      <c r="E10" s="11">
        <v>43</v>
      </c>
      <c r="F10" s="51">
        <v>0.87755102040816324</v>
      </c>
      <c r="G10" s="5">
        <v>1</v>
      </c>
      <c r="H10" s="5">
        <v>1</v>
      </c>
      <c r="I10" s="5">
        <v>1</v>
      </c>
      <c r="J10" s="5">
        <v>1</v>
      </c>
      <c r="K10" s="5">
        <v>1</v>
      </c>
      <c r="L10" s="5">
        <v>1</v>
      </c>
      <c r="O10" s="5">
        <v>1</v>
      </c>
      <c r="P10" s="5">
        <v>1</v>
      </c>
      <c r="R10" s="5">
        <v>1</v>
      </c>
      <c r="S10" s="5">
        <v>1</v>
      </c>
      <c r="T10" s="5">
        <v>1</v>
      </c>
      <c r="U10" s="5">
        <v>1</v>
      </c>
      <c r="V10" s="5">
        <v>1</v>
      </c>
      <c r="W10" s="5">
        <v>1</v>
      </c>
      <c r="X10" s="5">
        <v>1</v>
      </c>
      <c r="Y10" s="5">
        <v>1</v>
      </c>
      <c r="AA10" s="5">
        <v>1</v>
      </c>
      <c r="AB10" s="5">
        <v>1</v>
      </c>
      <c r="AC10" s="5">
        <v>1</v>
      </c>
      <c r="AD10" s="5">
        <v>1</v>
      </c>
      <c r="AE10" s="5">
        <v>1</v>
      </c>
      <c r="AF10" s="5">
        <v>1</v>
      </c>
      <c r="AG10" s="5">
        <v>1</v>
      </c>
      <c r="AH10" s="5">
        <v>1</v>
      </c>
      <c r="AI10" s="5">
        <v>1</v>
      </c>
      <c r="AJ10" s="5">
        <v>1</v>
      </c>
      <c r="AK10" s="5">
        <v>1</v>
      </c>
      <c r="AL10" s="5">
        <v>1</v>
      </c>
      <c r="AM10" s="5">
        <v>1</v>
      </c>
      <c r="AN10" s="5">
        <v>1</v>
      </c>
      <c r="AO10" s="5">
        <v>1</v>
      </c>
      <c r="AP10" s="5">
        <v>1</v>
      </c>
      <c r="AQ10" s="5">
        <v>1</v>
      </c>
      <c r="AS10" s="5">
        <v>1</v>
      </c>
      <c r="AT10" s="5">
        <v>1</v>
      </c>
      <c r="AU10" s="5">
        <v>1</v>
      </c>
      <c r="AV10" s="5">
        <v>1</v>
      </c>
      <c r="AW10" s="5">
        <v>1</v>
      </c>
      <c r="AX10" s="5">
        <v>1</v>
      </c>
      <c r="AY10" s="5">
        <v>1</v>
      </c>
      <c r="AZ10" s="5">
        <v>1</v>
      </c>
      <c r="BA10" s="5">
        <v>1</v>
      </c>
      <c r="BB10" s="5">
        <v>1</v>
      </c>
    </row>
    <row r="11" spans="1:55">
      <c r="A11" s="8">
        <v>25</v>
      </c>
      <c r="B11" s="8">
        <v>99</v>
      </c>
      <c r="C11" s="24" t="s">
        <v>7</v>
      </c>
      <c r="D11" s="24">
        <v>49</v>
      </c>
      <c r="E11" s="11">
        <v>41</v>
      </c>
      <c r="F11" s="51">
        <v>0.83673469387755106</v>
      </c>
      <c r="H11" s="5">
        <v>1</v>
      </c>
      <c r="I11" s="5">
        <v>1</v>
      </c>
      <c r="J11" s="5">
        <v>1</v>
      </c>
      <c r="K11" s="5">
        <v>1</v>
      </c>
      <c r="L11" s="5">
        <v>1</v>
      </c>
      <c r="M11" s="5">
        <v>1</v>
      </c>
      <c r="N11" s="5">
        <v>1</v>
      </c>
      <c r="O11" s="5">
        <v>1</v>
      </c>
      <c r="P11" s="5">
        <v>1</v>
      </c>
      <c r="Q11" s="5">
        <v>1</v>
      </c>
      <c r="R11" s="5">
        <v>1</v>
      </c>
      <c r="T11" s="5">
        <v>1</v>
      </c>
      <c r="U11" s="5">
        <v>1</v>
      </c>
      <c r="V11" s="5">
        <v>1</v>
      </c>
      <c r="W11" s="5">
        <v>1</v>
      </c>
      <c r="X11" s="5">
        <v>1</v>
      </c>
      <c r="Y11" s="5">
        <v>1</v>
      </c>
      <c r="Z11" s="5">
        <v>1</v>
      </c>
      <c r="AB11" s="5">
        <v>1</v>
      </c>
      <c r="AC11" s="5">
        <v>1</v>
      </c>
      <c r="AD11" s="5">
        <v>1</v>
      </c>
      <c r="AE11" s="5">
        <v>1</v>
      </c>
      <c r="AF11" s="5">
        <v>1</v>
      </c>
      <c r="AH11" s="5">
        <v>1</v>
      </c>
      <c r="AI11" s="5">
        <v>1</v>
      </c>
      <c r="AJ11" s="5">
        <v>1</v>
      </c>
      <c r="AK11" s="5">
        <v>1</v>
      </c>
      <c r="AL11" s="5">
        <v>1</v>
      </c>
      <c r="AN11" s="5">
        <v>1</v>
      </c>
      <c r="AO11" s="5">
        <v>1</v>
      </c>
      <c r="AP11" s="5">
        <v>1</v>
      </c>
      <c r="AQ11" s="5">
        <v>1</v>
      </c>
      <c r="AR11" s="5">
        <v>1</v>
      </c>
      <c r="AS11" s="5">
        <v>1</v>
      </c>
      <c r="AT11" s="5">
        <v>1</v>
      </c>
      <c r="AU11" s="5">
        <v>1</v>
      </c>
      <c r="AV11" s="5">
        <v>1</v>
      </c>
      <c r="AX11" s="5">
        <v>1</v>
      </c>
      <c r="AZ11" s="5">
        <v>1</v>
      </c>
      <c r="BB11" s="5">
        <v>1</v>
      </c>
      <c r="BC11" s="5">
        <v>1</v>
      </c>
    </row>
    <row r="12" spans="1:55">
      <c r="A12" s="8">
        <v>33</v>
      </c>
      <c r="B12" s="8">
        <v>80</v>
      </c>
      <c r="C12" s="61" t="s">
        <v>363</v>
      </c>
      <c r="D12" s="24">
        <v>29</v>
      </c>
      <c r="E12" s="11">
        <v>21</v>
      </c>
      <c r="F12" s="51">
        <v>0.72413793103448276</v>
      </c>
      <c r="G12" s="5" t="s">
        <v>327</v>
      </c>
      <c r="H12" s="5" t="s">
        <v>328</v>
      </c>
      <c r="I12" s="5" t="s">
        <v>329</v>
      </c>
      <c r="J12" s="5" t="s">
        <v>328</v>
      </c>
      <c r="K12" s="5" t="s">
        <v>328</v>
      </c>
      <c r="L12" s="5" t="s">
        <v>328</v>
      </c>
      <c r="M12" s="5" t="s">
        <v>328</v>
      </c>
      <c r="N12" s="5" t="s">
        <v>328</v>
      </c>
      <c r="O12" s="5" t="s">
        <v>328</v>
      </c>
      <c r="P12" s="5" t="s">
        <v>328</v>
      </c>
      <c r="Q12" s="5" t="s">
        <v>329</v>
      </c>
      <c r="R12" s="5" t="s">
        <v>328</v>
      </c>
      <c r="S12" s="5" t="s">
        <v>328</v>
      </c>
      <c r="T12" s="5" t="s">
        <v>328</v>
      </c>
      <c r="U12" s="5" t="s">
        <v>328</v>
      </c>
      <c r="V12" s="12" t="s">
        <v>328</v>
      </c>
      <c r="W12" s="12" t="s">
        <v>328</v>
      </c>
      <c r="X12" s="12" t="s">
        <v>328</v>
      </c>
      <c r="Y12" s="5" t="s">
        <v>328</v>
      </c>
      <c r="Z12" s="5" t="s">
        <v>328</v>
      </c>
      <c r="AA12" s="5">
        <v>1</v>
      </c>
      <c r="AC12" s="5">
        <v>1</v>
      </c>
      <c r="AD12" s="5">
        <v>1</v>
      </c>
      <c r="AE12" s="5">
        <v>1</v>
      </c>
      <c r="AG12" s="5">
        <v>1</v>
      </c>
      <c r="AI12" s="5">
        <v>1</v>
      </c>
      <c r="AJ12" s="5">
        <v>1</v>
      </c>
      <c r="AK12" s="5">
        <v>1</v>
      </c>
      <c r="AM12" s="5">
        <v>1</v>
      </c>
      <c r="AN12" s="5">
        <v>1</v>
      </c>
      <c r="AO12" s="5">
        <v>1</v>
      </c>
      <c r="AQ12" s="5">
        <v>1</v>
      </c>
      <c r="AR12" s="5">
        <v>1</v>
      </c>
      <c r="AS12" s="5">
        <v>1</v>
      </c>
      <c r="AW12" s="5">
        <v>1</v>
      </c>
      <c r="AX12" s="5">
        <v>1</v>
      </c>
      <c r="AY12" s="5">
        <v>1</v>
      </c>
      <c r="AZ12" s="5">
        <v>1</v>
      </c>
      <c r="BA12" s="5">
        <v>1</v>
      </c>
      <c r="BB12" s="5">
        <v>1</v>
      </c>
      <c r="BC12" s="5">
        <v>1</v>
      </c>
    </row>
    <row r="13" spans="1:55">
      <c r="A13" s="8">
        <v>1</v>
      </c>
      <c r="B13" s="8">
        <v>11</v>
      </c>
      <c r="C13" s="39" t="s">
        <v>66</v>
      </c>
      <c r="D13" s="24">
        <v>36</v>
      </c>
      <c r="E13" s="11">
        <v>26</v>
      </c>
      <c r="F13" s="51">
        <v>0.72222222222222221</v>
      </c>
      <c r="G13" s="5">
        <v>1</v>
      </c>
      <c r="H13" s="5">
        <v>1</v>
      </c>
      <c r="I13" s="5">
        <v>1</v>
      </c>
      <c r="J13" s="5">
        <v>1</v>
      </c>
      <c r="K13" s="5">
        <v>1</v>
      </c>
      <c r="L13" s="5">
        <v>1</v>
      </c>
      <c r="M13" s="5">
        <v>1</v>
      </c>
      <c r="O13" s="5">
        <v>1</v>
      </c>
      <c r="P13" s="5">
        <v>1</v>
      </c>
      <c r="Q13" s="5">
        <v>1</v>
      </c>
      <c r="S13" s="5">
        <v>1</v>
      </c>
      <c r="V13" s="5">
        <v>1</v>
      </c>
      <c r="W13" s="5">
        <v>1</v>
      </c>
      <c r="Y13" s="5">
        <v>1</v>
      </c>
      <c r="Z13" s="5">
        <v>1</v>
      </c>
      <c r="AA13" s="5">
        <v>1</v>
      </c>
      <c r="AB13" s="5">
        <v>1</v>
      </c>
      <c r="AD13" s="5">
        <v>1</v>
      </c>
      <c r="AE13" s="5">
        <v>1</v>
      </c>
      <c r="AG13" s="5">
        <v>1</v>
      </c>
      <c r="AI13" s="5">
        <v>1</v>
      </c>
      <c r="AK13" s="5">
        <v>1</v>
      </c>
      <c r="AL13" s="5">
        <v>1</v>
      </c>
      <c r="AM13" s="5">
        <v>1</v>
      </c>
      <c r="AO13" s="5">
        <v>1</v>
      </c>
      <c r="AP13" s="5">
        <v>1</v>
      </c>
      <c r="AQ13" s="5" t="s">
        <v>441</v>
      </c>
      <c r="AR13" s="5" t="s">
        <v>441</v>
      </c>
      <c r="AS13" s="5" t="s">
        <v>441</v>
      </c>
      <c r="AT13" s="5" t="s">
        <v>441</v>
      </c>
      <c r="AU13" s="5" t="s">
        <v>459</v>
      </c>
      <c r="AV13" s="5" t="s">
        <v>459</v>
      </c>
      <c r="AW13" s="5" t="s">
        <v>441</v>
      </c>
      <c r="AX13" s="5" t="s">
        <v>441</v>
      </c>
      <c r="AY13" s="5" t="s">
        <v>441</v>
      </c>
      <c r="AZ13" s="5" t="s">
        <v>441</v>
      </c>
      <c r="BA13" s="5" t="s">
        <v>254</v>
      </c>
      <c r="BB13" s="5" t="s">
        <v>536</v>
      </c>
      <c r="BC13" s="5" t="s">
        <v>536</v>
      </c>
    </row>
    <row r="14" spans="1:55">
      <c r="A14" s="8">
        <v>3</v>
      </c>
      <c r="B14" s="8">
        <v>1</v>
      </c>
      <c r="C14" s="24" t="s">
        <v>14</v>
      </c>
      <c r="D14" s="24">
        <v>49</v>
      </c>
      <c r="E14" s="11">
        <v>35</v>
      </c>
      <c r="F14" s="51">
        <v>0.7142857142857143</v>
      </c>
      <c r="G14" s="5">
        <v>1</v>
      </c>
      <c r="I14" s="5">
        <v>1</v>
      </c>
      <c r="K14" s="5">
        <v>1</v>
      </c>
      <c r="L14" s="5">
        <v>1</v>
      </c>
      <c r="M14" s="5">
        <v>1</v>
      </c>
      <c r="N14" s="5">
        <v>1</v>
      </c>
      <c r="O14" s="5">
        <v>1</v>
      </c>
      <c r="P14" s="5">
        <v>1</v>
      </c>
      <c r="Q14" s="5">
        <v>1</v>
      </c>
      <c r="R14" s="5">
        <v>1</v>
      </c>
      <c r="S14" s="5">
        <v>1</v>
      </c>
      <c r="T14" s="5">
        <v>1</v>
      </c>
      <c r="U14" s="5">
        <v>1</v>
      </c>
      <c r="V14" s="5">
        <v>1</v>
      </c>
      <c r="X14" s="5">
        <v>1</v>
      </c>
      <c r="Z14" s="5">
        <v>1</v>
      </c>
      <c r="AA14" s="5">
        <v>1</v>
      </c>
      <c r="AF14" s="5">
        <v>1</v>
      </c>
      <c r="AG14" s="5">
        <v>1</v>
      </c>
      <c r="AI14" s="5">
        <v>1</v>
      </c>
      <c r="AJ14" s="5">
        <v>1</v>
      </c>
      <c r="AK14" s="5">
        <v>1</v>
      </c>
      <c r="AM14" s="5">
        <v>1</v>
      </c>
      <c r="AN14" s="5">
        <v>1</v>
      </c>
      <c r="AO14" s="5">
        <v>1</v>
      </c>
      <c r="AP14" s="5">
        <v>1</v>
      </c>
      <c r="AQ14" s="5">
        <v>1</v>
      </c>
      <c r="AR14" s="5">
        <v>1</v>
      </c>
      <c r="AS14" s="5">
        <v>1</v>
      </c>
      <c r="AT14" s="5">
        <v>1</v>
      </c>
      <c r="AV14" s="5">
        <v>1</v>
      </c>
      <c r="AX14" s="5">
        <v>1</v>
      </c>
      <c r="AY14" s="5">
        <v>1</v>
      </c>
      <c r="AZ14" s="5">
        <v>1</v>
      </c>
      <c r="BC14" s="5">
        <v>1</v>
      </c>
    </row>
    <row r="15" spans="1:55">
      <c r="A15" s="8">
        <v>13</v>
      </c>
      <c r="B15" s="8">
        <v>26</v>
      </c>
      <c r="C15" s="24" t="s">
        <v>15</v>
      </c>
      <c r="D15" s="24">
        <v>49</v>
      </c>
      <c r="E15" s="11">
        <v>34</v>
      </c>
      <c r="F15" s="51">
        <v>0.69387755102040816</v>
      </c>
      <c r="G15" s="5">
        <v>1</v>
      </c>
      <c r="H15" s="5">
        <v>1</v>
      </c>
      <c r="J15" s="5">
        <v>1</v>
      </c>
      <c r="K15" s="5">
        <v>1</v>
      </c>
      <c r="L15" s="5">
        <v>1</v>
      </c>
      <c r="M15" s="5">
        <v>1</v>
      </c>
      <c r="N15" s="5">
        <v>1</v>
      </c>
      <c r="O15" s="5">
        <v>1</v>
      </c>
      <c r="P15" s="5">
        <v>1</v>
      </c>
      <c r="Q15" s="5">
        <v>1</v>
      </c>
      <c r="S15" s="5">
        <v>1</v>
      </c>
      <c r="T15" s="5">
        <v>1</v>
      </c>
      <c r="V15" s="5">
        <v>1</v>
      </c>
      <c r="W15" s="5">
        <v>1</v>
      </c>
      <c r="X15" s="5">
        <v>1</v>
      </c>
      <c r="Y15" s="5">
        <v>1</v>
      </c>
      <c r="Z15" s="5">
        <v>1</v>
      </c>
      <c r="AA15" s="5">
        <v>1</v>
      </c>
      <c r="AB15" s="5">
        <v>1</v>
      </c>
      <c r="AC15" s="5">
        <v>1</v>
      </c>
      <c r="AE15" s="5">
        <v>1</v>
      </c>
      <c r="AG15" s="5">
        <v>1</v>
      </c>
      <c r="AI15" s="5">
        <v>1</v>
      </c>
      <c r="AK15" s="5">
        <v>1</v>
      </c>
      <c r="AL15" s="5">
        <v>1</v>
      </c>
      <c r="AM15" s="5">
        <v>1</v>
      </c>
      <c r="AO15" s="5">
        <v>1</v>
      </c>
      <c r="AP15" s="5">
        <v>1</v>
      </c>
      <c r="AQ15" s="5">
        <v>1</v>
      </c>
      <c r="AR15" s="5">
        <v>1</v>
      </c>
      <c r="AS15" s="5">
        <v>1</v>
      </c>
      <c r="AT15" s="5">
        <v>1</v>
      </c>
      <c r="AV15" s="5">
        <v>1</v>
      </c>
      <c r="BB15" s="5">
        <v>1</v>
      </c>
    </row>
    <row r="16" spans="1:55">
      <c r="A16" s="8">
        <v>36</v>
      </c>
      <c r="B16" s="8">
        <v>20</v>
      </c>
      <c r="C16" s="61" t="s">
        <v>406</v>
      </c>
      <c r="D16" s="24">
        <v>11</v>
      </c>
      <c r="E16" s="11">
        <v>7</v>
      </c>
      <c r="F16" s="51">
        <v>0.63636363636363635</v>
      </c>
      <c r="G16" s="5" t="s">
        <v>254</v>
      </c>
      <c r="H16" s="5" t="s">
        <v>254</v>
      </c>
      <c r="I16" s="5" t="s">
        <v>254</v>
      </c>
      <c r="J16" s="5" t="s">
        <v>254</v>
      </c>
      <c r="K16" s="5" t="s">
        <v>254</v>
      </c>
      <c r="L16" s="5" t="s">
        <v>254</v>
      </c>
      <c r="M16" s="5" t="s">
        <v>254</v>
      </c>
      <c r="N16" s="5" t="s">
        <v>254</v>
      </c>
      <c r="O16" s="5" t="s">
        <v>254</v>
      </c>
      <c r="P16" s="5" t="s">
        <v>254</v>
      </c>
      <c r="Q16" s="5" t="s">
        <v>254</v>
      </c>
      <c r="R16" s="5" t="s">
        <v>254</v>
      </c>
      <c r="S16" s="5" t="s">
        <v>254</v>
      </c>
      <c r="T16" s="5" t="s">
        <v>254</v>
      </c>
      <c r="U16" s="5" t="s">
        <v>254</v>
      </c>
      <c r="V16" s="5" t="s">
        <v>254</v>
      </c>
      <c r="W16" s="5" t="s">
        <v>254</v>
      </c>
      <c r="X16" s="5" t="s">
        <v>254</v>
      </c>
      <c r="Y16" s="5" t="s">
        <v>254</v>
      </c>
      <c r="Z16" s="5" t="s">
        <v>254</v>
      </c>
      <c r="AA16" s="5" t="s">
        <v>254</v>
      </c>
      <c r="AB16" s="5" t="s">
        <v>254</v>
      </c>
      <c r="AC16" s="5" t="s">
        <v>254</v>
      </c>
      <c r="AD16" s="5" t="s">
        <v>254</v>
      </c>
      <c r="AE16" s="5" t="s">
        <v>254</v>
      </c>
      <c r="AF16" s="5" t="s">
        <v>254</v>
      </c>
      <c r="AG16" s="5" t="s">
        <v>254</v>
      </c>
      <c r="AH16" s="5" t="s">
        <v>254</v>
      </c>
      <c r="AI16" s="5" t="s">
        <v>254</v>
      </c>
      <c r="AJ16" s="5" t="s">
        <v>254</v>
      </c>
      <c r="AK16" s="5" t="s">
        <v>254</v>
      </c>
      <c r="AL16" s="5" t="s">
        <v>254</v>
      </c>
      <c r="AM16" s="5" t="s">
        <v>254</v>
      </c>
      <c r="AN16" s="5" t="s">
        <v>254</v>
      </c>
      <c r="AO16" s="5" t="s">
        <v>254</v>
      </c>
      <c r="AP16" s="5" t="s">
        <v>254</v>
      </c>
      <c r="AQ16" s="5" t="s">
        <v>254</v>
      </c>
      <c r="AR16" s="5" t="s">
        <v>254</v>
      </c>
      <c r="AS16" s="5">
        <v>1</v>
      </c>
      <c r="AT16" s="5">
        <v>1</v>
      </c>
      <c r="AU16" s="5">
        <v>1</v>
      </c>
      <c r="AX16" s="5">
        <v>1</v>
      </c>
      <c r="AZ16" s="5">
        <v>1</v>
      </c>
      <c r="BB16" s="5">
        <v>1</v>
      </c>
      <c r="BC16" s="5">
        <v>1</v>
      </c>
    </row>
    <row r="17" spans="1:55">
      <c r="A17" s="8">
        <v>6</v>
      </c>
      <c r="B17" s="8">
        <v>10</v>
      </c>
      <c r="C17" s="24" t="s">
        <v>78</v>
      </c>
      <c r="D17" s="24">
        <v>49</v>
      </c>
      <c r="E17" s="11">
        <v>29</v>
      </c>
      <c r="F17" s="51">
        <v>0.59183673469387754</v>
      </c>
      <c r="G17" s="5">
        <v>1</v>
      </c>
      <c r="H17" s="5">
        <v>1</v>
      </c>
      <c r="I17" s="5">
        <v>1</v>
      </c>
      <c r="J17" s="5">
        <v>1</v>
      </c>
      <c r="K17" s="5">
        <v>1</v>
      </c>
      <c r="L17" s="5">
        <v>1</v>
      </c>
      <c r="M17" s="5">
        <v>1</v>
      </c>
      <c r="P17" s="5">
        <v>1</v>
      </c>
      <c r="R17" s="5">
        <v>1</v>
      </c>
      <c r="S17" s="5">
        <v>1</v>
      </c>
      <c r="V17" s="5">
        <v>1</v>
      </c>
      <c r="W17" s="5">
        <v>1</v>
      </c>
      <c r="Y17" s="5">
        <v>1</v>
      </c>
      <c r="Z17" s="5">
        <v>1</v>
      </c>
      <c r="AA17" s="5">
        <v>1</v>
      </c>
      <c r="AB17" s="5">
        <v>1</v>
      </c>
      <c r="AE17" s="5">
        <v>1</v>
      </c>
      <c r="AG17" s="5">
        <v>1</v>
      </c>
      <c r="AI17" s="5">
        <v>1</v>
      </c>
      <c r="AK17" s="5">
        <v>1</v>
      </c>
      <c r="AL17" s="5">
        <v>1</v>
      </c>
      <c r="AM17" s="5">
        <v>1</v>
      </c>
      <c r="AO17" s="5">
        <v>1</v>
      </c>
      <c r="AP17" s="5">
        <v>1</v>
      </c>
      <c r="AV17" s="5">
        <v>1</v>
      </c>
      <c r="AX17" s="5">
        <v>1</v>
      </c>
      <c r="AZ17" s="5">
        <v>1</v>
      </c>
      <c r="BB17" s="5">
        <v>1</v>
      </c>
      <c r="BC17" s="5">
        <v>1</v>
      </c>
    </row>
    <row r="18" spans="1:55">
      <c r="A18" s="8">
        <v>11</v>
      </c>
      <c r="B18" s="8">
        <v>24</v>
      </c>
      <c r="C18" s="24" t="s">
        <v>80</v>
      </c>
      <c r="D18" s="24">
        <v>49</v>
      </c>
      <c r="E18" s="11">
        <v>29</v>
      </c>
      <c r="F18" s="51">
        <v>0.59183673469387754</v>
      </c>
      <c r="G18" s="5">
        <v>1</v>
      </c>
      <c r="H18" s="5">
        <v>1</v>
      </c>
      <c r="I18" s="5">
        <v>1</v>
      </c>
      <c r="J18" s="5">
        <v>1</v>
      </c>
      <c r="L18" s="5">
        <v>1</v>
      </c>
      <c r="N18" s="5">
        <v>1</v>
      </c>
      <c r="O18" s="5">
        <v>1</v>
      </c>
      <c r="P18" s="5">
        <v>1</v>
      </c>
      <c r="S18" s="5">
        <v>1</v>
      </c>
      <c r="V18" s="12"/>
      <c r="W18" s="5">
        <v>1</v>
      </c>
      <c r="X18" s="5">
        <v>1</v>
      </c>
      <c r="Y18" s="5">
        <v>1</v>
      </c>
      <c r="Z18" s="5">
        <v>1</v>
      </c>
      <c r="AA18" s="5">
        <v>1</v>
      </c>
      <c r="AD18" s="5">
        <v>1</v>
      </c>
      <c r="AE18" s="5">
        <v>1</v>
      </c>
      <c r="AG18" s="5">
        <v>1</v>
      </c>
      <c r="AH18" s="5">
        <v>1</v>
      </c>
      <c r="AI18" s="5">
        <v>1</v>
      </c>
      <c r="AK18" s="5">
        <v>1</v>
      </c>
      <c r="AL18" s="5">
        <v>1</v>
      </c>
      <c r="AQ18" s="5">
        <v>1</v>
      </c>
      <c r="AS18" s="5">
        <v>1</v>
      </c>
      <c r="AT18" s="5">
        <v>1</v>
      </c>
      <c r="AU18" s="5">
        <v>1</v>
      </c>
      <c r="AV18" s="5">
        <v>1</v>
      </c>
      <c r="AW18" s="5">
        <v>1</v>
      </c>
      <c r="AY18" s="5">
        <v>1</v>
      </c>
      <c r="BB18" s="5">
        <v>1</v>
      </c>
    </row>
    <row r="19" spans="1:55">
      <c r="A19" s="8">
        <v>17</v>
      </c>
      <c r="B19" s="8">
        <v>14</v>
      </c>
      <c r="C19" s="24" t="s">
        <v>243</v>
      </c>
      <c r="D19" s="24">
        <v>49</v>
      </c>
      <c r="E19" s="11">
        <v>28</v>
      </c>
      <c r="F19" s="51">
        <v>0.5714285714285714</v>
      </c>
      <c r="H19" s="5">
        <v>1</v>
      </c>
      <c r="J19" s="5">
        <v>1</v>
      </c>
      <c r="L19" s="5">
        <v>1</v>
      </c>
      <c r="M19" s="5">
        <v>1</v>
      </c>
      <c r="N19" s="5">
        <v>1</v>
      </c>
      <c r="P19" s="5">
        <v>1</v>
      </c>
      <c r="Q19" s="5">
        <v>1</v>
      </c>
      <c r="R19" s="5">
        <v>1</v>
      </c>
      <c r="U19" s="5">
        <v>1</v>
      </c>
      <c r="V19" s="12"/>
      <c r="X19" s="5">
        <v>1</v>
      </c>
      <c r="Y19" s="5">
        <v>1</v>
      </c>
      <c r="AA19" s="5">
        <v>1</v>
      </c>
      <c r="AD19" s="42"/>
      <c r="AF19" s="5">
        <v>1</v>
      </c>
      <c r="AH19" s="5">
        <v>1</v>
      </c>
      <c r="AJ19" s="5">
        <v>1</v>
      </c>
      <c r="AL19" s="5">
        <v>1</v>
      </c>
      <c r="AN19" s="5">
        <v>1</v>
      </c>
      <c r="AR19" s="5">
        <v>1</v>
      </c>
      <c r="AS19" s="5">
        <v>1</v>
      </c>
      <c r="AT19" s="5">
        <v>1</v>
      </c>
      <c r="AU19" s="5">
        <v>1</v>
      </c>
      <c r="AV19" s="5">
        <v>1</v>
      </c>
      <c r="AW19" s="5">
        <v>1</v>
      </c>
      <c r="AX19" s="5">
        <v>1</v>
      </c>
      <c r="AY19" s="5">
        <v>1</v>
      </c>
      <c r="AZ19" s="5">
        <v>1</v>
      </c>
      <c r="BA19" s="5">
        <v>1</v>
      </c>
      <c r="BC19" s="5">
        <v>1</v>
      </c>
    </row>
    <row r="20" spans="1:55">
      <c r="A20" s="8">
        <v>29</v>
      </c>
      <c r="B20" s="8">
        <v>27</v>
      </c>
      <c r="C20" s="61" t="s">
        <v>85</v>
      </c>
      <c r="D20" s="24">
        <v>49</v>
      </c>
      <c r="E20" s="11">
        <v>28</v>
      </c>
      <c r="F20" s="51">
        <v>0.5714285714285714</v>
      </c>
      <c r="G20" s="5">
        <v>1</v>
      </c>
      <c r="I20" s="5">
        <v>1</v>
      </c>
      <c r="J20" s="5">
        <v>1</v>
      </c>
      <c r="L20" s="5">
        <v>1</v>
      </c>
      <c r="M20" s="5">
        <v>1</v>
      </c>
      <c r="N20" s="5">
        <v>1</v>
      </c>
      <c r="P20" s="5">
        <v>1</v>
      </c>
      <c r="Q20" s="5">
        <v>1</v>
      </c>
      <c r="T20" s="5">
        <v>1</v>
      </c>
      <c r="U20" s="5">
        <v>1</v>
      </c>
      <c r="W20" s="5">
        <v>1</v>
      </c>
      <c r="X20" s="5">
        <v>1</v>
      </c>
      <c r="Y20" s="5">
        <v>1</v>
      </c>
      <c r="Z20" s="5">
        <v>1</v>
      </c>
      <c r="AC20" s="5">
        <v>1</v>
      </c>
      <c r="AD20" s="5">
        <v>1</v>
      </c>
      <c r="AF20" s="5">
        <v>1</v>
      </c>
      <c r="AH20" s="5">
        <v>1</v>
      </c>
      <c r="AK20" s="5">
        <v>1</v>
      </c>
      <c r="AN20" s="5">
        <v>1</v>
      </c>
      <c r="AO20" s="5">
        <v>1</v>
      </c>
      <c r="AQ20" s="5">
        <v>1</v>
      </c>
      <c r="AR20" s="5">
        <v>1</v>
      </c>
      <c r="AS20" s="5">
        <v>1</v>
      </c>
      <c r="AT20" s="5">
        <v>1</v>
      </c>
      <c r="AW20" s="5">
        <v>1</v>
      </c>
      <c r="AY20" s="5">
        <v>1</v>
      </c>
      <c r="BC20" s="5">
        <v>1</v>
      </c>
    </row>
    <row r="21" spans="1:55">
      <c r="A21" s="8">
        <v>31</v>
      </c>
      <c r="B21" s="57">
        <v>15</v>
      </c>
      <c r="C21" s="61" t="s">
        <v>373</v>
      </c>
      <c r="D21" s="24">
        <v>40</v>
      </c>
      <c r="E21" s="11">
        <v>22</v>
      </c>
      <c r="F21" s="51">
        <v>0.55000000000000004</v>
      </c>
      <c r="G21" s="3" t="s">
        <v>254</v>
      </c>
      <c r="H21" s="3" t="s">
        <v>263</v>
      </c>
      <c r="I21" s="3" t="s">
        <v>263</v>
      </c>
      <c r="J21" s="3" t="s">
        <v>263</v>
      </c>
      <c r="K21" s="3" t="s">
        <v>263</v>
      </c>
      <c r="L21" s="3" t="s">
        <v>263</v>
      </c>
      <c r="M21" s="3" t="s">
        <v>263</v>
      </c>
      <c r="N21" s="3" t="s">
        <v>263</v>
      </c>
      <c r="O21" s="3" t="s">
        <v>263</v>
      </c>
      <c r="P21" s="5">
        <v>1</v>
      </c>
      <c r="Q21" s="5">
        <v>1</v>
      </c>
      <c r="R21" s="5">
        <v>1</v>
      </c>
      <c r="S21" s="5">
        <v>1</v>
      </c>
      <c r="V21" s="5">
        <v>1</v>
      </c>
      <c r="W21" s="5">
        <v>1</v>
      </c>
      <c r="X21" s="5">
        <v>1</v>
      </c>
      <c r="Z21" s="5">
        <v>1</v>
      </c>
      <c r="AA21" s="5">
        <v>1</v>
      </c>
      <c r="AD21" s="5">
        <v>1</v>
      </c>
      <c r="AE21" s="5">
        <v>1</v>
      </c>
      <c r="AG21" s="5">
        <v>1</v>
      </c>
      <c r="AH21" s="5">
        <v>1</v>
      </c>
      <c r="AI21" s="5">
        <v>1</v>
      </c>
      <c r="AK21" s="5">
        <v>1</v>
      </c>
      <c r="AM21" s="5">
        <v>1</v>
      </c>
      <c r="AO21" s="5">
        <v>1</v>
      </c>
      <c r="AP21" s="5">
        <v>1</v>
      </c>
      <c r="AV21" s="5">
        <v>1</v>
      </c>
      <c r="AX21" s="5">
        <v>1</v>
      </c>
      <c r="AZ21" s="5">
        <v>1</v>
      </c>
      <c r="BA21" s="5">
        <v>1</v>
      </c>
    </row>
    <row r="22" spans="1:55">
      <c r="A22" s="8">
        <v>34</v>
      </c>
      <c r="B22" s="8">
        <v>17</v>
      </c>
      <c r="C22" s="61" t="s">
        <v>354</v>
      </c>
      <c r="D22" s="24">
        <v>24</v>
      </c>
      <c r="E22" s="11">
        <v>13</v>
      </c>
      <c r="F22" s="51">
        <v>0.54166666666666663</v>
      </c>
      <c r="G22" s="5" t="s">
        <v>254</v>
      </c>
      <c r="H22" s="5" t="s">
        <v>254</v>
      </c>
      <c r="I22" s="5" t="s">
        <v>254</v>
      </c>
      <c r="J22" s="5" t="s">
        <v>254</v>
      </c>
      <c r="K22" s="5" t="s">
        <v>254</v>
      </c>
      <c r="L22" s="5" t="s">
        <v>254</v>
      </c>
      <c r="M22" s="5" t="s">
        <v>254</v>
      </c>
      <c r="N22" s="5" t="s">
        <v>254</v>
      </c>
      <c r="O22" s="5" t="s">
        <v>254</v>
      </c>
      <c r="P22" s="5" t="s">
        <v>254</v>
      </c>
      <c r="Q22" s="5" t="s">
        <v>254</v>
      </c>
      <c r="R22" s="5" t="s">
        <v>254</v>
      </c>
      <c r="S22" s="5" t="s">
        <v>254</v>
      </c>
      <c r="T22" s="5" t="s">
        <v>254</v>
      </c>
      <c r="U22" s="5" t="s">
        <v>254</v>
      </c>
      <c r="V22" s="12" t="s">
        <v>254</v>
      </c>
      <c r="W22" s="12" t="s">
        <v>254</v>
      </c>
      <c r="X22" s="12" t="s">
        <v>254</v>
      </c>
      <c r="Y22" s="5" t="s">
        <v>254</v>
      </c>
      <c r="Z22" s="5" t="s">
        <v>254</v>
      </c>
      <c r="AA22" s="5" t="s">
        <v>355</v>
      </c>
      <c r="AB22" s="5" t="s">
        <v>355</v>
      </c>
      <c r="AC22" s="5" t="s">
        <v>355</v>
      </c>
      <c r="AD22" s="5" t="s">
        <v>356</v>
      </c>
      <c r="AE22" s="5" t="s">
        <v>355</v>
      </c>
      <c r="AF22" s="5">
        <v>1</v>
      </c>
      <c r="AG22" s="5">
        <v>1</v>
      </c>
      <c r="AH22" s="5">
        <v>1</v>
      </c>
      <c r="AI22" s="5">
        <v>1</v>
      </c>
      <c r="AJ22" s="5">
        <v>1</v>
      </c>
      <c r="AK22" s="5">
        <v>1</v>
      </c>
      <c r="AL22" s="5">
        <v>1</v>
      </c>
      <c r="AM22" s="5">
        <v>1</v>
      </c>
      <c r="AO22" s="5">
        <v>1</v>
      </c>
      <c r="AR22" s="5">
        <v>1</v>
      </c>
      <c r="AS22" s="5">
        <v>1</v>
      </c>
      <c r="AX22" s="5">
        <v>1</v>
      </c>
      <c r="BB22" s="5">
        <v>1</v>
      </c>
    </row>
    <row r="23" spans="1:55">
      <c r="A23" s="8">
        <v>32</v>
      </c>
      <c r="B23" s="57">
        <v>12</v>
      </c>
      <c r="C23" s="61" t="s">
        <v>466</v>
      </c>
      <c r="D23" s="24">
        <v>43</v>
      </c>
      <c r="E23" s="11">
        <v>23</v>
      </c>
      <c r="F23" s="51">
        <v>0.53488372093023251</v>
      </c>
      <c r="G23" s="5" t="s">
        <v>302</v>
      </c>
      <c r="H23" s="5" t="s">
        <v>302</v>
      </c>
      <c r="I23" s="5" t="s">
        <v>302</v>
      </c>
      <c r="J23" s="5" t="s">
        <v>302</v>
      </c>
      <c r="K23" s="5" t="s">
        <v>302</v>
      </c>
      <c r="L23" s="5" t="s">
        <v>302</v>
      </c>
      <c r="M23" s="3">
        <v>1</v>
      </c>
      <c r="N23" s="3"/>
      <c r="O23" s="3">
        <v>1</v>
      </c>
      <c r="S23" s="5">
        <v>1</v>
      </c>
      <c r="T23" s="5">
        <v>1</v>
      </c>
      <c r="U23" s="5">
        <v>1</v>
      </c>
      <c r="V23" s="5">
        <v>1</v>
      </c>
      <c r="X23" s="5">
        <v>1</v>
      </c>
      <c r="Y23" s="5">
        <v>1</v>
      </c>
      <c r="AB23" s="5">
        <v>1</v>
      </c>
      <c r="AF23" s="5">
        <v>1</v>
      </c>
      <c r="AG23" s="5">
        <v>1</v>
      </c>
      <c r="AH23" s="5">
        <v>1</v>
      </c>
      <c r="AI23" s="5">
        <v>1</v>
      </c>
      <c r="AK23" s="5">
        <v>1</v>
      </c>
      <c r="AL23" s="5">
        <v>1</v>
      </c>
      <c r="AM23" s="5">
        <v>1</v>
      </c>
      <c r="AN23" s="5">
        <v>1</v>
      </c>
      <c r="AP23" s="5">
        <v>1</v>
      </c>
      <c r="AQ23" s="5">
        <v>1</v>
      </c>
      <c r="AR23" s="5">
        <v>1</v>
      </c>
      <c r="AS23" s="5">
        <v>1</v>
      </c>
      <c r="AU23" s="5">
        <v>1</v>
      </c>
      <c r="BB23" s="5">
        <v>1</v>
      </c>
    </row>
    <row r="24" spans="1:55">
      <c r="A24" s="8">
        <v>28</v>
      </c>
      <c r="B24" s="57">
        <v>4</v>
      </c>
      <c r="C24" s="61" t="s">
        <v>8</v>
      </c>
      <c r="D24" s="24">
        <v>49</v>
      </c>
      <c r="E24" s="11">
        <v>22</v>
      </c>
      <c r="F24" s="51">
        <v>0.44897959183673469</v>
      </c>
      <c r="G24" s="5">
        <v>1</v>
      </c>
      <c r="H24" s="5">
        <v>1</v>
      </c>
      <c r="K24" s="5">
        <v>1</v>
      </c>
      <c r="O24" s="5">
        <v>1</v>
      </c>
      <c r="Q24" s="5">
        <v>1</v>
      </c>
      <c r="R24" s="5">
        <v>1</v>
      </c>
      <c r="U24" s="5">
        <v>1</v>
      </c>
      <c r="V24" s="5">
        <v>1</v>
      </c>
      <c r="AA24" s="5">
        <v>1</v>
      </c>
      <c r="AB24" s="5">
        <v>1</v>
      </c>
      <c r="AD24" s="5">
        <v>1</v>
      </c>
      <c r="AF24" s="5">
        <v>1</v>
      </c>
      <c r="AI24" s="5">
        <v>1</v>
      </c>
      <c r="AJ24" s="5">
        <v>1</v>
      </c>
      <c r="AK24" s="5">
        <v>1</v>
      </c>
      <c r="AM24" s="5">
        <v>1</v>
      </c>
      <c r="AO24" s="5">
        <v>1</v>
      </c>
      <c r="AQ24" s="5">
        <v>1</v>
      </c>
      <c r="AR24" s="5">
        <v>1</v>
      </c>
      <c r="AW24" s="5">
        <v>1</v>
      </c>
      <c r="BA24" s="5">
        <v>1</v>
      </c>
      <c r="BC24" s="5">
        <v>1</v>
      </c>
    </row>
    <row r="25" spans="1:55">
      <c r="A25" s="8">
        <v>19</v>
      </c>
      <c r="B25" s="57">
        <v>33</v>
      </c>
      <c r="C25" s="24" t="s">
        <v>10</v>
      </c>
      <c r="D25" s="24">
        <v>49</v>
      </c>
      <c r="E25" s="11">
        <v>22</v>
      </c>
      <c r="F25" s="51">
        <v>0.44897959183673469</v>
      </c>
      <c r="G25" s="5">
        <v>1</v>
      </c>
      <c r="I25" s="5">
        <v>1</v>
      </c>
      <c r="J25" s="5">
        <v>1</v>
      </c>
      <c r="K25" s="5">
        <v>1</v>
      </c>
      <c r="L25" s="5">
        <v>1</v>
      </c>
      <c r="M25" s="5">
        <v>1</v>
      </c>
      <c r="O25" s="5">
        <v>1</v>
      </c>
      <c r="P25" s="5">
        <v>1</v>
      </c>
      <c r="Q25" s="5">
        <v>1</v>
      </c>
      <c r="R25" s="5">
        <v>1</v>
      </c>
      <c r="S25" s="5">
        <v>1</v>
      </c>
      <c r="T25" s="5">
        <v>1</v>
      </c>
      <c r="U25" s="5">
        <v>1</v>
      </c>
      <c r="X25" s="5">
        <v>1</v>
      </c>
      <c r="Y25" s="5">
        <v>1</v>
      </c>
      <c r="AB25" s="5">
        <v>1</v>
      </c>
      <c r="AD25" s="5">
        <v>1</v>
      </c>
      <c r="AE25" s="5">
        <v>1</v>
      </c>
      <c r="AG25" s="5">
        <v>1</v>
      </c>
      <c r="AI25" s="5">
        <v>1</v>
      </c>
      <c r="AM25" s="5">
        <v>1</v>
      </c>
      <c r="AZ25" s="5">
        <v>1</v>
      </c>
    </row>
    <row r="26" spans="1:55">
      <c r="A26" s="8">
        <v>20</v>
      </c>
      <c r="B26" s="8">
        <v>5</v>
      </c>
      <c r="C26" s="24" t="s">
        <v>13</v>
      </c>
      <c r="D26" s="24">
        <v>49</v>
      </c>
      <c r="E26" s="11">
        <v>19</v>
      </c>
      <c r="F26" s="51">
        <v>0.38775510204081631</v>
      </c>
      <c r="H26" s="5">
        <v>1</v>
      </c>
      <c r="I26" s="5">
        <v>1</v>
      </c>
      <c r="L26" s="5">
        <v>1</v>
      </c>
      <c r="M26" s="5">
        <v>1</v>
      </c>
      <c r="O26" s="5">
        <v>1</v>
      </c>
      <c r="Q26" s="5">
        <v>1</v>
      </c>
      <c r="U26" s="5">
        <v>1</v>
      </c>
      <c r="V26" s="5">
        <v>1</v>
      </c>
      <c r="X26" s="24">
        <v>1</v>
      </c>
      <c r="AB26" s="5">
        <v>1</v>
      </c>
      <c r="AC26" s="5">
        <v>1</v>
      </c>
      <c r="AF26" s="5">
        <v>1</v>
      </c>
      <c r="AH26" s="5">
        <v>1</v>
      </c>
      <c r="AM26" s="5">
        <v>1</v>
      </c>
      <c r="AN26" s="5">
        <v>1</v>
      </c>
      <c r="AW26" s="5">
        <v>1</v>
      </c>
      <c r="AX26" s="5">
        <v>1</v>
      </c>
      <c r="AY26" s="5">
        <v>1</v>
      </c>
      <c r="BA26" s="5">
        <v>1</v>
      </c>
    </row>
    <row r="27" spans="1:55">
      <c r="A27" s="8">
        <v>15</v>
      </c>
      <c r="B27" s="8">
        <v>8</v>
      </c>
      <c r="C27" s="24" t="s">
        <v>379</v>
      </c>
      <c r="D27" s="24">
        <v>49</v>
      </c>
      <c r="E27" s="11">
        <v>19</v>
      </c>
      <c r="F27" s="51">
        <v>0.38775510204081631</v>
      </c>
      <c r="H27" s="5">
        <v>1</v>
      </c>
      <c r="I27" s="5">
        <v>1</v>
      </c>
      <c r="J27" s="5">
        <v>1</v>
      </c>
      <c r="O27" s="5">
        <v>1</v>
      </c>
      <c r="P27" s="5">
        <v>1</v>
      </c>
      <c r="S27" s="5">
        <v>1</v>
      </c>
      <c r="T27" s="5">
        <v>1</v>
      </c>
      <c r="V27" s="12"/>
      <c r="X27" s="24"/>
      <c r="Y27" s="5">
        <v>1</v>
      </c>
      <c r="Z27" s="5">
        <v>1</v>
      </c>
      <c r="AA27" s="5">
        <v>1</v>
      </c>
      <c r="AD27" s="5">
        <v>1</v>
      </c>
      <c r="AH27" s="5">
        <v>1</v>
      </c>
      <c r="AJ27" s="5">
        <v>1</v>
      </c>
      <c r="AN27" s="5">
        <v>1</v>
      </c>
      <c r="AQ27" s="5">
        <v>1</v>
      </c>
      <c r="AT27" s="5">
        <v>1</v>
      </c>
      <c r="AU27" s="5">
        <v>1</v>
      </c>
      <c r="AW27" s="5">
        <v>1</v>
      </c>
      <c r="AY27" s="5">
        <v>1</v>
      </c>
    </row>
    <row r="28" spans="1:55">
      <c r="A28" s="8">
        <v>12</v>
      </c>
      <c r="B28" s="8">
        <v>70</v>
      </c>
      <c r="C28" s="24" t="s">
        <v>275</v>
      </c>
      <c r="D28" s="24">
        <v>49</v>
      </c>
      <c r="E28" s="11">
        <v>14</v>
      </c>
      <c r="F28" s="51">
        <v>0.2857142857142857</v>
      </c>
      <c r="I28" s="5">
        <v>1</v>
      </c>
      <c r="M28" s="5">
        <v>1</v>
      </c>
      <c r="Q28" s="5">
        <v>1</v>
      </c>
      <c r="R28" s="5">
        <v>1</v>
      </c>
      <c r="X28" s="24">
        <v>1</v>
      </c>
      <c r="AH28" s="5">
        <v>1</v>
      </c>
      <c r="AJ28" s="5">
        <v>1</v>
      </c>
      <c r="AN28" s="5">
        <v>1</v>
      </c>
      <c r="AS28" s="5">
        <v>1</v>
      </c>
      <c r="AT28" s="5">
        <v>1</v>
      </c>
      <c r="AU28" s="5">
        <v>1</v>
      </c>
      <c r="AY28" s="5">
        <v>1</v>
      </c>
      <c r="AZ28" s="5">
        <v>1</v>
      </c>
      <c r="BC28" s="5">
        <v>1</v>
      </c>
    </row>
    <row r="29" spans="1:55">
      <c r="A29" s="8">
        <v>26</v>
      </c>
      <c r="B29" s="57">
        <v>45</v>
      </c>
      <c r="C29" s="24" t="s">
        <v>242</v>
      </c>
      <c r="D29" s="24">
        <v>49</v>
      </c>
      <c r="E29" s="11">
        <v>13</v>
      </c>
      <c r="F29" s="51">
        <v>0.26530612244897961</v>
      </c>
      <c r="G29" s="5">
        <v>1</v>
      </c>
      <c r="J29" s="5">
        <v>1</v>
      </c>
      <c r="L29" s="5">
        <v>1</v>
      </c>
      <c r="M29" s="5">
        <v>1</v>
      </c>
      <c r="O29" s="5">
        <v>1</v>
      </c>
      <c r="R29" s="5">
        <v>1</v>
      </c>
      <c r="S29" s="5">
        <v>1</v>
      </c>
      <c r="T29" s="5">
        <v>1</v>
      </c>
      <c r="U29" s="5">
        <v>1</v>
      </c>
      <c r="W29" s="5">
        <v>1</v>
      </c>
      <c r="X29" s="24">
        <v>1</v>
      </c>
      <c r="AB29" s="5">
        <v>1</v>
      </c>
      <c r="AC29" s="5">
        <v>1</v>
      </c>
    </row>
    <row r="30" spans="1:55">
      <c r="A30" s="8">
        <v>24</v>
      </c>
      <c r="B30" s="8">
        <v>23</v>
      </c>
      <c r="C30" s="24" t="s">
        <v>380</v>
      </c>
      <c r="D30" s="24">
        <v>49</v>
      </c>
      <c r="E30" s="11">
        <v>12</v>
      </c>
      <c r="F30" s="51">
        <v>0.24489795918367346</v>
      </c>
      <c r="I30" s="5">
        <v>1</v>
      </c>
      <c r="M30" s="5">
        <v>1</v>
      </c>
      <c r="O30" s="5">
        <v>1</v>
      </c>
      <c r="U30" s="5">
        <v>1</v>
      </c>
      <c r="X30" s="24">
        <v>1</v>
      </c>
      <c r="AF30" s="5">
        <v>1</v>
      </c>
      <c r="AH30" s="5">
        <v>1</v>
      </c>
      <c r="AK30" s="5">
        <v>1</v>
      </c>
      <c r="AM30" s="5">
        <v>1</v>
      </c>
      <c r="AR30" s="5">
        <v>1</v>
      </c>
      <c r="AS30" s="5">
        <v>1</v>
      </c>
      <c r="AU30" s="5">
        <v>1</v>
      </c>
    </row>
    <row r="31" spans="1:55">
      <c r="A31" s="8">
        <v>27</v>
      </c>
      <c r="B31" s="8">
        <v>88</v>
      </c>
      <c r="C31" s="39" t="s">
        <v>277</v>
      </c>
      <c r="D31" s="24">
        <v>40</v>
      </c>
      <c r="E31" s="11">
        <v>9</v>
      </c>
      <c r="F31" s="51">
        <v>0.22500000000000001</v>
      </c>
      <c r="K31" s="5">
        <v>1</v>
      </c>
      <c r="N31" s="5">
        <v>1</v>
      </c>
      <c r="R31" s="5">
        <v>1</v>
      </c>
      <c r="S31" s="5">
        <v>1</v>
      </c>
      <c r="AC31" s="5">
        <v>1</v>
      </c>
      <c r="AJ31" s="5">
        <v>1</v>
      </c>
      <c r="AQ31" s="5">
        <v>1</v>
      </c>
      <c r="AS31" s="5">
        <v>1</v>
      </c>
      <c r="AT31" s="5">
        <v>1</v>
      </c>
      <c r="AU31" s="5" t="s">
        <v>459</v>
      </c>
      <c r="AV31" s="5" t="s">
        <v>459</v>
      </c>
      <c r="AW31" s="5" t="s">
        <v>441</v>
      </c>
      <c r="AX31" s="5" t="s">
        <v>441</v>
      </c>
      <c r="AY31" s="5" t="s">
        <v>441</v>
      </c>
      <c r="AZ31" s="5" t="s">
        <v>441</v>
      </c>
      <c r="BA31" s="5" t="s">
        <v>254</v>
      </c>
      <c r="BB31" s="5" t="s">
        <v>536</v>
      </c>
      <c r="BC31" s="5" t="s">
        <v>536</v>
      </c>
    </row>
    <row r="32" spans="1:55">
      <c r="A32" s="8">
        <v>16</v>
      </c>
      <c r="B32" s="8">
        <v>13</v>
      </c>
      <c r="C32" s="24" t="s">
        <v>83</v>
      </c>
      <c r="D32" s="24">
        <v>49</v>
      </c>
      <c r="E32" s="11">
        <v>11</v>
      </c>
      <c r="F32" s="51">
        <v>0.22448979591836735</v>
      </c>
      <c r="L32" s="5">
        <v>1</v>
      </c>
      <c r="S32" s="5">
        <v>1</v>
      </c>
      <c r="V32" s="12"/>
      <c r="X32" s="12"/>
      <c r="AD32" s="5">
        <v>1</v>
      </c>
      <c r="AE32" s="5">
        <v>1</v>
      </c>
      <c r="AG32" s="5">
        <v>1</v>
      </c>
      <c r="AI32" s="5">
        <v>1</v>
      </c>
      <c r="AJ32" s="5">
        <v>1</v>
      </c>
      <c r="AK32" s="5">
        <v>1</v>
      </c>
      <c r="AL32" s="5">
        <v>1</v>
      </c>
      <c r="AR32" s="5">
        <v>1</v>
      </c>
      <c r="AT32" s="5">
        <v>1</v>
      </c>
    </row>
    <row r="33" spans="1:55">
      <c r="A33" s="8">
        <v>18</v>
      </c>
      <c r="B33" s="8"/>
      <c r="C33" s="39" t="s">
        <v>246</v>
      </c>
      <c r="D33" s="24">
        <v>39</v>
      </c>
      <c r="E33" s="11">
        <v>8</v>
      </c>
      <c r="F33" s="51">
        <v>0.20512820512820512</v>
      </c>
      <c r="K33" s="5">
        <v>1</v>
      </c>
      <c r="O33" s="5">
        <v>1</v>
      </c>
      <c r="Q33" s="5">
        <v>1</v>
      </c>
      <c r="AA33" s="5">
        <v>1</v>
      </c>
      <c r="AJ33" s="5">
        <v>1</v>
      </c>
      <c r="AM33" s="5">
        <v>1</v>
      </c>
      <c r="AO33" s="5">
        <v>1</v>
      </c>
      <c r="AS33" s="5">
        <v>1</v>
      </c>
      <c r="AT33" s="5" t="s">
        <v>441</v>
      </c>
      <c r="AU33" s="5" t="s">
        <v>459</v>
      </c>
      <c r="AV33" s="5" t="s">
        <v>459</v>
      </c>
      <c r="AW33" s="5" t="s">
        <v>441</v>
      </c>
      <c r="AX33" s="5" t="s">
        <v>441</v>
      </c>
      <c r="AY33" s="5" t="s">
        <v>441</v>
      </c>
      <c r="AZ33" s="5" t="s">
        <v>441</v>
      </c>
      <c r="BA33" s="5" t="s">
        <v>254</v>
      </c>
      <c r="BB33" s="5" t="s">
        <v>536</v>
      </c>
      <c r="BC33" s="5" t="s">
        <v>536</v>
      </c>
    </row>
    <row r="34" spans="1:55">
      <c r="A34" s="8">
        <v>30</v>
      </c>
      <c r="B34" s="57">
        <v>66</v>
      </c>
      <c r="C34" s="61" t="s">
        <v>86</v>
      </c>
      <c r="D34" s="24">
        <v>49</v>
      </c>
      <c r="E34" s="11">
        <v>10</v>
      </c>
      <c r="F34" s="51">
        <v>0.20408163265306123</v>
      </c>
      <c r="G34" s="5">
        <v>1</v>
      </c>
      <c r="H34" s="5">
        <v>1</v>
      </c>
      <c r="I34" s="5">
        <v>1</v>
      </c>
      <c r="J34" s="5">
        <v>1</v>
      </c>
      <c r="L34" s="5">
        <v>1</v>
      </c>
      <c r="P34" s="5">
        <v>1</v>
      </c>
      <c r="X34" s="24">
        <v>1</v>
      </c>
      <c r="AB34" s="5">
        <v>1</v>
      </c>
      <c r="AG34" s="5">
        <v>1</v>
      </c>
      <c r="AO34" s="5">
        <v>1</v>
      </c>
    </row>
    <row r="35" spans="1:55">
      <c r="A35" s="8">
        <v>35</v>
      </c>
      <c r="B35" s="8">
        <v>3</v>
      </c>
      <c r="C35" s="61" t="s">
        <v>398</v>
      </c>
      <c r="D35" s="24">
        <v>14</v>
      </c>
      <c r="E35" s="11">
        <v>2</v>
      </c>
      <c r="F35" s="51">
        <v>0.14285714285714285</v>
      </c>
      <c r="G35" s="5" t="s">
        <v>254</v>
      </c>
      <c r="H35" s="5" t="s">
        <v>254</v>
      </c>
      <c r="I35" s="5" t="s">
        <v>254</v>
      </c>
      <c r="J35" s="5" t="s">
        <v>254</v>
      </c>
      <c r="K35" s="5" t="s">
        <v>254</v>
      </c>
      <c r="L35" s="5" t="s">
        <v>254</v>
      </c>
      <c r="M35" s="5" t="s">
        <v>254</v>
      </c>
      <c r="N35" s="5" t="s">
        <v>254</v>
      </c>
      <c r="O35" s="5" t="s">
        <v>254</v>
      </c>
      <c r="P35" s="5" t="s">
        <v>254</v>
      </c>
      <c r="Q35" s="5" t="s">
        <v>254</v>
      </c>
      <c r="R35" s="5" t="s">
        <v>254</v>
      </c>
      <c r="S35" s="5" t="s">
        <v>254</v>
      </c>
      <c r="T35" s="5" t="s">
        <v>254</v>
      </c>
      <c r="U35" s="5" t="s">
        <v>254</v>
      </c>
      <c r="V35" s="5" t="s">
        <v>254</v>
      </c>
      <c r="W35" s="5" t="s">
        <v>254</v>
      </c>
      <c r="X35" s="5" t="s">
        <v>254</v>
      </c>
      <c r="Y35" s="5" t="s">
        <v>254</v>
      </c>
      <c r="Z35" s="5" t="s">
        <v>254</v>
      </c>
      <c r="AA35" s="5" t="s">
        <v>254</v>
      </c>
      <c r="AB35" s="5" t="s">
        <v>254</v>
      </c>
      <c r="AC35" s="5" t="s">
        <v>254</v>
      </c>
      <c r="AD35" s="5" t="s">
        <v>254</v>
      </c>
      <c r="AE35" s="5" t="s">
        <v>254</v>
      </c>
      <c r="AF35" s="5" t="s">
        <v>254</v>
      </c>
      <c r="AG35" s="5" t="s">
        <v>254</v>
      </c>
      <c r="AH35" s="5" t="s">
        <v>254</v>
      </c>
      <c r="AI35" s="5" t="s">
        <v>254</v>
      </c>
      <c r="AJ35" s="5" t="s">
        <v>254</v>
      </c>
      <c r="AK35" s="5" t="s">
        <v>254</v>
      </c>
      <c r="AL35" s="5" t="s">
        <v>254</v>
      </c>
      <c r="AM35" s="5" t="s">
        <v>254</v>
      </c>
      <c r="AN35" s="5" t="s">
        <v>254</v>
      </c>
      <c r="AO35" s="5" t="s">
        <v>254</v>
      </c>
      <c r="AP35" s="5">
        <v>1</v>
      </c>
      <c r="BA35" s="5">
        <v>1</v>
      </c>
    </row>
    <row r="36" spans="1:55">
      <c r="A36" s="8">
        <v>8</v>
      </c>
      <c r="B36" s="8">
        <v>16</v>
      </c>
      <c r="C36" s="24" t="s">
        <v>17</v>
      </c>
      <c r="D36" s="24">
        <v>49</v>
      </c>
      <c r="E36" s="11">
        <v>3</v>
      </c>
      <c r="F36" s="51">
        <v>6.1224489795918366E-2</v>
      </c>
      <c r="I36" s="5">
        <v>1</v>
      </c>
      <c r="V36" s="12"/>
      <c r="W36" s="12"/>
      <c r="X36" s="12"/>
      <c r="AJ36" s="5">
        <v>1</v>
      </c>
      <c r="AV36" s="5">
        <v>1</v>
      </c>
    </row>
    <row r="37" spans="1:55">
      <c r="A37" s="8">
        <v>22</v>
      </c>
      <c r="B37" s="8">
        <v>22</v>
      </c>
      <c r="C37" s="24" t="s">
        <v>9</v>
      </c>
      <c r="D37" s="24">
        <v>49</v>
      </c>
      <c r="E37" s="11">
        <v>3</v>
      </c>
      <c r="F37" s="51">
        <v>6.1224489795918366E-2</v>
      </c>
      <c r="O37" s="5">
        <v>1</v>
      </c>
      <c r="T37" s="5">
        <v>1</v>
      </c>
      <c r="X37" s="5">
        <v>1</v>
      </c>
    </row>
    <row r="38" spans="1:55">
      <c r="A38" s="8">
        <v>4</v>
      </c>
      <c r="B38" s="8">
        <v>6</v>
      </c>
      <c r="C38" s="24" t="s">
        <v>12</v>
      </c>
      <c r="D38" s="24">
        <v>49</v>
      </c>
      <c r="E38" s="11">
        <v>2</v>
      </c>
      <c r="F38" s="51">
        <v>4.0816326530612242E-2</v>
      </c>
      <c r="J38" s="5">
        <v>1</v>
      </c>
      <c r="BB38" s="5">
        <v>1</v>
      </c>
    </row>
    <row r="41" spans="1:55">
      <c r="A41" s="37"/>
    </row>
    <row r="46" spans="1:55">
      <c r="F46" s="5"/>
    </row>
    <row r="47" spans="1:55">
      <c r="F47" s="5"/>
    </row>
    <row r="48" spans="1:55">
      <c r="F48" s="5"/>
    </row>
    <row r="49" spans="6:6">
      <c r="F49" s="5"/>
    </row>
    <row r="50" spans="6:6">
      <c r="F50" s="5"/>
    </row>
    <row r="51" spans="6:6">
      <c r="F51" s="5"/>
    </row>
    <row r="52" spans="6:6">
      <c r="F52" s="5"/>
    </row>
    <row r="53" spans="6:6">
      <c r="F53" s="5"/>
    </row>
    <row r="54" spans="6:6">
      <c r="F54" s="5"/>
    </row>
    <row r="55" spans="6:6">
      <c r="F55" s="5"/>
    </row>
    <row r="56" spans="6:6">
      <c r="F56" s="5"/>
    </row>
    <row r="57" spans="6:6">
      <c r="F57" s="5"/>
    </row>
    <row r="58" spans="6:6">
      <c r="F58" s="5"/>
    </row>
    <row r="59" spans="6:6">
      <c r="F59" s="5"/>
    </row>
    <row r="60" spans="6:6">
      <c r="F60" s="5"/>
    </row>
    <row r="61" spans="6:6">
      <c r="F61" s="5"/>
    </row>
    <row r="62" spans="6:6">
      <c r="F62" s="5"/>
    </row>
    <row r="63" spans="6:6">
      <c r="F63" s="5"/>
    </row>
    <row r="64" spans="6:6">
      <c r="F64" s="5"/>
    </row>
    <row r="65" spans="6:6">
      <c r="F65" s="5"/>
    </row>
    <row r="66" spans="6:6">
      <c r="F66" s="5"/>
    </row>
    <row r="67" spans="6:6">
      <c r="F67" s="5"/>
    </row>
    <row r="68" spans="6:6">
      <c r="F68" s="5"/>
    </row>
    <row r="69" spans="6:6">
      <c r="F69" s="5"/>
    </row>
    <row r="70" spans="6:6">
      <c r="F70" s="5"/>
    </row>
    <row r="71" spans="6:6">
      <c r="F71" s="5"/>
    </row>
    <row r="72" spans="6:6">
      <c r="F72" s="5"/>
    </row>
    <row r="73" spans="6:6">
      <c r="F73" s="5"/>
    </row>
    <row r="74" spans="6:6">
      <c r="F74" s="5"/>
    </row>
  </sheetData>
  <autoFilter ref="A6:BC6">
    <sortState ref="A7:BC38">
      <sortCondition descending="1" ref="F6"/>
    </sortState>
  </autoFilter>
  <mergeCells count="2">
    <mergeCell ref="A1:E2"/>
    <mergeCell ref="A3:E5"/>
  </mergeCells>
  <phoneticPr fontId="1"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sheetPr>
    <tabColor rgb="FFCCFFCC"/>
  </sheetPr>
  <dimension ref="A1:BG48"/>
  <sheetViews>
    <sheetView tabSelected="1" workbookViewId="0">
      <pane xSplit="6" ySplit="7" topLeftCell="AC8" activePane="bottomRight" state="frozen"/>
      <selection pane="topRight" activeCell="G1" sqref="G1"/>
      <selection pane="bottomLeft" activeCell="A8" sqref="A8"/>
      <selection pane="bottomRight" activeCell="AX14" sqref="AX14"/>
    </sheetView>
  </sheetViews>
  <sheetFormatPr defaultRowHeight="16.5"/>
  <cols>
    <col min="1" max="2" width="5.125" style="5" customWidth="1"/>
    <col min="3" max="5" width="7.375" style="5" customWidth="1"/>
    <col min="6" max="6" width="9" style="52" customWidth="1"/>
    <col min="7" max="109" width="6.25" style="5" customWidth="1"/>
    <col min="110" max="16384" width="9" style="5"/>
  </cols>
  <sheetData>
    <row r="1" spans="1:59" ht="16.5" customHeight="1">
      <c r="A1" s="115">
        <v>2022</v>
      </c>
      <c r="B1" s="115"/>
      <c r="C1" s="115"/>
      <c r="D1" s="115"/>
      <c r="E1" s="115"/>
      <c r="F1" s="48">
        <f>SUM(G1:XFD1)</f>
        <v>43</v>
      </c>
      <c r="G1" s="49">
        <v>1</v>
      </c>
      <c r="H1" s="49">
        <v>1</v>
      </c>
      <c r="I1" s="49">
        <v>1</v>
      </c>
      <c r="J1" s="49">
        <v>1</v>
      </c>
      <c r="K1" s="49">
        <v>1</v>
      </c>
      <c r="L1" s="49">
        <v>1</v>
      </c>
      <c r="M1" s="49">
        <v>1</v>
      </c>
      <c r="N1" s="49">
        <v>1</v>
      </c>
      <c r="O1" s="49">
        <v>1</v>
      </c>
      <c r="P1" s="49">
        <v>1</v>
      </c>
      <c r="Q1" s="49">
        <v>1</v>
      </c>
      <c r="R1" s="49">
        <v>1</v>
      </c>
      <c r="S1" s="49">
        <v>1</v>
      </c>
      <c r="T1" s="49">
        <v>1</v>
      </c>
      <c r="U1" s="49">
        <v>1</v>
      </c>
      <c r="V1" s="49">
        <v>1</v>
      </c>
      <c r="W1" s="49">
        <v>1</v>
      </c>
      <c r="X1" s="49">
        <v>1</v>
      </c>
      <c r="Y1" s="49">
        <v>1</v>
      </c>
      <c r="Z1" s="49">
        <v>1</v>
      </c>
      <c r="AA1" s="49">
        <v>1</v>
      </c>
      <c r="AB1" s="49">
        <v>1</v>
      </c>
      <c r="AC1" s="49">
        <v>1</v>
      </c>
      <c r="AD1" s="49">
        <v>1</v>
      </c>
      <c r="AE1" s="49">
        <v>1</v>
      </c>
      <c r="AF1" s="49">
        <v>1</v>
      </c>
      <c r="AG1" s="49">
        <v>1</v>
      </c>
      <c r="AH1" s="49">
        <v>1</v>
      </c>
      <c r="AI1" s="49">
        <v>1</v>
      </c>
      <c r="AJ1" s="49">
        <v>1</v>
      </c>
      <c r="AK1" s="49">
        <v>1</v>
      </c>
      <c r="AL1" s="49">
        <v>1</v>
      </c>
      <c r="AM1" s="49">
        <v>1</v>
      </c>
      <c r="AN1" s="49">
        <v>1</v>
      </c>
      <c r="AO1" s="49">
        <v>1</v>
      </c>
      <c r="AP1" s="49">
        <v>1</v>
      </c>
      <c r="AQ1" s="49">
        <v>1</v>
      </c>
      <c r="AR1" s="49">
        <v>1</v>
      </c>
      <c r="AS1" s="49">
        <v>1</v>
      </c>
      <c r="AT1" s="49">
        <v>1</v>
      </c>
      <c r="AU1" s="49">
        <v>1</v>
      </c>
      <c r="AV1" s="49">
        <v>1</v>
      </c>
      <c r="AW1" s="49">
        <v>1</v>
      </c>
      <c r="AX1" s="49"/>
      <c r="AY1" s="49"/>
      <c r="AZ1" s="49"/>
      <c r="BA1" s="49"/>
      <c r="BB1" s="49"/>
      <c r="BC1" s="49"/>
      <c r="BD1" s="49"/>
      <c r="BE1" s="49"/>
      <c r="BF1" s="49"/>
      <c r="BG1" s="49"/>
    </row>
    <row r="2" spans="1:59" ht="16.5" customHeight="1">
      <c r="A2" s="115"/>
      <c r="B2" s="115"/>
      <c r="C2" s="115"/>
      <c r="D2" s="115"/>
      <c r="E2" s="115"/>
      <c r="F2" s="13" t="s">
        <v>287</v>
      </c>
      <c r="G2" s="5" t="s">
        <v>464</v>
      </c>
      <c r="H2" s="5" t="s">
        <v>417</v>
      </c>
      <c r="I2" s="5" t="s">
        <v>542</v>
      </c>
      <c r="J2" s="5" t="s">
        <v>417</v>
      </c>
      <c r="K2" s="5" t="s">
        <v>578</v>
      </c>
      <c r="L2" s="5" t="s">
        <v>568</v>
      </c>
      <c r="M2" s="5" t="s">
        <v>417</v>
      </c>
      <c r="N2" s="5" t="s">
        <v>576</v>
      </c>
      <c r="O2" s="5" t="s">
        <v>578</v>
      </c>
      <c r="P2" s="5" t="s">
        <v>417</v>
      </c>
      <c r="Q2" s="5" t="s">
        <v>417</v>
      </c>
      <c r="R2" s="5" t="s">
        <v>417</v>
      </c>
      <c r="S2" s="5" t="s">
        <v>417</v>
      </c>
      <c r="T2" s="5" t="s">
        <v>288</v>
      </c>
      <c r="U2" s="5" t="s">
        <v>288</v>
      </c>
      <c r="V2" s="5" t="s">
        <v>288</v>
      </c>
      <c r="W2" s="5" t="s">
        <v>288</v>
      </c>
      <c r="X2" s="5" t="s">
        <v>611</v>
      </c>
      <c r="Y2" s="5" t="s">
        <v>288</v>
      </c>
      <c r="Z2" s="5" t="s">
        <v>288</v>
      </c>
      <c r="AA2" s="5" t="s">
        <v>623</v>
      </c>
      <c r="AB2" s="5" t="s">
        <v>626</v>
      </c>
      <c r="AC2" s="5" t="s">
        <v>639</v>
      </c>
      <c r="AD2" s="5" t="s">
        <v>288</v>
      </c>
      <c r="AE2" s="5" t="s">
        <v>288</v>
      </c>
      <c r="AF2" s="5" t="s">
        <v>288</v>
      </c>
      <c r="AG2" s="5" t="s">
        <v>639</v>
      </c>
      <c r="AH2" s="5" t="s">
        <v>703</v>
      </c>
      <c r="AI2" s="5" t="s">
        <v>288</v>
      </c>
      <c r="AJ2" s="5" t="s">
        <v>417</v>
      </c>
      <c r="AK2" s="5" t="s">
        <v>417</v>
      </c>
      <c r="AL2" s="5" t="s">
        <v>639</v>
      </c>
      <c r="AM2" s="5" t="s">
        <v>417</v>
      </c>
      <c r="AN2" s="5" t="s">
        <v>288</v>
      </c>
      <c r="AO2" s="5" t="s">
        <v>417</v>
      </c>
      <c r="AP2" s="5" t="s">
        <v>417</v>
      </c>
      <c r="AQ2" s="5" t="s">
        <v>639</v>
      </c>
      <c r="AR2" s="5" t="s">
        <v>869</v>
      </c>
      <c r="AS2" s="5" t="s">
        <v>288</v>
      </c>
      <c r="AT2" s="5" t="s">
        <v>417</v>
      </c>
      <c r="AU2" s="5" t="s">
        <v>1043</v>
      </c>
      <c r="AV2" s="5" t="s">
        <v>417</v>
      </c>
      <c r="AW2" s="5" t="s">
        <v>417</v>
      </c>
    </row>
    <row r="3" spans="1:59">
      <c r="A3" s="115"/>
      <c r="B3" s="115"/>
      <c r="C3" s="115"/>
      <c r="D3" s="115"/>
      <c r="E3" s="115"/>
      <c r="F3" s="13" t="s">
        <v>249</v>
      </c>
      <c r="G3" s="5" t="s">
        <v>465</v>
      </c>
      <c r="H3" s="5" t="s">
        <v>540</v>
      </c>
      <c r="I3" s="5" t="s">
        <v>541</v>
      </c>
      <c r="J3" s="5" t="s">
        <v>684</v>
      </c>
      <c r="K3" s="5" t="s">
        <v>558</v>
      </c>
      <c r="L3" s="5" t="s">
        <v>569</v>
      </c>
      <c r="M3" s="5" t="s">
        <v>540</v>
      </c>
      <c r="N3" s="5" t="s">
        <v>577</v>
      </c>
      <c r="O3" s="5" t="s">
        <v>558</v>
      </c>
      <c r="P3" s="5" t="s">
        <v>585</v>
      </c>
      <c r="Q3" s="5" t="s">
        <v>588</v>
      </c>
      <c r="R3" s="5" t="s">
        <v>590</v>
      </c>
      <c r="S3" s="5" t="s">
        <v>593</v>
      </c>
      <c r="T3" s="5" t="s">
        <v>609</v>
      </c>
      <c r="U3" s="5" t="s">
        <v>605</v>
      </c>
      <c r="V3" s="5" t="s">
        <v>608</v>
      </c>
      <c r="W3" s="5" t="s">
        <v>682</v>
      </c>
      <c r="X3" s="5" t="s">
        <v>610</v>
      </c>
      <c r="Y3" s="5" t="s">
        <v>50</v>
      </c>
      <c r="Z3" s="5" t="s">
        <v>642</v>
      </c>
      <c r="AA3" s="5" t="s">
        <v>622</v>
      </c>
      <c r="AB3" s="5" t="s">
        <v>408</v>
      </c>
      <c r="AC3" s="5" t="s">
        <v>425</v>
      </c>
      <c r="AD3" s="5" t="s">
        <v>640</v>
      </c>
      <c r="AE3" s="5" t="s">
        <v>629</v>
      </c>
      <c r="AF3" s="5" t="s">
        <v>634</v>
      </c>
      <c r="AG3" s="5" t="s">
        <v>425</v>
      </c>
      <c r="AH3" s="5" t="s">
        <v>704</v>
      </c>
      <c r="AI3" s="5" t="s">
        <v>712</v>
      </c>
      <c r="AJ3" s="5" t="s">
        <v>715</v>
      </c>
      <c r="AK3" s="5" t="s">
        <v>721</v>
      </c>
      <c r="AL3" s="5" t="s">
        <v>425</v>
      </c>
      <c r="AM3" s="5" t="s">
        <v>815</v>
      </c>
      <c r="AN3" s="5" t="s">
        <v>821</v>
      </c>
      <c r="AO3" s="5" t="s">
        <v>540</v>
      </c>
      <c r="AP3" s="5" t="s">
        <v>629</v>
      </c>
      <c r="AQ3" s="5" t="s">
        <v>425</v>
      </c>
      <c r="AR3" s="5" t="s">
        <v>629</v>
      </c>
      <c r="AS3" s="5" t="s">
        <v>712</v>
      </c>
      <c r="AT3" s="5" t="s">
        <v>1015</v>
      </c>
      <c r="AU3" s="5" t="s">
        <v>1042</v>
      </c>
      <c r="AV3" s="5" t="s">
        <v>1087</v>
      </c>
      <c r="AW3" s="5" t="s">
        <v>418</v>
      </c>
    </row>
    <row r="4" spans="1:59">
      <c r="A4" s="116" t="s">
        <v>1090</v>
      </c>
      <c r="B4" s="116"/>
      <c r="C4" s="116"/>
      <c r="D4" s="116"/>
      <c r="E4" s="116"/>
      <c r="F4" s="13" t="s">
        <v>250</v>
      </c>
      <c r="G4" s="3" t="s">
        <v>477</v>
      </c>
      <c r="H4" s="3" t="s">
        <v>476</v>
      </c>
      <c r="I4" s="40" t="s">
        <v>548</v>
      </c>
      <c r="J4" s="3" t="s">
        <v>572</v>
      </c>
      <c r="K4" s="3" t="s">
        <v>573</v>
      </c>
      <c r="L4" s="3" t="s">
        <v>570</v>
      </c>
      <c r="M4" s="3" t="s">
        <v>574</v>
      </c>
      <c r="N4" s="3" t="s">
        <v>583</v>
      </c>
      <c r="O4" s="40" t="s">
        <v>683</v>
      </c>
      <c r="P4" s="3" t="s">
        <v>586</v>
      </c>
      <c r="Q4" s="40" t="s">
        <v>594</v>
      </c>
      <c r="R4" s="40" t="s">
        <v>592</v>
      </c>
      <c r="S4" s="3" t="s">
        <v>596</v>
      </c>
      <c r="T4" s="3" t="s">
        <v>602</v>
      </c>
      <c r="U4" s="3" t="s">
        <v>603</v>
      </c>
      <c r="V4" s="40" t="s">
        <v>607</v>
      </c>
      <c r="W4" s="40" t="s">
        <v>614</v>
      </c>
      <c r="X4" s="3" t="s">
        <v>616</v>
      </c>
      <c r="Y4" s="3" t="s">
        <v>617</v>
      </c>
      <c r="Z4" s="3" t="s">
        <v>619</v>
      </c>
      <c r="AA4" s="40" t="s">
        <v>627</v>
      </c>
      <c r="AB4" s="40" t="s">
        <v>627</v>
      </c>
      <c r="AC4" s="40" t="s">
        <v>628</v>
      </c>
      <c r="AD4" s="3" t="s">
        <v>631</v>
      </c>
      <c r="AE4" s="40" t="s">
        <v>630</v>
      </c>
      <c r="AF4" s="3" t="s">
        <v>691</v>
      </c>
      <c r="AG4" s="3" t="s">
        <v>694</v>
      </c>
      <c r="AH4" s="3" t="s">
        <v>705</v>
      </c>
      <c r="AI4" s="3" t="s">
        <v>713</v>
      </c>
      <c r="AJ4" s="3" t="s">
        <v>717</v>
      </c>
      <c r="AK4" s="3" t="s">
        <v>720</v>
      </c>
      <c r="AL4" s="3" t="s">
        <v>763</v>
      </c>
      <c r="AM4" s="3" t="s">
        <v>816</v>
      </c>
      <c r="AN4" s="3" t="s">
        <v>852</v>
      </c>
      <c r="AO4" s="40" t="s">
        <v>1045</v>
      </c>
      <c r="AP4" s="3" t="s">
        <v>861</v>
      </c>
      <c r="AQ4" s="3" t="s">
        <v>866</v>
      </c>
      <c r="AR4" s="40" t="s">
        <v>870</v>
      </c>
      <c r="AS4" s="3" t="s">
        <v>1007</v>
      </c>
      <c r="AT4" s="3" t="s">
        <v>1027</v>
      </c>
      <c r="AU4" s="3" t="s">
        <v>1049</v>
      </c>
      <c r="AV4" s="3" t="s">
        <v>1089</v>
      </c>
      <c r="AW4" s="40" t="s">
        <v>1083</v>
      </c>
    </row>
    <row r="5" spans="1:59">
      <c r="A5" s="116"/>
      <c r="B5" s="116"/>
      <c r="C5" s="116"/>
      <c r="D5" s="116"/>
      <c r="E5" s="116"/>
      <c r="F5" s="13" t="s">
        <v>823</v>
      </c>
      <c r="H5" s="5" t="s">
        <v>562</v>
      </c>
      <c r="J5" s="5" t="s">
        <v>559</v>
      </c>
      <c r="K5" s="5" t="s">
        <v>563</v>
      </c>
      <c r="L5" s="5" t="s">
        <v>571</v>
      </c>
      <c r="M5" s="5" t="s">
        <v>575</v>
      </c>
      <c r="O5" s="5" t="s">
        <v>579</v>
      </c>
      <c r="Q5" s="5" t="s">
        <v>589</v>
      </c>
      <c r="R5" s="5" t="s">
        <v>591</v>
      </c>
      <c r="S5" s="5" t="s">
        <v>597</v>
      </c>
      <c r="T5" s="5" t="s">
        <v>604</v>
      </c>
      <c r="Y5" s="5" t="s">
        <v>618</v>
      </c>
      <c r="Z5" s="5" t="s">
        <v>618</v>
      </c>
      <c r="AA5" s="5" t="s">
        <v>692</v>
      </c>
      <c r="AB5" s="5" t="s">
        <v>1086</v>
      </c>
      <c r="AD5" s="5" t="s">
        <v>636</v>
      </c>
      <c r="AE5" s="5" t="s">
        <v>641</v>
      </c>
      <c r="AG5" s="5" t="s">
        <v>1010</v>
      </c>
      <c r="AJ5" s="5" t="s">
        <v>1085</v>
      </c>
      <c r="AK5" s="5" t="s">
        <v>1037</v>
      </c>
      <c r="AM5" s="5" t="s">
        <v>817</v>
      </c>
      <c r="AN5" s="5" t="s">
        <v>1037</v>
      </c>
      <c r="AO5" s="5" t="s">
        <v>1028</v>
      </c>
      <c r="AQ5" s="5" t="s">
        <v>1017</v>
      </c>
      <c r="AR5" s="5" t="s">
        <v>1037</v>
      </c>
      <c r="AS5" s="5" t="s">
        <v>1008</v>
      </c>
      <c r="AT5" s="5" t="s">
        <v>1028</v>
      </c>
      <c r="AU5" s="5" t="s">
        <v>1044</v>
      </c>
      <c r="AW5" s="5" t="s">
        <v>1084</v>
      </c>
    </row>
    <row r="6" spans="1:59">
      <c r="A6" s="116"/>
      <c r="B6" s="116"/>
      <c r="C6" s="116"/>
      <c r="D6" s="116"/>
      <c r="E6" s="116"/>
      <c r="F6" s="47" t="s">
        <v>475</v>
      </c>
      <c r="G6" s="47">
        <f t="shared" ref="G6:AS6" si="0">SUM(G8:G60)</f>
        <v>9</v>
      </c>
      <c r="H6" s="47">
        <f t="shared" si="0"/>
        <v>16</v>
      </c>
      <c r="I6" s="47">
        <f t="shared" si="0"/>
        <v>10</v>
      </c>
      <c r="J6" s="47">
        <f t="shared" si="0"/>
        <v>9</v>
      </c>
      <c r="K6" s="47">
        <f t="shared" si="0"/>
        <v>11</v>
      </c>
      <c r="L6" s="47">
        <f t="shared" si="0"/>
        <v>10</v>
      </c>
      <c r="M6" s="47">
        <f t="shared" si="0"/>
        <v>13</v>
      </c>
      <c r="N6" s="47">
        <f t="shared" si="0"/>
        <v>13</v>
      </c>
      <c r="O6" s="47">
        <f t="shared" si="0"/>
        <v>11</v>
      </c>
      <c r="P6" s="47">
        <f t="shared" si="0"/>
        <v>12</v>
      </c>
      <c r="Q6" s="47">
        <f t="shared" si="0"/>
        <v>11</v>
      </c>
      <c r="R6" s="47">
        <f t="shared" si="0"/>
        <v>11</v>
      </c>
      <c r="S6" s="47">
        <f t="shared" si="0"/>
        <v>14</v>
      </c>
      <c r="T6" s="47">
        <f t="shared" si="0"/>
        <v>11</v>
      </c>
      <c r="U6" s="47">
        <f t="shared" si="0"/>
        <v>11</v>
      </c>
      <c r="V6" s="47">
        <f t="shared" si="0"/>
        <v>10</v>
      </c>
      <c r="W6" s="47">
        <f t="shared" si="0"/>
        <v>14</v>
      </c>
      <c r="X6" s="47">
        <f t="shared" si="0"/>
        <v>15</v>
      </c>
      <c r="Y6" s="47">
        <f t="shared" si="0"/>
        <v>14</v>
      </c>
      <c r="Z6" s="47">
        <f t="shared" si="0"/>
        <v>14</v>
      </c>
      <c r="AA6" s="47">
        <f t="shared" si="0"/>
        <v>12</v>
      </c>
      <c r="AB6" s="47">
        <f t="shared" si="0"/>
        <v>15</v>
      </c>
      <c r="AC6" s="47">
        <f t="shared" si="0"/>
        <v>11</v>
      </c>
      <c r="AD6" s="47">
        <f t="shared" si="0"/>
        <v>11</v>
      </c>
      <c r="AE6" s="47">
        <f t="shared" si="0"/>
        <v>12</v>
      </c>
      <c r="AF6" s="47">
        <f t="shared" si="0"/>
        <v>14</v>
      </c>
      <c r="AG6" s="47">
        <f t="shared" si="0"/>
        <v>11</v>
      </c>
      <c r="AH6" s="47">
        <f t="shared" si="0"/>
        <v>12</v>
      </c>
      <c r="AI6" s="47">
        <f t="shared" si="0"/>
        <v>10</v>
      </c>
      <c r="AJ6" s="47">
        <f t="shared" si="0"/>
        <v>11</v>
      </c>
      <c r="AK6" s="47">
        <f t="shared" si="0"/>
        <v>9</v>
      </c>
      <c r="AL6" s="47">
        <f t="shared" si="0"/>
        <v>11</v>
      </c>
      <c r="AM6" s="47">
        <f t="shared" si="0"/>
        <v>13</v>
      </c>
      <c r="AN6" s="47">
        <f t="shared" si="0"/>
        <v>11</v>
      </c>
      <c r="AO6" s="47">
        <f t="shared" si="0"/>
        <v>12</v>
      </c>
      <c r="AP6" s="47">
        <f t="shared" si="0"/>
        <v>12</v>
      </c>
      <c r="AQ6" s="47">
        <f t="shared" si="0"/>
        <v>11</v>
      </c>
      <c r="AR6" s="47">
        <f t="shared" si="0"/>
        <v>11</v>
      </c>
      <c r="AS6" s="47">
        <f t="shared" si="0"/>
        <v>9</v>
      </c>
      <c r="AT6" s="47">
        <f>SUM(AT8:AT60)</f>
        <v>13</v>
      </c>
      <c r="AU6" s="47">
        <f t="shared" ref="AU6:BG6" si="1">SUM(AU8:AU60)</f>
        <v>11</v>
      </c>
      <c r="AV6" s="47">
        <f t="shared" si="1"/>
        <v>11</v>
      </c>
      <c r="AW6" s="47">
        <f t="shared" si="1"/>
        <v>14</v>
      </c>
      <c r="AX6" s="47">
        <f t="shared" si="1"/>
        <v>0</v>
      </c>
      <c r="AY6" s="47">
        <f t="shared" si="1"/>
        <v>0</v>
      </c>
      <c r="AZ6" s="47">
        <f t="shared" si="1"/>
        <v>0</v>
      </c>
      <c r="BA6" s="47">
        <f t="shared" si="1"/>
        <v>0</v>
      </c>
      <c r="BB6" s="47">
        <f t="shared" si="1"/>
        <v>0</v>
      </c>
      <c r="BC6" s="47">
        <f t="shared" si="1"/>
        <v>0</v>
      </c>
      <c r="BD6" s="47">
        <f t="shared" si="1"/>
        <v>0</v>
      </c>
      <c r="BE6" s="47">
        <f t="shared" si="1"/>
        <v>0</v>
      </c>
      <c r="BF6" s="47">
        <f t="shared" si="1"/>
        <v>0</v>
      </c>
      <c r="BG6" s="47">
        <f t="shared" si="1"/>
        <v>0</v>
      </c>
    </row>
    <row r="7" spans="1:59">
      <c r="A7" s="47" t="s">
        <v>41</v>
      </c>
      <c r="B7" s="47" t="s">
        <v>35</v>
      </c>
      <c r="C7" s="13" t="s">
        <v>36</v>
      </c>
      <c r="D7" s="13" t="s">
        <v>474</v>
      </c>
      <c r="E7" s="47" t="s">
        <v>44</v>
      </c>
      <c r="F7" s="43" t="s">
        <v>326</v>
      </c>
      <c r="G7" s="63" t="s">
        <v>460</v>
      </c>
      <c r="H7" s="63" t="s">
        <v>461</v>
      </c>
      <c r="I7" s="63" t="s">
        <v>462</v>
      </c>
      <c r="J7" s="63" t="s">
        <v>463</v>
      </c>
      <c r="K7" s="63" t="s">
        <v>561</v>
      </c>
      <c r="L7" s="63" t="s">
        <v>467</v>
      </c>
      <c r="M7" s="63" t="s">
        <v>468</v>
      </c>
      <c r="N7" s="63" t="s">
        <v>469</v>
      </c>
      <c r="O7" s="63" t="s">
        <v>587</v>
      </c>
      <c r="P7" s="63" t="s">
        <v>470</v>
      </c>
      <c r="Q7" s="63" t="s">
        <v>471</v>
      </c>
      <c r="R7" s="63" t="s">
        <v>595</v>
      </c>
      <c r="S7" s="63" t="s">
        <v>472</v>
      </c>
      <c r="T7" s="63" t="s">
        <v>599</v>
      </c>
      <c r="U7" s="63" t="s">
        <v>600</v>
      </c>
      <c r="V7" s="63" t="s">
        <v>601</v>
      </c>
      <c r="W7" s="63" t="s">
        <v>615</v>
      </c>
      <c r="X7" s="3" t="s">
        <v>612</v>
      </c>
      <c r="Y7" s="3" t="s">
        <v>613</v>
      </c>
      <c r="Z7" s="3" t="s">
        <v>620</v>
      </c>
      <c r="AA7" s="3" t="s">
        <v>624</v>
      </c>
      <c r="AB7" s="3" t="s">
        <v>625</v>
      </c>
      <c r="AC7" s="3" t="s">
        <v>637</v>
      </c>
      <c r="AD7" s="3" t="s">
        <v>638</v>
      </c>
      <c r="AE7" s="3" t="s">
        <v>632</v>
      </c>
      <c r="AF7" s="3" t="s">
        <v>633</v>
      </c>
      <c r="AG7" s="3" t="s">
        <v>693</v>
      </c>
      <c r="AH7" s="3" t="s">
        <v>706</v>
      </c>
      <c r="AI7" s="3" t="s">
        <v>714</v>
      </c>
      <c r="AJ7" s="3" t="s">
        <v>716</v>
      </c>
      <c r="AK7" s="3" t="s">
        <v>742</v>
      </c>
      <c r="AL7" s="3" t="s">
        <v>741</v>
      </c>
      <c r="AM7" s="3" t="s">
        <v>814</v>
      </c>
      <c r="AN7" s="3" t="s">
        <v>822</v>
      </c>
      <c r="AO7" s="3" t="s">
        <v>851</v>
      </c>
      <c r="AP7" s="3" t="s">
        <v>862</v>
      </c>
      <c r="AQ7" s="3" t="s">
        <v>865</v>
      </c>
      <c r="AR7" s="3" t="s">
        <v>871</v>
      </c>
      <c r="AS7" s="3" t="s">
        <v>872</v>
      </c>
      <c r="AT7" s="3" t="s">
        <v>1012</v>
      </c>
      <c r="AU7" s="3" t="s">
        <v>1050</v>
      </c>
      <c r="AV7" s="3" t="s">
        <v>1051</v>
      </c>
      <c r="AW7" s="3" t="s">
        <v>1088</v>
      </c>
    </row>
    <row r="8" spans="1:59">
      <c r="A8" s="8">
        <v>2</v>
      </c>
      <c r="B8" s="8">
        <v>9</v>
      </c>
      <c r="C8" s="24" t="s">
        <v>11</v>
      </c>
      <c r="D8" s="24">
        <v>43</v>
      </c>
      <c r="E8" s="11">
        <f>SUM(G8:BG8)</f>
        <v>41</v>
      </c>
      <c r="F8" s="51">
        <f>E8/D8</f>
        <v>0.95348837209302328</v>
      </c>
      <c r="G8" s="5">
        <v>1</v>
      </c>
      <c r="H8" s="5">
        <v>1</v>
      </c>
      <c r="J8" s="5">
        <v>1</v>
      </c>
      <c r="K8" s="5">
        <v>1</v>
      </c>
      <c r="L8" s="5">
        <v>1</v>
      </c>
      <c r="M8" s="5">
        <v>1</v>
      </c>
      <c r="N8" s="5">
        <v>1</v>
      </c>
      <c r="O8" s="5">
        <v>1</v>
      </c>
      <c r="P8" s="5">
        <v>1</v>
      </c>
      <c r="Q8" s="11">
        <v>1</v>
      </c>
      <c r="R8" s="5">
        <v>1</v>
      </c>
      <c r="S8" s="5">
        <v>1</v>
      </c>
      <c r="T8" s="5">
        <v>1</v>
      </c>
      <c r="U8" s="5">
        <v>1</v>
      </c>
      <c r="V8" s="5">
        <v>1</v>
      </c>
      <c r="W8" s="5">
        <v>1</v>
      </c>
      <c r="X8" s="5">
        <v>1</v>
      </c>
      <c r="Y8" s="5">
        <v>1</v>
      </c>
      <c r="Z8" s="5">
        <v>1</v>
      </c>
      <c r="AA8" s="5">
        <v>1</v>
      </c>
      <c r="AB8" s="5">
        <v>1</v>
      </c>
      <c r="AC8" s="5">
        <v>1</v>
      </c>
      <c r="AD8" s="5">
        <v>1</v>
      </c>
      <c r="AE8" s="5">
        <v>1</v>
      </c>
      <c r="AF8" s="5">
        <v>1</v>
      </c>
      <c r="AG8" s="5">
        <v>1</v>
      </c>
      <c r="AI8" s="5">
        <v>1</v>
      </c>
      <c r="AJ8" s="5">
        <v>1</v>
      </c>
      <c r="AK8" s="5">
        <v>1</v>
      </c>
      <c r="AL8" s="5">
        <v>1</v>
      </c>
      <c r="AM8" s="5">
        <v>1</v>
      </c>
      <c r="AN8" s="5">
        <v>1</v>
      </c>
      <c r="AO8" s="5">
        <v>1</v>
      </c>
      <c r="AP8" s="5">
        <v>1</v>
      </c>
      <c r="AQ8" s="5">
        <v>1</v>
      </c>
      <c r="AR8" s="5">
        <v>1</v>
      </c>
      <c r="AS8" s="5">
        <v>1</v>
      </c>
      <c r="AT8" s="5">
        <v>1</v>
      </c>
      <c r="AU8" s="5">
        <v>1</v>
      </c>
      <c r="AV8" s="5">
        <v>1</v>
      </c>
      <c r="AW8" s="5">
        <v>1</v>
      </c>
    </row>
    <row r="9" spans="1:59">
      <c r="A9" s="8">
        <v>23</v>
      </c>
      <c r="B9" s="8">
        <v>7</v>
      </c>
      <c r="C9" s="24" t="s">
        <v>84</v>
      </c>
      <c r="D9" s="24">
        <v>43</v>
      </c>
      <c r="E9" s="11">
        <f>SUM(G9:BG9)</f>
        <v>40</v>
      </c>
      <c r="F9" s="51">
        <f>E9/D9</f>
        <v>0.93023255813953487</v>
      </c>
      <c r="G9" s="11">
        <v>1</v>
      </c>
      <c r="H9" s="5">
        <v>1</v>
      </c>
      <c r="I9" s="5">
        <v>1</v>
      </c>
      <c r="J9" s="5">
        <v>1</v>
      </c>
      <c r="K9" s="5">
        <v>1</v>
      </c>
      <c r="L9" s="5">
        <v>1</v>
      </c>
      <c r="M9" s="5">
        <v>1</v>
      </c>
      <c r="N9" s="5">
        <v>1</v>
      </c>
      <c r="O9" s="5">
        <v>1</v>
      </c>
      <c r="P9" s="5">
        <v>1</v>
      </c>
      <c r="Q9" s="11">
        <v>1</v>
      </c>
      <c r="R9" s="5">
        <v>1</v>
      </c>
      <c r="S9" s="5">
        <v>1</v>
      </c>
      <c r="T9" s="5">
        <v>1</v>
      </c>
      <c r="U9" s="5">
        <v>1</v>
      </c>
      <c r="V9" s="5">
        <v>1</v>
      </c>
      <c r="W9" s="5">
        <v>1</v>
      </c>
      <c r="X9" s="5">
        <v>1</v>
      </c>
      <c r="Y9" s="5">
        <v>1</v>
      </c>
      <c r="Z9" s="5">
        <v>1</v>
      </c>
      <c r="AA9" s="5">
        <v>1</v>
      </c>
      <c r="AB9" s="5">
        <v>1</v>
      </c>
      <c r="AC9" s="5">
        <v>1</v>
      </c>
      <c r="AD9" s="5">
        <v>1</v>
      </c>
      <c r="AE9" s="5">
        <v>1</v>
      </c>
      <c r="AF9" s="5">
        <v>1</v>
      </c>
      <c r="AI9" s="5">
        <v>1</v>
      </c>
      <c r="AJ9" s="5">
        <v>1</v>
      </c>
      <c r="AK9" s="5">
        <v>1</v>
      </c>
      <c r="AL9" s="5">
        <v>1</v>
      </c>
      <c r="AM9" s="5">
        <v>1</v>
      </c>
      <c r="AN9" s="5">
        <v>1</v>
      </c>
      <c r="AO9" s="5">
        <v>1</v>
      </c>
      <c r="AP9" s="5">
        <v>1</v>
      </c>
      <c r="AQ9" s="5">
        <v>1</v>
      </c>
      <c r="AR9" s="5">
        <v>1</v>
      </c>
      <c r="AT9" s="5">
        <v>1</v>
      </c>
      <c r="AU9" s="5">
        <v>1</v>
      </c>
      <c r="AV9" s="5">
        <v>1</v>
      </c>
      <c r="AW9" s="5">
        <v>1</v>
      </c>
    </row>
    <row r="10" spans="1:59">
      <c r="A10" s="11">
        <v>38</v>
      </c>
      <c r="B10" s="11">
        <v>77</v>
      </c>
      <c r="C10" s="11" t="s">
        <v>1041</v>
      </c>
      <c r="D10" s="11">
        <v>35</v>
      </c>
      <c r="E10" s="11">
        <f>SUM(G10:BG10)</f>
        <v>28</v>
      </c>
      <c r="F10" s="51">
        <f>E10/D10</f>
        <v>0.8</v>
      </c>
      <c r="G10" s="11" t="s">
        <v>581</v>
      </c>
      <c r="H10" s="5" t="s">
        <v>581</v>
      </c>
      <c r="I10" s="5" t="s">
        <v>581</v>
      </c>
      <c r="J10" s="5" t="s">
        <v>581</v>
      </c>
      <c r="K10" s="5" t="s">
        <v>581</v>
      </c>
      <c r="L10" s="5" t="s">
        <v>581</v>
      </c>
      <c r="M10" s="5" t="s">
        <v>582</v>
      </c>
      <c r="N10" s="5" t="s">
        <v>581</v>
      </c>
      <c r="O10" s="5">
        <v>1</v>
      </c>
      <c r="P10" s="5">
        <v>1</v>
      </c>
      <c r="Q10" s="11">
        <v>1</v>
      </c>
      <c r="R10" s="5">
        <v>1</v>
      </c>
      <c r="S10" s="5">
        <v>1</v>
      </c>
      <c r="X10" s="5">
        <v>1</v>
      </c>
      <c r="Y10" s="5">
        <v>1</v>
      </c>
      <c r="AA10" s="5">
        <v>1</v>
      </c>
      <c r="AB10" s="5">
        <v>1</v>
      </c>
      <c r="AC10" s="5">
        <v>1</v>
      </c>
      <c r="AD10" s="5">
        <v>1</v>
      </c>
      <c r="AF10" s="5">
        <v>1</v>
      </c>
      <c r="AG10" s="5">
        <v>1</v>
      </c>
      <c r="AH10" s="5">
        <v>1</v>
      </c>
      <c r="AI10" s="5">
        <v>1</v>
      </c>
      <c r="AJ10" s="5">
        <v>1</v>
      </c>
      <c r="AK10" s="5">
        <v>1</v>
      </c>
      <c r="AL10" s="5">
        <v>1</v>
      </c>
      <c r="AM10" s="5">
        <v>1</v>
      </c>
      <c r="AN10" s="5">
        <v>1</v>
      </c>
      <c r="AO10" s="5">
        <v>1</v>
      </c>
      <c r="AP10" s="5">
        <v>1</v>
      </c>
      <c r="AQ10" s="5">
        <v>1</v>
      </c>
      <c r="AR10" s="5">
        <v>1</v>
      </c>
      <c r="AS10" s="5">
        <v>1</v>
      </c>
      <c r="AT10" s="5">
        <v>1</v>
      </c>
      <c r="AU10" s="5">
        <v>1</v>
      </c>
      <c r="AV10" s="5">
        <v>1</v>
      </c>
    </row>
    <row r="11" spans="1:59">
      <c r="A11" s="11">
        <v>39</v>
      </c>
      <c r="B11" s="11">
        <v>88</v>
      </c>
      <c r="C11" s="11" t="s">
        <v>635</v>
      </c>
      <c r="D11" s="11">
        <v>31</v>
      </c>
      <c r="E11" s="11">
        <f>SUM(G11:BG11)</f>
        <v>24</v>
      </c>
      <c r="F11" s="51">
        <f>E11/D11</f>
        <v>0.77419354838709675</v>
      </c>
      <c r="G11" s="11" t="s">
        <v>254</v>
      </c>
      <c r="H11" s="5" t="s">
        <v>254</v>
      </c>
      <c r="I11" s="5" t="s">
        <v>254</v>
      </c>
      <c r="J11" s="5" t="s">
        <v>254</v>
      </c>
      <c r="K11" s="5" t="s">
        <v>254</v>
      </c>
      <c r="L11" s="5" t="s">
        <v>254</v>
      </c>
      <c r="M11" s="5" t="s">
        <v>254</v>
      </c>
      <c r="N11" s="5" t="s">
        <v>254</v>
      </c>
      <c r="O11" s="5" t="s">
        <v>254</v>
      </c>
      <c r="P11" s="5" t="s">
        <v>254</v>
      </c>
      <c r="Q11" s="5" t="s">
        <v>254</v>
      </c>
      <c r="R11" s="5" t="s">
        <v>254</v>
      </c>
      <c r="S11" s="5">
        <v>1</v>
      </c>
      <c r="T11" s="5">
        <v>1</v>
      </c>
      <c r="V11" s="5">
        <v>1</v>
      </c>
      <c r="W11" s="5">
        <v>1</v>
      </c>
      <c r="X11" s="5">
        <v>1</v>
      </c>
      <c r="Y11" s="5">
        <v>1</v>
      </c>
      <c r="Z11" s="5">
        <v>1</v>
      </c>
      <c r="AA11" s="5">
        <v>1</v>
      </c>
      <c r="AB11" s="5">
        <v>1</v>
      </c>
      <c r="AD11" s="5">
        <v>1</v>
      </c>
      <c r="AE11" s="5">
        <v>1</v>
      </c>
      <c r="AF11" s="5">
        <v>1</v>
      </c>
      <c r="AG11" s="5">
        <v>1</v>
      </c>
      <c r="AI11" s="5">
        <v>1</v>
      </c>
      <c r="AJ11" s="5">
        <v>1</v>
      </c>
      <c r="AL11" s="5">
        <v>1</v>
      </c>
      <c r="AM11" s="5">
        <v>1</v>
      </c>
      <c r="AO11" s="5">
        <v>1</v>
      </c>
      <c r="AQ11" s="5">
        <v>1</v>
      </c>
      <c r="AS11" s="5">
        <v>1</v>
      </c>
      <c r="AT11" s="5">
        <v>1</v>
      </c>
      <c r="AU11" s="5">
        <v>1</v>
      </c>
      <c r="AV11" s="5">
        <v>1</v>
      </c>
      <c r="AW11" s="5">
        <v>1</v>
      </c>
    </row>
    <row r="12" spans="1:59">
      <c r="A12" s="8">
        <v>25</v>
      </c>
      <c r="B12" s="8">
        <v>99</v>
      </c>
      <c r="C12" s="24" t="s">
        <v>7</v>
      </c>
      <c r="D12" s="24">
        <v>43</v>
      </c>
      <c r="E12" s="11">
        <f>SUM(G12:BG12)</f>
        <v>33</v>
      </c>
      <c r="F12" s="51">
        <f>E12/D12</f>
        <v>0.76744186046511631</v>
      </c>
      <c r="G12" s="11">
        <v>1</v>
      </c>
      <c r="H12" s="5">
        <v>1</v>
      </c>
      <c r="I12" s="5">
        <v>1</v>
      </c>
      <c r="J12" s="5">
        <v>1</v>
      </c>
      <c r="M12" s="5">
        <v>1</v>
      </c>
      <c r="N12" s="5">
        <v>1</v>
      </c>
      <c r="O12" s="5">
        <v>1</v>
      </c>
      <c r="P12" s="5">
        <v>1</v>
      </c>
      <c r="Q12" s="11">
        <v>1</v>
      </c>
      <c r="S12" s="5">
        <v>1</v>
      </c>
      <c r="T12" s="50">
        <v>1</v>
      </c>
      <c r="U12" s="42">
        <v>1</v>
      </c>
      <c r="V12" s="5">
        <v>1</v>
      </c>
      <c r="W12" s="5">
        <v>1</v>
      </c>
      <c r="X12" s="5">
        <v>1</v>
      </c>
      <c r="Y12" s="5">
        <v>1</v>
      </c>
      <c r="Z12" s="5">
        <v>1</v>
      </c>
      <c r="AA12" s="5">
        <v>1</v>
      </c>
      <c r="AB12" s="5">
        <v>1</v>
      </c>
      <c r="AC12" s="5">
        <v>1</v>
      </c>
      <c r="AD12" s="5">
        <v>1</v>
      </c>
      <c r="AE12" s="5">
        <v>1</v>
      </c>
      <c r="AF12" s="5">
        <v>1</v>
      </c>
      <c r="AH12" s="5">
        <v>1</v>
      </c>
      <c r="AJ12" s="5">
        <v>1</v>
      </c>
      <c r="AL12" s="5">
        <v>1</v>
      </c>
      <c r="AM12" s="5">
        <v>1</v>
      </c>
      <c r="AN12" s="5">
        <v>1</v>
      </c>
      <c r="AO12" s="5">
        <v>1</v>
      </c>
      <c r="AP12" s="5">
        <v>1</v>
      </c>
      <c r="AQ12" s="5">
        <v>1</v>
      </c>
      <c r="AR12" s="5">
        <v>1</v>
      </c>
      <c r="AT12" s="5">
        <v>1</v>
      </c>
    </row>
    <row r="13" spans="1:59">
      <c r="A13" s="8">
        <v>17</v>
      </c>
      <c r="B13" s="8">
        <v>14</v>
      </c>
      <c r="C13" s="24" t="s">
        <v>243</v>
      </c>
      <c r="D13" s="24">
        <v>43</v>
      </c>
      <c r="E13" s="11">
        <f>SUM(G13:BG13)</f>
        <v>29</v>
      </c>
      <c r="F13" s="51">
        <f>E13/D13</f>
        <v>0.67441860465116277</v>
      </c>
      <c r="G13" s="11">
        <v>1</v>
      </c>
      <c r="H13" s="5">
        <v>1</v>
      </c>
      <c r="I13" s="5">
        <v>1</v>
      </c>
      <c r="J13" s="5">
        <v>1</v>
      </c>
      <c r="K13" s="5">
        <v>1</v>
      </c>
      <c r="L13" s="5">
        <v>1</v>
      </c>
      <c r="M13" s="5">
        <v>1</v>
      </c>
      <c r="N13" s="5">
        <v>1</v>
      </c>
      <c r="O13" s="5">
        <v>1</v>
      </c>
      <c r="P13" s="5">
        <v>1</v>
      </c>
      <c r="Q13" s="11">
        <v>1</v>
      </c>
      <c r="R13" s="5">
        <v>1</v>
      </c>
      <c r="S13" s="5">
        <v>1</v>
      </c>
      <c r="T13" s="5">
        <v>1</v>
      </c>
      <c r="U13" s="5">
        <v>1</v>
      </c>
      <c r="V13" s="5">
        <v>1</v>
      </c>
      <c r="X13" s="5">
        <v>1</v>
      </c>
      <c r="Y13" s="5">
        <v>1</v>
      </c>
      <c r="Z13" s="5">
        <v>1</v>
      </c>
      <c r="AA13" s="5">
        <v>1</v>
      </c>
      <c r="AC13" s="5">
        <v>1</v>
      </c>
      <c r="AE13" s="5">
        <v>1</v>
      </c>
      <c r="AF13" s="5">
        <v>1</v>
      </c>
      <c r="AG13" s="5">
        <v>1</v>
      </c>
      <c r="AH13" s="5">
        <v>1</v>
      </c>
      <c r="AI13" s="5">
        <v>1</v>
      </c>
      <c r="AL13" s="5">
        <v>1</v>
      </c>
      <c r="AN13" s="5">
        <v>1</v>
      </c>
      <c r="AQ13" s="5">
        <v>1</v>
      </c>
    </row>
    <row r="14" spans="1:59">
      <c r="A14" s="8">
        <v>28</v>
      </c>
      <c r="B14" s="8">
        <v>4</v>
      </c>
      <c r="C14" s="24" t="s">
        <v>8</v>
      </c>
      <c r="D14" s="24">
        <v>43</v>
      </c>
      <c r="E14" s="11">
        <f>SUM(G14:BG14)</f>
        <v>29</v>
      </c>
      <c r="F14" s="51">
        <f>E14/D14</f>
        <v>0.67441860465116277</v>
      </c>
      <c r="G14" s="11"/>
      <c r="H14" s="5">
        <v>1</v>
      </c>
      <c r="I14" s="5">
        <v>1</v>
      </c>
      <c r="K14" s="5">
        <v>1</v>
      </c>
      <c r="L14" s="5">
        <v>1</v>
      </c>
      <c r="M14" s="5">
        <v>1</v>
      </c>
      <c r="N14" s="5">
        <v>1</v>
      </c>
      <c r="O14" s="5">
        <v>1</v>
      </c>
      <c r="P14" s="5">
        <v>1</v>
      </c>
      <c r="Q14" s="11">
        <v>1</v>
      </c>
      <c r="R14" s="5">
        <v>1</v>
      </c>
      <c r="T14" s="5">
        <v>1</v>
      </c>
      <c r="U14" s="5">
        <v>1</v>
      </c>
      <c r="V14" s="5">
        <v>1</v>
      </c>
      <c r="W14" s="5">
        <v>1</v>
      </c>
      <c r="Y14" s="5">
        <v>1</v>
      </c>
      <c r="Z14" s="5">
        <v>1</v>
      </c>
      <c r="AA14" s="5">
        <v>1</v>
      </c>
      <c r="AB14" s="5">
        <v>1</v>
      </c>
      <c r="AF14" s="5">
        <v>1</v>
      </c>
      <c r="AG14" s="5">
        <v>1</v>
      </c>
      <c r="AH14" s="5">
        <v>1</v>
      </c>
      <c r="AI14" s="5">
        <v>1</v>
      </c>
      <c r="AL14" s="5">
        <v>1</v>
      </c>
      <c r="AN14" s="5">
        <v>1</v>
      </c>
      <c r="AO14" s="5">
        <v>1</v>
      </c>
      <c r="AQ14" s="5">
        <v>1</v>
      </c>
      <c r="AS14" s="5">
        <v>1</v>
      </c>
      <c r="AU14" s="5">
        <v>1</v>
      </c>
      <c r="AW14" s="5">
        <v>1</v>
      </c>
    </row>
    <row r="15" spans="1:59">
      <c r="A15" s="8">
        <v>3</v>
      </c>
      <c r="B15" s="8">
        <v>1</v>
      </c>
      <c r="C15" s="24" t="s">
        <v>14</v>
      </c>
      <c r="D15" s="24">
        <v>43</v>
      </c>
      <c r="E15" s="11">
        <f>SUM(G15:BG15)</f>
        <v>27</v>
      </c>
      <c r="F15" s="51">
        <f>E15/D15</f>
        <v>0.62790697674418605</v>
      </c>
      <c r="H15" s="5">
        <v>1</v>
      </c>
      <c r="I15" s="5">
        <v>1</v>
      </c>
      <c r="J15" s="5">
        <v>1</v>
      </c>
      <c r="K15" s="5">
        <v>1</v>
      </c>
      <c r="L15" s="5">
        <v>1</v>
      </c>
      <c r="M15" s="5">
        <v>1</v>
      </c>
      <c r="N15" s="5">
        <v>1</v>
      </c>
      <c r="O15" s="5">
        <v>1</v>
      </c>
      <c r="P15" s="5">
        <v>1</v>
      </c>
      <c r="Q15" s="11">
        <v>1</v>
      </c>
      <c r="S15" s="5">
        <v>1</v>
      </c>
      <c r="W15" s="5">
        <v>1</v>
      </c>
      <c r="Y15" s="5">
        <v>1</v>
      </c>
      <c r="Z15" s="5">
        <v>1</v>
      </c>
      <c r="AA15" s="5">
        <v>1</v>
      </c>
      <c r="AB15" s="5">
        <v>1</v>
      </c>
      <c r="AD15" s="5">
        <v>1</v>
      </c>
      <c r="AE15" s="5">
        <v>1</v>
      </c>
      <c r="AF15" s="5">
        <v>1</v>
      </c>
      <c r="AH15" s="5">
        <v>1</v>
      </c>
      <c r="AJ15" s="5">
        <v>1</v>
      </c>
      <c r="AM15" s="5">
        <v>1</v>
      </c>
      <c r="AO15" s="5">
        <v>1</v>
      </c>
      <c r="AP15" s="5">
        <v>1</v>
      </c>
      <c r="AT15" s="5">
        <v>1</v>
      </c>
      <c r="AV15" s="5">
        <v>1</v>
      </c>
      <c r="AW15" s="5">
        <v>1</v>
      </c>
    </row>
    <row r="16" spans="1:59">
      <c r="A16" s="8">
        <v>10</v>
      </c>
      <c r="B16" s="8">
        <v>86</v>
      </c>
      <c r="C16" s="24" t="s">
        <v>79</v>
      </c>
      <c r="D16" s="24">
        <v>43</v>
      </c>
      <c r="E16" s="11">
        <f>SUM(G16:BG16)</f>
        <v>25</v>
      </c>
      <c r="F16" s="51">
        <f>E16/D16</f>
        <v>0.58139534883720934</v>
      </c>
      <c r="G16" s="5">
        <v>1</v>
      </c>
      <c r="H16" s="5">
        <v>1</v>
      </c>
      <c r="K16" s="5">
        <v>1</v>
      </c>
      <c r="L16" s="5">
        <v>1</v>
      </c>
      <c r="N16" s="5">
        <v>1</v>
      </c>
      <c r="O16" s="5">
        <v>1</v>
      </c>
      <c r="Q16" s="11"/>
      <c r="R16" s="5">
        <v>1</v>
      </c>
      <c r="U16" s="5">
        <v>1</v>
      </c>
      <c r="V16" s="5">
        <v>1</v>
      </c>
      <c r="W16" s="5">
        <v>1</v>
      </c>
      <c r="X16" s="5">
        <v>1</v>
      </c>
      <c r="Y16" s="5">
        <v>1</v>
      </c>
      <c r="Z16" s="5">
        <v>1</v>
      </c>
      <c r="AA16" s="5">
        <v>1</v>
      </c>
      <c r="AB16" s="5">
        <v>1</v>
      </c>
      <c r="AC16" s="5">
        <v>1</v>
      </c>
      <c r="AF16" s="5">
        <v>1</v>
      </c>
      <c r="AG16" s="5">
        <v>1</v>
      </c>
      <c r="AI16" s="5">
        <v>1</v>
      </c>
      <c r="AL16" s="5">
        <v>1</v>
      </c>
      <c r="AN16" s="5">
        <v>1</v>
      </c>
      <c r="AQ16" s="5">
        <v>1</v>
      </c>
      <c r="AS16" s="5">
        <v>1</v>
      </c>
      <c r="AU16" s="5">
        <v>1</v>
      </c>
      <c r="AW16" s="5">
        <v>1</v>
      </c>
    </row>
    <row r="17" spans="1:49">
      <c r="A17" s="8">
        <v>12</v>
      </c>
      <c r="B17" s="8">
        <v>70</v>
      </c>
      <c r="C17" s="24" t="s">
        <v>275</v>
      </c>
      <c r="D17" s="24">
        <v>43</v>
      </c>
      <c r="E17" s="11">
        <f>SUM(G17:BG17)</f>
        <v>25</v>
      </c>
      <c r="F17" s="51">
        <f>E17/D17</f>
        <v>0.58139534883720934</v>
      </c>
      <c r="G17" s="11"/>
      <c r="K17" s="5">
        <v>1</v>
      </c>
      <c r="N17" s="5">
        <v>1</v>
      </c>
      <c r="O17" s="5">
        <v>1</v>
      </c>
      <c r="P17" s="5">
        <v>1</v>
      </c>
      <c r="Q17" s="11"/>
      <c r="U17" s="5">
        <v>1</v>
      </c>
      <c r="V17" s="5">
        <v>1</v>
      </c>
      <c r="W17" s="5">
        <v>1</v>
      </c>
      <c r="X17" s="5">
        <v>1</v>
      </c>
      <c r="AA17" s="5">
        <v>1</v>
      </c>
      <c r="AB17" s="5">
        <v>1</v>
      </c>
      <c r="AC17" s="5">
        <v>1</v>
      </c>
      <c r="AD17" s="5">
        <v>1</v>
      </c>
      <c r="AF17" s="5">
        <v>1</v>
      </c>
      <c r="AG17" s="5">
        <v>1</v>
      </c>
      <c r="AL17" s="5">
        <v>1</v>
      </c>
      <c r="AM17" s="5">
        <v>1</v>
      </c>
      <c r="AN17" s="5">
        <v>1</v>
      </c>
      <c r="AO17" s="5">
        <v>1</v>
      </c>
      <c r="AQ17" s="5">
        <v>1</v>
      </c>
      <c r="AR17" s="5">
        <v>1</v>
      </c>
      <c r="AS17" s="5">
        <v>1</v>
      </c>
      <c r="AT17" s="5">
        <v>1</v>
      </c>
      <c r="AU17" s="5">
        <v>1</v>
      </c>
      <c r="AV17" s="5">
        <v>1</v>
      </c>
      <c r="AW17" s="5">
        <v>1</v>
      </c>
    </row>
    <row r="18" spans="1:49">
      <c r="A18" s="8">
        <v>31</v>
      </c>
      <c r="B18" s="8">
        <v>15</v>
      </c>
      <c r="C18" s="24" t="s">
        <v>259</v>
      </c>
      <c r="D18" s="24">
        <v>43</v>
      </c>
      <c r="E18" s="11">
        <f>SUM(G18:BG18)</f>
        <v>25</v>
      </c>
      <c r="F18" s="51">
        <f>E18/D18</f>
        <v>0.58139534883720934</v>
      </c>
      <c r="G18" s="64"/>
      <c r="H18" s="5">
        <v>1</v>
      </c>
      <c r="M18" s="5">
        <v>1</v>
      </c>
      <c r="N18" s="5">
        <v>1</v>
      </c>
      <c r="P18" s="5">
        <v>1</v>
      </c>
      <c r="Q18" s="11">
        <v>1</v>
      </c>
      <c r="S18" s="5">
        <v>1</v>
      </c>
      <c r="W18" s="5">
        <v>1</v>
      </c>
      <c r="Y18" s="5">
        <v>1</v>
      </c>
      <c r="Z18" s="5">
        <v>1</v>
      </c>
      <c r="AB18" s="5">
        <v>1</v>
      </c>
      <c r="AE18" s="5">
        <v>1</v>
      </c>
      <c r="AF18" s="5">
        <v>1</v>
      </c>
      <c r="AH18" s="5">
        <v>1</v>
      </c>
      <c r="AI18" s="5">
        <v>1</v>
      </c>
      <c r="AJ18" s="5">
        <v>1</v>
      </c>
      <c r="AK18" s="5">
        <v>1</v>
      </c>
      <c r="AL18" s="5">
        <v>1</v>
      </c>
      <c r="AM18" s="5">
        <v>1</v>
      </c>
      <c r="AO18" s="5">
        <v>1</v>
      </c>
      <c r="AP18" s="5">
        <v>1</v>
      </c>
      <c r="AQ18" s="5">
        <v>1</v>
      </c>
      <c r="AR18" s="5">
        <v>1</v>
      </c>
      <c r="AU18" s="5">
        <v>1</v>
      </c>
      <c r="AV18" s="5">
        <v>1</v>
      </c>
      <c r="AW18" s="5">
        <v>1</v>
      </c>
    </row>
    <row r="19" spans="1:49">
      <c r="A19" s="5">
        <v>43</v>
      </c>
      <c r="C19" s="5" t="s">
        <v>1036</v>
      </c>
      <c r="D19" s="5">
        <v>7</v>
      </c>
      <c r="E19" s="11">
        <f>SUM(G19:BG19)</f>
        <v>4</v>
      </c>
      <c r="F19" s="51">
        <f>E19/D19</f>
        <v>0.5714285714285714</v>
      </c>
      <c r="G19" s="5" t="s">
        <v>864</v>
      </c>
      <c r="H19" s="5" t="s">
        <v>864</v>
      </c>
      <c r="I19" s="5" t="s">
        <v>864</v>
      </c>
      <c r="J19" s="5" t="s">
        <v>864</v>
      </c>
      <c r="K19" s="5" t="s">
        <v>864</v>
      </c>
      <c r="L19" s="5" t="s">
        <v>864</v>
      </c>
      <c r="M19" s="5" t="s">
        <v>864</v>
      </c>
      <c r="N19" s="5" t="s">
        <v>864</v>
      </c>
      <c r="O19" s="5" t="s">
        <v>864</v>
      </c>
      <c r="P19" s="5" t="s">
        <v>864</v>
      </c>
      <c r="Q19" s="5" t="s">
        <v>864</v>
      </c>
      <c r="R19" s="5" t="s">
        <v>864</v>
      </c>
      <c r="S19" s="5" t="s">
        <v>864</v>
      </c>
      <c r="T19" s="5" t="s">
        <v>864</v>
      </c>
      <c r="U19" s="5" t="s">
        <v>864</v>
      </c>
      <c r="V19" s="5" t="s">
        <v>864</v>
      </c>
      <c r="W19" s="5" t="s">
        <v>864</v>
      </c>
      <c r="X19" s="5" t="s">
        <v>864</v>
      </c>
      <c r="Y19" s="5" t="s">
        <v>864</v>
      </c>
      <c r="Z19" s="5" t="s">
        <v>864</v>
      </c>
      <c r="AA19" s="5" t="s">
        <v>864</v>
      </c>
      <c r="AB19" s="5" t="s">
        <v>864</v>
      </c>
      <c r="AC19" s="5" t="s">
        <v>864</v>
      </c>
      <c r="AD19" s="5" t="s">
        <v>864</v>
      </c>
      <c r="AE19" s="5" t="s">
        <v>864</v>
      </c>
      <c r="AF19" s="5" t="s">
        <v>864</v>
      </c>
      <c r="AG19" s="5" t="s">
        <v>864</v>
      </c>
      <c r="AH19" s="5" t="s">
        <v>864</v>
      </c>
      <c r="AI19" s="5" t="s">
        <v>864</v>
      </c>
      <c r="AJ19" s="5" t="s">
        <v>864</v>
      </c>
      <c r="AK19" s="11" t="s">
        <v>864</v>
      </c>
      <c r="AL19" s="11" t="s">
        <v>864</v>
      </c>
      <c r="AM19" s="11" t="s">
        <v>864</v>
      </c>
      <c r="AN19" s="11" t="s">
        <v>864</v>
      </c>
      <c r="AO19" s="11" t="s">
        <v>864</v>
      </c>
      <c r="AP19" s="11" t="s">
        <v>864</v>
      </c>
      <c r="AQ19" s="11">
        <v>1</v>
      </c>
      <c r="AR19" s="11"/>
      <c r="AS19" s="11">
        <v>1</v>
      </c>
      <c r="AT19" s="11">
        <v>1</v>
      </c>
      <c r="AW19" s="5">
        <v>1</v>
      </c>
    </row>
    <row r="20" spans="1:49">
      <c r="A20" s="8">
        <v>6</v>
      </c>
      <c r="B20" s="8">
        <v>10</v>
      </c>
      <c r="C20" s="24" t="s">
        <v>78</v>
      </c>
      <c r="D20" s="24">
        <v>43</v>
      </c>
      <c r="E20" s="11">
        <f>SUM(G20:BG20)</f>
        <v>21</v>
      </c>
      <c r="F20" s="51">
        <f>E20/D20</f>
        <v>0.48837209302325579</v>
      </c>
      <c r="H20" s="5">
        <v>1</v>
      </c>
      <c r="I20" s="5">
        <v>1</v>
      </c>
      <c r="K20" s="5">
        <v>1</v>
      </c>
      <c r="L20" s="5">
        <v>1</v>
      </c>
      <c r="P20" s="5">
        <v>1</v>
      </c>
      <c r="Q20" s="11"/>
      <c r="S20" s="5">
        <v>1</v>
      </c>
      <c r="T20" s="5">
        <v>1</v>
      </c>
      <c r="W20" s="5">
        <v>1</v>
      </c>
      <c r="Y20" s="5">
        <v>1</v>
      </c>
      <c r="Z20" s="5">
        <v>1</v>
      </c>
      <c r="AB20" s="5">
        <v>1</v>
      </c>
      <c r="AD20" s="5">
        <v>1</v>
      </c>
      <c r="AE20" s="5">
        <v>1</v>
      </c>
      <c r="AK20" s="5">
        <v>1</v>
      </c>
      <c r="AM20" s="5">
        <v>1</v>
      </c>
      <c r="AO20" s="5">
        <v>1</v>
      </c>
      <c r="AP20" s="5">
        <v>1</v>
      </c>
      <c r="AR20" s="5">
        <v>1</v>
      </c>
      <c r="AT20" s="5">
        <v>1</v>
      </c>
      <c r="AV20" s="5">
        <v>1</v>
      </c>
      <c r="AW20" s="5">
        <v>1</v>
      </c>
    </row>
    <row r="21" spans="1:49">
      <c r="A21" s="8">
        <v>11</v>
      </c>
      <c r="B21" s="8">
        <v>24</v>
      </c>
      <c r="C21" s="24" t="s">
        <v>80</v>
      </c>
      <c r="D21" s="24">
        <v>43</v>
      </c>
      <c r="E21" s="11">
        <f>SUM(G21:BG21)</f>
        <v>20</v>
      </c>
      <c r="F21" s="51">
        <f>E21/D21</f>
        <v>0.46511627906976744</v>
      </c>
      <c r="G21" s="11"/>
      <c r="H21" s="5">
        <v>1</v>
      </c>
      <c r="K21" s="5">
        <v>1</v>
      </c>
      <c r="M21" s="5">
        <v>1</v>
      </c>
      <c r="P21" s="5">
        <v>1</v>
      </c>
      <c r="Q21" s="11"/>
      <c r="R21" s="5">
        <v>1</v>
      </c>
      <c r="S21" s="5">
        <v>1</v>
      </c>
      <c r="T21" s="5">
        <v>1</v>
      </c>
      <c r="V21" s="5">
        <v>1</v>
      </c>
      <c r="X21" s="5">
        <v>1</v>
      </c>
      <c r="Y21" s="5">
        <v>1</v>
      </c>
      <c r="AB21" s="5">
        <v>1</v>
      </c>
      <c r="AD21" s="5">
        <v>1</v>
      </c>
      <c r="AG21" s="5">
        <v>1</v>
      </c>
      <c r="AH21" s="5">
        <v>1</v>
      </c>
      <c r="AJ21" s="5">
        <v>1</v>
      </c>
      <c r="AK21" s="5">
        <v>1</v>
      </c>
      <c r="AL21" s="5">
        <v>1</v>
      </c>
      <c r="AM21" s="5">
        <v>1</v>
      </c>
      <c r="AU21" s="5">
        <v>1</v>
      </c>
      <c r="AV21" s="5">
        <v>1</v>
      </c>
    </row>
    <row r="22" spans="1:49">
      <c r="A22" s="8">
        <v>36</v>
      </c>
      <c r="B22" s="8">
        <v>20</v>
      </c>
      <c r="C22" s="24" t="s">
        <v>404</v>
      </c>
      <c r="D22" s="24">
        <v>43</v>
      </c>
      <c r="E22" s="11">
        <f>SUM(G22:BG22)</f>
        <v>20</v>
      </c>
      <c r="F22" s="51">
        <f>E22/D22</f>
        <v>0.46511627906976744</v>
      </c>
      <c r="G22" s="11"/>
      <c r="H22" s="5">
        <v>1</v>
      </c>
      <c r="I22" s="5">
        <v>1</v>
      </c>
      <c r="J22" s="5">
        <v>1</v>
      </c>
      <c r="M22" s="5">
        <v>1</v>
      </c>
      <c r="N22" s="5">
        <v>1</v>
      </c>
      <c r="Q22" s="11">
        <v>1</v>
      </c>
      <c r="S22" s="5">
        <v>1</v>
      </c>
      <c r="W22" s="5">
        <v>1</v>
      </c>
      <c r="Y22" s="5">
        <v>1</v>
      </c>
      <c r="AB22" s="5">
        <v>1</v>
      </c>
      <c r="AC22" s="5">
        <v>1</v>
      </c>
      <c r="AD22" s="5">
        <v>1</v>
      </c>
      <c r="AG22" s="5">
        <v>1</v>
      </c>
      <c r="AH22" s="5">
        <v>1</v>
      </c>
      <c r="AM22" s="5">
        <v>1</v>
      </c>
      <c r="AO22" s="5">
        <v>1</v>
      </c>
      <c r="AP22" s="5">
        <v>1</v>
      </c>
      <c r="AR22" s="5">
        <v>1</v>
      </c>
      <c r="AT22" s="5">
        <v>1</v>
      </c>
      <c r="AW22" s="5">
        <v>1</v>
      </c>
    </row>
    <row r="23" spans="1:49">
      <c r="A23" s="8">
        <v>33</v>
      </c>
      <c r="B23" s="8">
        <v>80</v>
      </c>
      <c r="C23" s="24" t="s">
        <v>346</v>
      </c>
      <c r="D23" s="24">
        <v>43</v>
      </c>
      <c r="E23" s="11">
        <f>SUM(G23:BG23)</f>
        <v>17</v>
      </c>
      <c r="F23" s="51">
        <f>E23/D23</f>
        <v>0.39534883720930231</v>
      </c>
      <c r="G23" s="11">
        <v>1</v>
      </c>
      <c r="H23" s="5">
        <v>1</v>
      </c>
      <c r="I23" s="5">
        <v>1</v>
      </c>
      <c r="J23" s="5">
        <v>1</v>
      </c>
      <c r="K23" s="5">
        <v>1</v>
      </c>
      <c r="L23" s="5">
        <v>1</v>
      </c>
      <c r="M23" s="5">
        <v>1</v>
      </c>
      <c r="N23" s="5">
        <v>1</v>
      </c>
      <c r="O23" s="5">
        <v>1</v>
      </c>
      <c r="Q23" s="11"/>
      <c r="S23" s="5">
        <v>1</v>
      </c>
      <c r="T23" s="5">
        <v>1</v>
      </c>
      <c r="X23" s="5">
        <v>1</v>
      </c>
      <c r="AA23" s="5">
        <v>1</v>
      </c>
      <c r="AC23" s="5">
        <v>1</v>
      </c>
      <c r="AH23" s="5">
        <v>1</v>
      </c>
      <c r="AN23" s="5">
        <v>1</v>
      </c>
      <c r="AU23" s="5">
        <v>1</v>
      </c>
    </row>
    <row r="24" spans="1:49">
      <c r="A24" s="5">
        <v>42</v>
      </c>
      <c r="C24" s="5" t="s">
        <v>1029</v>
      </c>
      <c r="D24" s="5">
        <v>9</v>
      </c>
      <c r="E24" s="11">
        <f>SUM(G24:BG24)</f>
        <v>3</v>
      </c>
      <c r="F24" s="51">
        <f>E24/D24</f>
        <v>0.33333333333333331</v>
      </c>
      <c r="G24" s="11" t="s">
        <v>1033</v>
      </c>
      <c r="H24" s="94" t="s">
        <v>1033</v>
      </c>
      <c r="I24" s="94" t="s">
        <v>1033</v>
      </c>
      <c r="J24" s="94" t="s">
        <v>1033</v>
      </c>
      <c r="K24" s="94" t="s">
        <v>1033</v>
      </c>
      <c r="L24" s="94" t="s">
        <v>1033</v>
      </c>
      <c r="M24" s="94" t="s">
        <v>1033</v>
      </c>
      <c r="N24" s="94" t="s">
        <v>1033</v>
      </c>
      <c r="O24" s="94" t="s">
        <v>1033</v>
      </c>
      <c r="P24" s="94" t="s">
        <v>1033</v>
      </c>
      <c r="Q24" s="94" t="s">
        <v>1033</v>
      </c>
      <c r="R24" s="94" t="s">
        <v>1033</v>
      </c>
      <c r="S24" s="94" t="s">
        <v>1033</v>
      </c>
      <c r="T24" s="94" t="s">
        <v>1033</v>
      </c>
      <c r="U24" s="94" t="s">
        <v>1033</v>
      </c>
      <c r="V24" s="94" t="s">
        <v>1033</v>
      </c>
      <c r="W24" s="94" t="s">
        <v>1033</v>
      </c>
      <c r="X24" s="5" t="s">
        <v>1033</v>
      </c>
      <c r="Y24" s="5" t="s">
        <v>1033</v>
      </c>
      <c r="Z24" s="5" t="s">
        <v>1033</v>
      </c>
      <c r="AA24" s="5" t="s">
        <v>1033</v>
      </c>
      <c r="AB24" s="5" t="s">
        <v>1033</v>
      </c>
      <c r="AC24" s="5" t="s">
        <v>1033</v>
      </c>
      <c r="AD24" s="5" t="s">
        <v>1033</v>
      </c>
      <c r="AE24" s="5" t="s">
        <v>1033</v>
      </c>
      <c r="AF24" s="5" t="s">
        <v>1033</v>
      </c>
      <c r="AG24" s="5" t="s">
        <v>1033</v>
      </c>
      <c r="AH24" s="5" t="s">
        <v>1033</v>
      </c>
      <c r="AI24" s="5" t="s">
        <v>1033</v>
      </c>
      <c r="AJ24" s="5" t="s">
        <v>1033</v>
      </c>
      <c r="AK24" s="11" t="s">
        <v>1033</v>
      </c>
      <c r="AL24" s="11" t="s">
        <v>1033</v>
      </c>
      <c r="AM24" s="11" t="s">
        <v>1033</v>
      </c>
      <c r="AN24" s="11" t="s">
        <v>1033</v>
      </c>
      <c r="AO24" s="11">
        <v>1</v>
      </c>
      <c r="AP24" s="11"/>
      <c r="AQ24" s="11"/>
      <c r="AR24" s="11"/>
      <c r="AS24" s="11"/>
      <c r="AT24" s="11">
        <v>1</v>
      </c>
      <c r="AW24" s="5">
        <v>1</v>
      </c>
    </row>
    <row r="25" spans="1:49">
      <c r="A25" s="8">
        <v>15</v>
      </c>
      <c r="B25" s="8">
        <v>8</v>
      </c>
      <c r="C25" s="24" t="s">
        <v>276</v>
      </c>
      <c r="D25" s="24">
        <v>43</v>
      </c>
      <c r="E25" s="11">
        <f>SUM(G25:BG25)</f>
        <v>14</v>
      </c>
      <c r="F25" s="51">
        <f>E25/D25</f>
        <v>0.32558139534883723</v>
      </c>
      <c r="G25" s="12">
        <v>1</v>
      </c>
      <c r="H25" s="5">
        <v>1</v>
      </c>
      <c r="M25" s="5">
        <v>1</v>
      </c>
      <c r="O25" s="5">
        <v>1</v>
      </c>
      <c r="Q25" s="11"/>
      <c r="R25" s="5">
        <v>1</v>
      </c>
      <c r="X25" s="5">
        <v>1</v>
      </c>
      <c r="AB25" s="5">
        <v>1</v>
      </c>
      <c r="AD25" s="5">
        <v>1</v>
      </c>
      <c r="AE25" s="5">
        <v>1</v>
      </c>
      <c r="AM25" s="5">
        <v>1</v>
      </c>
      <c r="AR25" s="5">
        <v>1</v>
      </c>
      <c r="AT25" s="5">
        <v>1</v>
      </c>
      <c r="AV25" s="5">
        <v>1</v>
      </c>
      <c r="AW25" s="5">
        <v>1</v>
      </c>
    </row>
    <row r="26" spans="1:49">
      <c r="A26" s="11">
        <v>37</v>
      </c>
      <c r="B26" s="11">
        <v>11</v>
      </c>
      <c r="C26" s="11" t="s">
        <v>1040</v>
      </c>
      <c r="D26" s="24">
        <v>42</v>
      </c>
      <c r="E26" s="11">
        <f>SUM(G26:BG26)</f>
        <v>12</v>
      </c>
      <c r="F26" s="51">
        <f>E26/D26</f>
        <v>0.2857142857142857</v>
      </c>
      <c r="G26" s="11" t="s">
        <v>581</v>
      </c>
      <c r="H26" s="5">
        <v>1</v>
      </c>
      <c r="K26" s="5">
        <v>1</v>
      </c>
      <c r="L26" s="5">
        <v>1</v>
      </c>
      <c r="M26" s="5">
        <v>1</v>
      </c>
      <c r="N26" s="5">
        <v>1</v>
      </c>
      <c r="P26" s="5">
        <v>1</v>
      </c>
      <c r="Q26" s="11"/>
      <c r="R26" s="5">
        <v>1</v>
      </c>
      <c r="T26" s="5">
        <v>1</v>
      </c>
      <c r="W26" s="5">
        <v>1</v>
      </c>
      <c r="Z26" s="5">
        <v>1</v>
      </c>
      <c r="AG26" s="5">
        <v>1</v>
      </c>
      <c r="AP26" s="5">
        <v>1</v>
      </c>
    </row>
    <row r="27" spans="1:49">
      <c r="A27" s="5">
        <v>41</v>
      </c>
      <c r="C27" s="5" t="s">
        <v>1034</v>
      </c>
      <c r="D27" s="5">
        <v>13</v>
      </c>
      <c r="E27" s="11">
        <f>SUM(G27:BG27)</f>
        <v>3</v>
      </c>
      <c r="F27" s="51">
        <f>E27/D27</f>
        <v>0.23076923076923078</v>
      </c>
      <c r="G27" s="11" t="s">
        <v>1033</v>
      </c>
      <c r="H27" s="94" t="s">
        <v>1033</v>
      </c>
      <c r="I27" s="94" t="s">
        <v>1033</v>
      </c>
      <c r="J27" s="94" t="s">
        <v>1033</v>
      </c>
      <c r="K27" s="94" t="s">
        <v>1033</v>
      </c>
      <c r="L27" s="94" t="s">
        <v>1033</v>
      </c>
      <c r="M27" s="94" t="s">
        <v>1033</v>
      </c>
      <c r="N27" s="94" t="s">
        <v>1033</v>
      </c>
      <c r="O27" s="94" t="s">
        <v>1033</v>
      </c>
      <c r="P27" s="94" t="s">
        <v>1033</v>
      </c>
      <c r="Q27" s="94" t="s">
        <v>1033</v>
      </c>
      <c r="R27" s="94" t="s">
        <v>1033</v>
      </c>
      <c r="S27" s="94" t="s">
        <v>1033</v>
      </c>
      <c r="T27" s="94" t="s">
        <v>1033</v>
      </c>
      <c r="U27" s="94" t="s">
        <v>1033</v>
      </c>
      <c r="V27" s="94" t="s">
        <v>1033</v>
      </c>
      <c r="W27" s="94" t="s">
        <v>1033</v>
      </c>
      <c r="X27" s="5" t="s">
        <v>1033</v>
      </c>
      <c r="Y27" s="5" t="s">
        <v>1033</v>
      </c>
      <c r="Z27" s="5" t="s">
        <v>1033</v>
      </c>
      <c r="AA27" s="5" t="s">
        <v>1033</v>
      </c>
      <c r="AB27" s="5" t="s">
        <v>1033</v>
      </c>
      <c r="AC27" s="5" t="s">
        <v>1033</v>
      </c>
      <c r="AD27" s="5" t="s">
        <v>1033</v>
      </c>
      <c r="AE27" s="5" t="s">
        <v>1033</v>
      </c>
      <c r="AF27" s="5" t="s">
        <v>1033</v>
      </c>
      <c r="AG27" s="5" t="s">
        <v>1033</v>
      </c>
      <c r="AH27" s="5" t="s">
        <v>1033</v>
      </c>
      <c r="AI27" s="5" t="s">
        <v>1033</v>
      </c>
      <c r="AJ27" s="5" t="s">
        <v>1033</v>
      </c>
      <c r="AK27" s="11">
        <v>1</v>
      </c>
      <c r="AL27" s="11"/>
      <c r="AM27" s="11"/>
      <c r="AN27" s="11">
        <v>1</v>
      </c>
      <c r="AO27" s="11"/>
      <c r="AP27" s="11"/>
      <c r="AQ27" s="11"/>
      <c r="AR27" s="11">
        <v>1</v>
      </c>
      <c r="AS27" s="11"/>
      <c r="AT27" s="11"/>
    </row>
    <row r="28" spans="1:49">
      <c r="A28" s="8">
        <v>16</v>
      </c>
      <c r="B28" s="8">
        <v>13</v>
      </c>
      <c r="C28" s="24" t="s">
        <v>4</v>
      </c>
      <c r="D28" s="24">
        <v>43</v>
      </c>
      <c r="E28" s="11">
        <f>SUM(G28:BG28)</f>
        <v>9</v>
      </c>
      <c r="F28" s="51">
        <f>E28/D28</f>
        <v>0.20930232558139536</v>
      </c>
      <c r="G28" s="11"/>
      <c r="U28" s="50">
        <v>1</v>
      </c>
      <c r="V28" s="50"/>
      <c r="W28" s="50">
        <v>1</v>
      </c>
      <c r="X28" s="50">
        <v>1</v>
      </c>
      <c r="Y28" s="50"/>
      <c r="Z28" s="50">
        <v>1</v>
      </c>
      <c r="AB28" s="5">
        <v>1</v>
      </c>
      <c r="AE28" s="5">
        <v>1</v>
      </c>
      <c r="AF28" s="5">
        <v>1</v>
      </c>
      <c r="AP28" s="5">
        <v>1</v>
      </c>
      <c r="AR28" s="5">
        <v>1</v>
      </c>
    </row>
    <row r="29" spans="1:49">
      <c r="A29" s="8">
        <v>4</v>
      </c>
      <c r="B29" s="8">
        <v>6</v>
      </c>
      <c r="C29" s="24" t="s">
        <v>12</v>
      </c>
      <c r="D29" s="24">
        <v>43</v>
      </c>
      <c r="E29" s="11">
        <f>SUM(G29:BG29)</f>
        <v>8</v>
      </c>
      <c r="F29" s="51">
        <f>E29/D29</f>
        <v>0.18604651162790697</v>
      </c>
      <c r="H29" s="11">
        <v>1</v>
      </c>
      <c r="I29" s="11">
        <v>1</v>
      </c>
      <c r="J29" s="11"/>
      <c r="K29" s="11"/>
      <c r="Q29" s="11"/>
      <c r="AK29" s="5">
        <v>1</v>
      </c>
      <c r="AM29" s="5">
        <v>1</v>
      </c>
      <c r="AN29" s="5">
        <v>1</v>
      </c>
      <c r="AP29" s="5">
        <v>1</v>
      </c>
      <c r="AS29" s="5">
        <v>1</v>
      </c>
      <c r="AT29" s="5">
        <v>1</v>
      </c>
    </row>
    <row r="30" spans="1:49">
      <c r="A30" s="8">
        <v>19</v>
      </c>
      <c r="B30" s="8">
        <v>33</v>
      </c>
      <c r="C30" s="24" t="s">
        <v>10</v>
      </c>
      <c r="D30" s="24">
        <v>43</v>
      </c>
      <c r="E30" s="11">
        <f>SUM(G30:BG30)</f>
        <v>8</v>
      </c>
      <c r="F30" s="51">
        <f>E30/D30</f>
        <v>0.18604651162790697</v>
      </c>
      <c r="G30" s="11"/>
      <c r="S30" s="5">
        <v>1</v>
      </c>
      <c r="AE30" s="5">
        <v>1</v>
      </c>
      <c r="AF30" s="5">
        <v>1</v>
      </c>
      <c r="AJ30" s="5">
        <v>1</v>
      </c>
      <c r="AP30" s="5">
        <v>1</v>
      </c>
      <c r="AU30" s="5">
        <v>1</v>
      </c>
      <c r="AV30" s="5">
        <v>1</v>
      </c>
      <c r="AW30" s="5">
        <v>1</v>
      </c>
    </row>
    <row r="31" spans="1:49">
      <c r="A31" s="8">
        <v>26</v>
      </c>
      <c r="B31" s="8">
        <v>45</v>
      </c>
      <c r="C31" s="24" t="s">
        <v>560</v>
      </c>
      <c r="D31" s="24">
        <v>43</v>
      </c>
      <c r="E31" s="11">
        <f>SUM(G31:BG31)</f>
        <v>8</v>
      </c>
      <c r="F31" s="51">
        <f>E31/D31</f>
        <v>0.18604651162790697</v>
      </c>
      <c r="G31" s="11"/>
      <c r="U31" s="5">
        <v>1</v>
      </c>
      <c r="V31" s="5">
        <v>1</v>
      </c>
      <c r="X31" s="5">
        <v>1</v>
      </c>
      <c r="Z31" s="5">
        <v>1</v>
      </c>
      <c r="AA31" s="5">
        <v>1</v>
      </c>
      <c r="AH31" s="5">
        <v>1</v>
      </c>
      <c r="AI31" s="5">
        <v>1</v>
      </c>
      <c r="AJ31" s="5">
        <v>1</v>
      </c>
    </row>
    <row r="32" spans="1:49">
      <c r="A32" s="11">
        <v>40</v>
      </c>
      <c r="B32" s="11"/>
      <c r="C32" s="11" t="s">
        <v>1013</v>
      </c>
      <c r="D32" s="5">
        <v>17</v>
      </c>
      <c r="E32" s="11">
        <f>SUM(G32:BG32)</f>
        <v>3</v>
      </c>
      <c r="F32" s="51">
        <f>E32/D32</f>
        <v>0.17647058823529413</v>
      </c>
      <c r="G32" s="5" t="s">
        <v>254</v>
      </c>
      <c r="H32" s="5" t="s">
        <v>254</v>
      </c>
      <c r="I32" s="5" t="s">
        <v>254</v>
      </c>
      <c r="J32" s="5" t="s">
        <v>254</v>
      </c>
      <c r="K32" s="5" t="s">
        <v>254</v>
      </c>
      <c r="L32" s="5" t="s">
        <v>254</v>
      </c>
      <c r="M32" s="5" t="s">
        <v>254</v>
      </c>
      <c r="N32" s="5" t="s">
        <v>254</v>
      </c>
      <c r="O32" s="5" t="s">
        <v>254</v>
      </c>
      <c r="P32" s="5" t="s">
        <v>254</v>
      </c>
      <c r="Q32" s="5" t="s">
        <v>254</v>
      </c>
      <c r="R32" s="5" t="s">
        <v>254</v>
      </c>
      <c r="S32" s="5" t="s">
        <v>254</v>
      </c>
      <c r="T32" s="5" t="s">
        <v>254</v>
      </c>
      <c r="U32" s="5" t="s">
        <v>254</v>
      </c>
      <c r="V32" s="5" t="s">
        <v>254</v>
      </c>
      <c r="W32" s="5" t="s">
        <v>254</v>
      </c>
      <c r="X32" s="5" t="s">
        <v>254</v>
      </c>
      <c r="Y32" s="5" t="s">
        <v>254</v>
      </c>
      <c r="Z32" s="5" t="s">
        <v>254</v>
      </c>
      <c r="AA32" s="5" t="s">
        <v>254</v>
      </c>
      <c r="AB32" s="5" t="s">
        <v>254</v>
      </c>
      <c r="AC32" s="5" t="s">
        <v>254</v>
      </c>
      <c r="AD32" s="5" t="s">
        <v>254</v>
      </c>
      <c r="AE32" s="5" t="s">
        <v>254</v>
      </c>
      <c r="AF32" s="5" t="s">
        <v>1011</v>
      </c>
      <c r="AG32" s="5">
        <v>1</v>
      </c>
      <c r="AH32" s="5">
        <v>1</v>
      </c>
      <c r="AS32" s="5">
        <v>1</v>
      </c>
    </row>
    <row r="33" spans="1:37">
      <c r="A33" s="8">
        <v>32</v>
      </c>
      <c r="B33" s="8">
        <v>12</v>
      </c>
      <c r="C33" s="24" t="s">
        <v>466</v>
      </c>
      <c r="D33" s="24">
        <v>43</v>
      </c>
      <c r="E33" s="11">
        <f>SUM(G33:BG33)</f>
        <v>7</v>
      </c>
      <c r="F33" s="51">
        <f>E33/D33</f>
        <v>0.16279069767441862</v>
      </c>
      <c r="G33" s="11"/>
      <c r="J33" s="5">
        <v>1</v>
      </c>
      <c r="W33" s="5">
        <v>1</v>
      </c>
      <c r="Z33" s="5">
        <v>1</v>
      </c>
      <c r="AF33" s="5">
        <v>1</v>
      </c>
      <c r="AH33" s="5">
        <v>1</v>
      </c>
      <c r="AI33" s="5">
        <v>1</v>
      </c>
      <c r="AJ33" s="5">
        <v>1</v>
      </c>
    </row>
    <row r="34" spans="1:37">
      <c r="A34" s="8">
        <v>13</v>
      </c>
      <c r="B34" s="8">
        <v>26</v>
      </c>
      <c r="C34" s="24" t="s">
        <v>15</v>
      </c>
      <c r="D34" s="24">
        <v>43</v>
      </c>
      <c r="E34" s="11">
        <f>SUM(G34:BG34)</f>
        <v>6</v>
      </c>
      <c r="F34" s="51">
        <f>E34/D34</f>
        <v>0.13953488372093023</v>
      </c>
      <c r="G34" s="11"/>
      <c r="H34" s="5">
        <v>1</v>
      </c>
      <c r="L34" s="5">
        <v>1</v>
      </c>
      <c r="Q34" s="11"/>
      <c r="U34" s="5">
        <v>1</v>
      </c>
      <c r="X34" s="5">
        <v>1</v>
      </c>
      <c r="AC34" s="5">
        <v>1</v>
      </c>
      <c r="AE34" s="5">
        <v>1</v>
      </c>
    </row>
    <row r="35" spans="1:37">
      <c r="A35" s="8">
        <v>29</v>
      </c>
      <c r="B35" s="8">
        <v>27</v>
      </c>
      <c r="C35" s="24" t="s">
        <v>85</v>
      </c>
      <c r="D35" s="24">
        <v>43</v>
      </c>
      <c r="E35" s="11">
        <f>SUM(G35:BG35)</f>
        <v>6</v>
      </c>
      <c r="F35" s="51">
        <f>E35/D35</f>
        <v>0.13953488372093023</v>
      </c>
      <c r="G35" s="11"/>
      <c r="H35" s="3"/>
      <c r="I35" s="3"/>
      <c r="J35" s="3">
        <v>1</v>
      </c>
      <c r="K35" s="3"/>
      <c r="Q35" s="11">
        <v>1</v>
      </c>
      <c r="R35" s="5">
        <v>1</v>
      </c>
      <c r="S35" s="5">
        <v>1</v>
      </c>
      <c r="X35" s="5">
        <v>1</v>
      </c>
      <c r="Y35" s="5">
        <v>1</v>
      </c>
    </row>
    <row r="36" spans="1:37">
      <c r="A36" s="8">
        <v>20</v>
      </c>
      <c r="B36" s="8">
        <v>5</v>
      </c>
      <c r="C36" s="24" t="s">
        <v>13</v>
      </c>
      <c r="D36" s="24">
        <v>43</v>
      </c>
      <c r="E36" s="11">
        <f>SUM(G36:BG36)</f>
        <v>4</v>
      </c>
      <c r="F36" s="51">
        <f>E36/D36</f>
        <v>9.3023255813953487E-2</v>
      </c>
      <c r="G36" s="11">
        <v>1</v>
      </c>
      <c r="Q36" s="11">
        <v>1</v>
      </c>
      <c r="AC36" s="5">
        <v>1</v>
      </c>
      <c r="AK36" s="5">
        <v>1</v>
      </c>
    </row>
    <row r="37" spans="1:37">
      <c r="A37" s="8">
        <v>35</v>
      </c>
      <c r="B37" s="8">
        <v>3</v>
      </c>
      <c r="C37" s="24" t="s">
        <v>1039</v>
      </c>
      <c r="D37" s="24">
        <v>43</v>
      </c>
      <c r="E37" s="11">
        <f>SUM(G37:BG37)</f>
        <v>4</v>
      </c>
      <c r="F37" s="51">
        <f>E37/D37</f>
        <v>9.3023255813953487E-2</v>
      </c>
      <c r="G37" s="11">
        <v>1</v>
      </c>
      <c r="M37" s="5">
        <v>1</v>
      </c>
      <c r="Q37" s="11"/>
      <c r="R37" s="5">
        <v>1</v>
      </c>
      <c r="U37" s="5">
        <v>1</v>
      </c>
    </row>
    <row r="38" spans="1:37">
      <c r="A38" s="8">
        <v>8</v>
      </c>
      <c r="B38" s="8">
        <v>16</v>
      </c>
      <c r="C38" s="24" t="s">
        <v>621</v>
      </c>
      <c r="D38" s="24">
        <v>43</v>
      </c>
      <c r="E38" s="11">
        <f>SUM(G38:BG38)</f>
        <v>2</v>
      </c>
      <c r="F38" s="51">
        <f>E38/D38</f>
        <v>4.6511627906976744E-2</v>
      </c>
      <c r="G38" s="11"/>
      <c r="I38" s="5">
        <v>1</v>
      </c>
      <c r="Q38" s="11"/>
      <c r="T38" s="5">
        <v>1</v>
      </c>
    </row>
    <row r="39" spans="1:37">
      <c r="A39" s="8">
        <v>34</v>
      </c>
      <c r="B39" s="8">
        <v>17</v>
      </c>
      <c r="C39" s="24" t="s">
        <v>274</v>
      </c>
      <c r="D39" s="24">
        <v>43</v>
      </c>
      <c r="E39" s="11">
        <f>SUM(G39:BG39)</f>
        <v>1</v>
      </c>
      <c r="F39" s="51">
        <f>E39/D39</f>
        <v>2.3255813953488372E-2</v>
      </c>
      <c r="G39" s="11"/>
      <c r="N39" s="5">
        <v>1</v>
      </c>
    </row>
    <row r="42" spans="1:37">
      <c r="H42" s="3"/>
      <c r="I42" s="40"/>
      <c r="J42" s="3"/>
      <c r="K42" s="3"/>
      <c r="L42" s="3"/>
      <c r="M42" s="3"/>
      <c r="N42" s="3"/>
      <c r="O42" s="40"/>
      <c r="P42" s="3"/>
      <c r="Q42" s="3"/>
      <c r="R42" s="40"/>
      <c r="S42" s="3"/>
      <c r="T42" s="40"/>
    </row>
    <row r="48" spans="1:37">
      <c r="K48" s="3"/>
      <c r="L48" s="3"/>
      <c r="M48" s="3"/>
      <c r="N48" s="40"/>
      <c r="O48" s="40"/>
    </row>
  </sheetData>
  <autoFilter ref="A7:BG7">
    <filterColumn colId="47"/>
    <sortState ref="A8:BG39">
      <sortCondition descending="1" ref="F7"/>
    </sortState>
  </autoFilter>
  <mergeCells count="2">
    <mergeCell ref="A1:E3"/>
    <mergeCell ref="A4:E6"/>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S1131"/>
  <sheetViews>
    <sheetView workbookViewId="0">
      <selection activeCell="J32" sqref="J32"/>
    </sheetView>
  </sheetViews>
  <sheetFormatPr defaultRowHeight="16.5"/>
  <cols>
    <col min="1" max="16384" width="9" style="54"/>
  </cols>
  <sheetData>
    <row r="1" spans="1:19">
      <c r="B1" s="54">
        <v>1</v>
      </c>
      <c r="C1" s="54">
        <v>6</v>
      </c>
      <c r="D1" s="54">
        <v>2</v>
      </c>
      <c r="E1" s="54">
        <v>4</v>
      </c>
      <c r="F1" s="54">
        <v>3</v>
      </c>
      <c r="G1" s="54">
        <v>5</v>
      </c>
      <c r="H1" s="54">
        <v>8</v>
      </c>
      <c r="I1" s="54">
        <v>11</v>
      </c>
      <c r="J1" s="54">
        <v>7</v>
      </c>
      <c r="K1" s="54">
        <v>10</v>
      </c>
      <c r="L1" s="54">
        <v>9</v>
      </c>
      <c r="M1" s="54">
        <v>13</v>
      </c>
      <c r="N1" s="54">
        <v>15</v>
      </c>
      <c r="O1" s="54">
        <v>12</v>
      </c>
      <c r="P1" s="54">
        <v>16</v>
      </c>
      <c r="Q1" s="54">
        <v>14</v>
      </c>
      <c r="R1" s="54">
        <v>17</v>
      </c>
      <c r="S1" s="54">
        <v>18</v>
      </c>
    </row>
    <row r="2" spans="1:19">
      <c r="A2" s="55" t="s">
        <v>480</v>
      </c>
      <c r="B2" s="56" t="s">
        <v>14</v>
      </c>
      <c r="C2" s="56" t="s">
        <v>78</v>
      </c>
      <c r="D2" s="56" t="s">
        <v>7</v>
      </c>
      <c r="E2" s="56" t="s">
        <v>8</v>
      </c>
      <c r="F2" s="56" t="s">
        <v>79</v>
      </c>
      <c r="G2" s="55" t="s">
        <v>478</v>
      </c>
      <c r="H2" s="56" t="s">
        <v>6</v>
      </c>
      <c r="I2" s="55" t="s">
        <v>419</v>
      </c>
      <c r="J2" s="56" t="s">
        <v>84</v>
      </c>
      <c r="K2" s="56" t="s">
        <v>435</v>
      </c>
      <c r="L2" s="56" t="s">
        <v>11</v>
      </c>
      <c r="M2" s="56" t="s">
        <v>10</v>
      </c>
      <c r="N2" s="55" t="s">
        <v>436</v>
      </c>
      <c r="O2" s="56" t="s">
        <v>12</v>
      </c>
      <c r="P2" s="56" t="s">
        <v>17</v>
      </c>
      <c r="Q2" s="56" t="s">
        <v>80</v>
      </c>
      <c r="R2" s="56" t="s">
        <v>13</v>
      </c>
      <c r="S2" s="55" t="s">
        <v>421</v>
      </c>
    </row>
    <row r="3" spans="1:19">
      <c r="A3" s="55" t="s">
        <v>65</v>
      </c>
      <c r="B3" s="56" t="s">
        <v>71</v>
      </c>
      <c r="C3" s="56" t="s">
        <v>73</v>
      </c>
      <c r="D3" s="56" t="s">
        <v>74</v>
      </c>
      <c r="E3" s="56" t="s">
        <v>74</v>
      </c>
      <c r="F3" s="56" t="s">
        <v>72</v>
      </c>
      <c r="G3" s="55" t="s">
        <v>75</v>
      </c>
      <c r="H3" s="56" t="s">
        <v>77</v>
      </c>
      <c r="I3" s="55" t="s">
        <v>69</v>
      </c>
      <c r="J3" s="56" t="s">
        <v>68</v>
      </c>
      <c r="K3" s="56" t="s">
        <v>76</v>
      </c>
      <c r="L3" s="56" t="s">
        <v>70</v>
      </c>
      <c r="M3" s="55" t="s">
        <v>77</v>
      </c>
      <c r="N3" s="55" t="s">
        <v>77</v>
      </c>
      <c r="O3" s="55" t="s">
        <v>74</v>
      </c>
      <c r="P3" s="55" t="s">
        <v>75</v>
      </c>
      <c r="Q3" s="55" t="s">
        <v>69</v>
      </c>
      <c r="R3" s="55" t="s">
        <v>72</v>
      </c>
      <c r="S3" s="55" t="s">
        <v>68</v>
      </c>
    </row>
    <row r="4" spans="1:19">
      <c r="A4" s="55" t="s">
        <v>481</v>
      </c>
      <c r="B4" s="57">
        <v>50</v>
      </c>
      <c r="C4" s="57">
        <v>90</v>
      </c>
      <c r="D4" s="57">
        <v>75</v>
      </c>
      <c r="E4" s="57">
        <v>65</v>
      </c>
      <c r="F4" s="57">
        <v>60</v>
      </c>
      <c r="G4" s="57">
        <v>65</v>
      </c>
      <c r="H4" s="57">
        <v>80</v>
      </c>
      <c r="I4" s="57">
        <v>70</v>
      </c>
      <c r="J4" s="57">
        <v>75</v>
      </c>
      <c r="K4" s="57">
        <v>85</v>
      </c>
      <c r="L4" s="57">
        <v>85</v>
      </c>
      <c r="M4" s="57">
        <v>65</v>
      </c>
      <c r="N4" s="57">
        <v>65</v>
      </c>
      <c r="O4" s="57">
        <v>60</v>
      </c>
      <c r="P4" s="57">
        <v>70</v>
      </c>
      <c r="Q4" s="57">
        <v>70</v>
      </c>
      <c r="R4" s="57">
        <v>65</v>
      </c>
      <c r="S4" s="57">
        <v>75</v>
      </c>
    </row>
    <row r="5" spans="1:19">
      <c r="A5" s="55" t="s">
        <v>482</v>
      </c>
      <c r="B5" s="57">
        <v>70</v>
      </c>
      <c r="C5" s="57">
        <v>70</v>
      </c>
      <c r="D5" s="57">
        <v>85</v>
      </c>
      <c r="E5" s="57">
        <v>80</v>
      </c>
      <c r="F5" s="57">
        <v>85</v>
      </c>
      <c r="G5" s="57">
        <v>75</v>
      </c>
      <c r="H5" s="57">
        <v>65</v>
      </c>
      <c r="I5" s="57">
        <v>75</v>
      </c>
      <c r="J5" s="57">
        <v>70</v>
      </c>
      <c r="K5" s="57">
        <v>75</v>
      </c>
      <c r="L5" s="57">
        <v>70</v>
      </c>
      <c r="M5" s="57">
        <v>75</v>
      </c>
      <c r="N5" s="57">
        <v>65</v>
      </c>
      <c r="O5" s="57">
        <v>70</v>
      </c>
      <c r="P5" s="57">
        <v>75</v>
      </c>
      <c r="Q5" s="57">
        <v>60</v>
      </c>
      <c r="R5" s="57">
        <v>60</v>
      </c>
      <c r="S5" s="57">
        <v>65</v>
      </c>
    </row>
    <row r="6" spans="1:19">
      <c r="A6" s="55" t="s">
        <v>483</v>
      </c>
      <c r="B6" s="57">
        <v>65</v>
      </c>
      <c r="C6" s="57">
        <v>60</v>
      </c>
      <c r="D6" s="57">
        <v>85</v>
      </c>
      <c r="E6" s="57">
        <v>80</v>
      </c>
      <c r="F6" s="57">
        <v>70</v>
      </c>
      <c r="G6" s="57">
        <v>80</v>
      </c>
      <c r="H6" s="57">
        <v>65</v>
      </c>
      <c r="I6" s="57">
        <v>70</v>
      </c>
      <c r="J6" s="57">
        <v>70</v>
      </c>
      <c r="K6" s="57">
        <v>85</v>
      </c>
      <c r="L6" s="57">
        <v>75</v>
      </c>
      <c r="M6" s="57">
        <v>80</v>
      </c>
      <c r="N6" s="57">
        <v>70</v>
      </c>
      <c r="O6" s="57">
        <v>80</v>
      </c>
      <c r="P6" s="57">
        <v>80</v>
      </c>
      <c r="Q6" s="57">
        <v>65</v>
      </c>
      <c r="R6" s="57">
        <v>65</v>
      </c>
      <c r="S6" s="57">
        <v>80</v>
      </c>
    </row>
    <row r="7" spans="1:19">
      <c r="A7" s="55" t="s">
        <v>132</v>
      </c>
      <c r="B7" s="57">
        <v>65</v>
      </c>
      <c r="C7" s="57">
        <v>80</v>
      </c>
      <c r="D7" s="57">
        <v>70</v>
      </c>
      <c r="E7" s="57">
        <v>85</v>
      </c>
      <c r="F7" s="57">
        <v>85</v>
      </c>
      <c r="G7" s="57">
        <v>85</v>
      </c>
      <c r="H7" s="57">
        <v>65</v>
      </c>
      <c r="I7" s="57">
        <v>75</v>
      </c>
      <c r="J7" s="57">
        <v>80</v>
      </c>
      <c r="K7" s="57">
        <v>80</v>
      </c>
      <c r="L7" s="57">
        <v>80</v>
      </c>
      <c r="M7" s="57">
        <v>75</v>
      </c>
      <c r="N7" s="57">
        <v>70</v>
      </c>
      <c r="O7" s="57">
        <v>75</v>
      </c>
      <c r="P7" s="57">
        <v>65</v>
      </c>
      <c r="Q7" s="57">
        <v>65</v>
      </c>
      <c r="R7" s="57">
        <v>75</v>
      </c>
      <c r="S7" s="57">
        <v>65</v>
      </c>
    </row>
    <row r="8" spans="1:19">
      <c r="A8" s="55" t="s">
        <v>484</v>
      </c>
      <c r="B8" s="57">
        <v>80</v>
      </c>
      <c r="C8" s="57">
        <v>75</v>
      </c>
      <c r="D8" s="57">
        <v>65</v>
      </c>
      <c r="E8" s="57">
        <v>85</v>
      </c>
      <c r="F8" s="57">
        <v>75</v>
      </c>
      <c r="G8" s="57">
        <v>75</v>
      </c>
      <c r="H8" s="57">
        <v>75</v>
      </c>
      <c r="I8" s="57">
        <v>80</v>
      </c>
      <c r="J8" s="57">
        <v>80</v>
      </c>
      <c r="K8" s="57">
        <v>70</v>
      </c>
      <c r="L8" s="57">
        <v>75</v>
      </c>
      <c r="M8" s="57">
        <v>80</v>
      </c>
      <c r="N8" s="57">
        <v>80</v>
      </c>
      <c r="O8" s="57">
        <v>85</v>
      </c>
      <c r="P8" s="57">
        <v>75</v>
      </c>
      <c r="Q8" s="57">
        <v>70</v>
      </c>
      <c r="R8" s="57">
        <v>75</v>
      </c>
      <c r="S8" s="57">
        <v>65</v>
      </c>
    </row>
    <row r="9" spans="1:19">
      <c r="A9" s="55" t="s">
        <v>485</v>
      </c>
      <c r="B9" s="57">
        <v>75</v>
      </c>
      <c r="C9" s="57">
        <v>80</v>
      </c>
      <c r="D9" s="57">
        <v>70</v>
      </c>
      <c r="E9" s="57">
        <v>80</v>
      </c>
      <c r="F9" s="57">
        <v>80</v>
      </c>
      <c r="G9" s="57">
        <v>75</v>
      </c>
      <c r="H9" s="57">
        <v>75</v>
      </c>
      <c r="I9" s="57">
        <v>75</v>
      </c>
      <c r="J9" s="57">
        <v>80</v>
      </c>
      <c r="K9" s="57">
        <v>75</v>
      </c>
      <c r="L9" s="57">
        <v>80</v>
      </c>
      <c r="M9" s="57">
        <v>80</v>
      </c>
      <c r="N9" s="57">
        <v>75</v>
      </c>
      <c r="O9" s="57">
        <v>80</v>
      </c>
      <c r="P9" s="57">
        <v>75</v>
      </c>
      <c r="Q9" s="57">
        <v>70</v>
      </c>
      <c r="R9" s="57">
        <v>80</v>
      </c>
      <c r="S9" s="57">
        <v>70</v>
      </c>
    </row>
    <row r="10" spans="1:19">
      <c r="A10" s="55" t="s">
        <v>486</v>
      </c>
      <c r="B10" s="57">
        <v>70</v>
      </c>
      <c r="C10" s="57">
        <v>85</v>
      </c>
      <c r="D10" s="57">
        <v>85</v>
      </c>
      <c r="E10" s="57">
        <v>85</v>
      </c>
      <c r="F10" s="57">
        <v>85</v>
      </c>
      <c r="G10" s="57">
        <v>80</v>
      </c>
      <c r="H10" s="57">
        <v>80</v>
      </c>
      <c r="I10" s="57">
        <v>80</v>
      </c>
      <c r="J10" s="57">
        <v>85</v>
      </c>
      <c r="K10" s="57">
        <v>85</v>
      </c>
      <c r="L10" s="57">
        <v>75</v>
      </c>
      <c r="M10" s="57">
        <v>80</v>
      </c>
      <c r="N10" s="57">
        <v>75</v>
      </c>
      <c r="O10" s="57">
        <v>80</v>
      </c>
      <c r="P10" s="57">
        <v>75</v>
      </c>
      <c r="Q10" s="57">
        <v>70</v>
      </c>
      <c r="R10" s="57">
        <v>70</v>
      </c>
      <c r="S10" s="57">
        <v>75</v>
      </c>
    </row>
    <row r="11" spans="1:19">
      <c r="A11" s="55" t="s">
        <v>487</v>
      </c>
      <c r="B11" s="57">
        <v>70</v>
      </c>
      <c r="C11" s="57">
        <v>85</v>
      </c>
      <c r="D11" s="57">
        <v>75</v>
      </c>
      <c r="E11" s="57">
        <v>80</v>
      </c>
      <c r="F11" s="57">
        <v>75</v>
      </c>
      <c r="G11" s="57">
        <v>70</v>
      </c>
      <c r="H11" s="57">
        <v>75</v>
      </c>
      <c r="I11" s="57">
        <v>75</v>
      </c>
      <c r="J11" s="57">
        <v>85</v>
      </c>
      <c r="K11" s="57">
        <v>85</v>
      </c>
      <c r="L11" s="57">
        <v>75</v>
      </c>
      <c r="M11" s="57">
        <v>75</v>
      </c>
      <c r="N11" s="57">
        <v>80</v>
      </c>
      <c r="O11" s="57">
        <v>70</v>
      </c>
      <c r="P11" s="57">
        <v>70</v>
      </c>
      <c r="Q11" s="57">
        <v>70</v>
      </c>
      <c r="R11" s="57">
        <v>65</v>
      </c>
      <c r="S11" s="57">
        <v>75</v>
      </c>
    </row>
    <row r="12" spans="1:19">
      <c r="A12" s="55" t="s">
        <v>488</v>
      </c>
      <c r="B12" s="57">
        <v>65</v>
      </c>
      <c r="C12" s="57">
        <v>85</v>
      </c>
      <c r="D12" s="57">
        <v>80</v>
      </c>
      <c r="E12" s="57">
        <v>75</v>
      </c>
      <c r="F12" s="57">
        <v>80</v>
      </c>
      <c r="G12" s="57">
        <v>75</v>
      </c>
      <c r="H12" s="57">
        <v>85</v>
      </c>
      <c r="I12" s="57">
        <v>75</v>
      </c>
      <c r="J12" s="57">
        <v>80</v>
      </c>
      <c r="K12" s="57">
        <v>85</v>
      </c>
      <c r="L12" s="57">
        <v>75</v>
      </c>
      <c r="M12" s="57">
        <v>80</v>
      </c>
      <c r="N12" s="57">
        <v>80</v>
      </c>
      <c r="O12" s="57">
        <v>75</v>
      </c>
      <c r="P12" s="57">
        <v>80</v>
      </c>
      <c r="Q12" s="57">
        <v>80</v>
      </c>
      <c r="R12" s="57">
        <v>70</v>
      </c>
      <c r="S12" s="57">
        <v>75</v>
      </c>
    </row>
    <row r="13" spans="1:19">
      <c r="A13" s="55" t="s">
        <v>489</v>
      </c>
      <c r="B13" s="57">
        <v>60</v>
      </c>
      <c r="C13" s="57">
        <v>85</v>
      </c>
      <c r="D13" s="57">
        <v>75</v>
      </c>
      <c r="E13" s="57">
        <v>80</v>
      </c>
      <c r="F13" s="57">
        <v>80</v>
      </c>
      <c r="G13" s="57">
        <v>80</v>
      </c>
      <c r="H13" s="57">
        <v>70</v>
      </c>
      <c r="I13" s="57">
        <v>80</v>
      </c>
      <c r="J13" s="57">
        <v>85</v>
      </c>
      <c r="K13" s="57">
        <v>75</v>
      </c>
      <c r="L13" s="57">
        <v>75</v>
      </c>
      <c r="M13" s="57">
        <v>80</v>
      </c>
      <c r="N13" s="57">
        <v>75</v>
      </c>
      <c r="O13" s="57">
        <v>75</v>
      </c>
      <c r="P13" s="57">
        <v>75</v>
      </c>
      <c r="Q13" s="57">
        <v>70</v>
      </c>
      <c r="R13" s="57">
        <v>80</v>
      </c>
      <c r="S13" s="57">
        <v>75</v>
      </c>
    </row>
    <row r="14" spans="1:19">
      <c r="A14" s="55" t="s">
        <v>490</v>
      </c>
      <c r="B14" s="57">
        <v>75</v>
      </c>
      <c r="C14" s="57">
        <v>80</v>
      </c>
      <c r="D14" s="57">
        <v>80</v>
      </c>
      <c r="E14" s="57">
        <v>80</v>
      </c>
      <c r="F14" s="57">
        <v>75</v>
      </c>
      <c r="G14" s="57">
        <v>70</v>
      </c>
      <c r="H14" s="57">
        <v>85</v>
      </c>
      <c r="I14" s="57">
        <v>75</v>
      </c>
      <c r="J14" s="57">
        <v>80</v>
      </c>
      <c r="K14" s="57">
        <v>80</v>
      </c>
      <c r="L14" s="57">
        <v>80</v>
      </c>
      <c r="M14" s="57">
        <v>80</v>
      </c>
      <c r="N14" s="57">
        <v>75</v>
      </c>
      <c r="O14" s="57">
        <v>75</v>
      </c>
      <c r="P14" s="57">
        <v>80</v>
      </c>
      <c r="Q14" s="57">
        <v>75</v>
      </c>
      <c r="R14" s="57">
        <v>70</v>
      </c>
      <c r="S14" s="57">
        <v>75</v>
      </c>
    </row>
    <row r="15" spans="1:19">
      <c r="A15" s="55" t="s">
        <v>491</v>
      </c>
      <c r="B15" s="57">
        <v>75</v>
      </c>
      <c r="C15" s="57">
        <v>85</v>
      </c>
      <c r="D15" s="57">
        <v>85</v>
      </c>
      <c r="E15" s="57">
        <v>80</v>
      </c>
      <c r="F15" s="57">
        <v>75</v>
      </c>
      <c r="G15" s="57">
        <v>75</v>
      </c>
      <c r="H15" s="57">
        <v>75</v>
      </c>
      <c r="I15" s="57">
        <v>80</v>
      </c>
      <c r="J15" s="57">
        <v>80</v>
      </c>
      <c r="K15" s="57">
        <v>80</v>
      </c>
      <c r="L15" s="57">
        <v>75</v>
      </c>
      <c r="M15" s="57">
        <v>80</v>
      </c>
      <c r="N15" s="57">
        <v>75</v>
      </c>
      <c r="O15" s="57">
        <v>75</v>
      </c>
      <c r="P15" s="57">
        <v>75</v>
      </c>
      <c r="Q15" s="57">
        <v>75</v>
      </c>
      <c r="R15" s="57">
        <v>75</v>
      </c>
      <c r="S15" s="57">
        <v>75</v>
      </c>
    </row>
    <row r="16" spans="1:19">
      <c r="A16" s="55" t="s">
        <v>492</v>
      </c>
      <c r="B16" s="57">
        <v>75</v>
      </c>
      <c r="C16" s="57">
        <v>80</v>
      </c>
      <c r="D16" s="57">
        <v>80</v>
      </c>
      <c r="E16" s="57">
        <v>70</v>
      </c>
      <c r="F16" s="57">
        <v>70</v>
      </c>
      <c r="G16" s="57">
        <v>75</v>
      </c>
      <c r="H16" s="57">
        <v>85</v>
      </c>
      <c r="I16" s="57">
        <v>75</v>
      </c>
      <c r="J16" s="57">
        <v>80</v>
      </c>
      <c r="K16" s="57">
        <v>80</v>
      </c>
      <c r="L16" s="57">
        <v>75</v>
      </c>
      <c r="M16" s="57">
        <v>80</v>
      </c>
      <c r="N16" s="57">
        <v>75</v>
      </c>
      <c r="O16" s="57">
        <v>70</v>
      </c>
      <c r="P16" s="57">
        <v>75</v>
      </c>
      <c r="Q16" s="57">
        <v>75</v>
      </c>
      <c r="R16" s="57">
        <v>70</v>
      </c>
      <c r="S16" s="57">
        <v>75</v>
      </c>
    </row>
    <row r="17" spans="1:19">
      <c r="A17" s="55" t="s">
        <v>493</v>
      </c>
      <c r="B17" s="57">
        <v>70</v>
      </c>
      <c r="C17" s="57">
        <v>75</v>
      </c>
      <c r="D17" s="57">
        <v>80</v>
      </c>
      <c r="E17" s="57">
        <v>80</v>
      </c>
      <c r="F17" s="57">
        <v>75</v>
      </c>
      <c r="G17" s="57">
        <v>80</v>
      </c>
      <c r="H17" s="57">
        <v>85</v>
      </c>
      <c r="I17" s="57">
        <v>80</v>
      </c>
      <c r="J17" s="57">
        <v>80</v>
      </c>
      <c r="K17" s="57">
        <v>80</v>
      </c>
      <c r="L17" s="57">
        <v>75</v>
      </c>
      <c r="M17" s="57">
        <v>75</v>
      </c>
      <c r="N17" s="57">
        <v>75</v>
      </c>
      <c r="O17" s="57">
        <v>80</v>
      </c>
      <c r="P17" s="57">
        <v>80</v>
      </c>
      <c r="Q17" s="57">
        <v>75</v>
      </c>
      <c r="R17" s="57">
        <v>75</v>
      </c>
      <c r="S17" s="57">
        <v>75</v>
      </c>
    </row>
    <row r="18" spans="1:19">
      <c r="A18" s="55" t="s">
        <v>494</v>
      </c>
      <c r="B18" s="57">
        <v>70</v>
      </c>
      <c r="C18" s="57">
        <v>85</v>
      </c>
      <c r="D18" s="57">
        <v>80</v>
      </c>
      <c r="E18" s="57">
        <v>75</v>
      </c>
      <c r="F18" s="57">
        <v>75</v>
      </c>
      <c r="G18" s="57">
        <v>80</v>
      </c>
      <c r="H18" s="57">
        <v>80</v>
      </c>
      <c r="I18" s="57">
        <v>80</v>
      </c>
      <c r="J18" s="57">
        <v>80</v>
      </c>
      <c r="K18" s="57">
        <v>80</v>
      </c>
      <c r="L18" s="57">
        <v>80</v>
      </c>
      <c r="M18" s="57">
        <v>75</v>
      </c>
      <c r="N18" s="57">
        <v>80</v>
      </c>
      <c r="O18" s="57">
        <v>70</v>
      </c>
      <c r="P18" s="57">
        <v>75</v>
      </c>
      <c r="Q18" s="57">
        <v>75</v>
      </c>
      <c r="R18" s="57">
        <v>70</v>
      </c>
      <c r="S18" s="57">
        <v>75</v>
      </c>
    </row>
    <row r="19" spans="1:19">
      <c r="A19" s="55" t="s">
        <v>131</v>
      </c>
      <c r="B19" s="57">
        <v>70</v>
      </c>
      <c r="C19" s="57">
        <v>85</v>
      </c>
      <c r="D19" s="57">
        <v>80</v>
      </c>
      <c r="E19" s="57">
        <v>80</v>
      </c>
      <c r="F19" s="57">
        <v>75</v>
      </c>
      <c r="G19" s="57">
        <v>80</v>
      </c>
      <c r="H19" s="57">
        <v>80</v>
      </c>
      <c r="I19" s="57">
        <v>80</v>
      </c>
      <c r="J19" s="57">
        <v>80</v>
      </c>
      <c r="K19" s="57">
        <v>80</v>
      </c>
      <c r="L19" s="57">
        <v>75</v>
      </c>
      <c r="M19" s="57">
        <v>75</v>
      </c>
      <c r="N19" s="57">
        <v>75</v>
      </c>
      <c r="O19" s="57">
        <v>75</v>
      </c>
      <c r="P19" s="57">
        <v>80</v>
      </c>
      <c r="Q19" s="57">
        <v>70</v>
      </c>
      <c r="R19" s="57">
        <v>70</v>
      </c>
      <c r="S19" s="57">
        <v>75</v>
      </c>
    </row>
    <row r="20" spans="1:19">
      <c r="A20" s="55" t="s">
        <v>495</v>
      </c>
      <c r="B20" s="57">
        <v>70</v>
      </c>
      <c r="C20" s="57">
        <v>85</v>
      </c>
      <c r="D20" s="57">
        <v>75</v>
      </c>
      <c r="E20" s="57">
        <v>75</v>
      </c>
      <c r="F20" s="57">
        <v>75</v>
      </c>
      <c r="G20" s="57">
        <v>80</v>
      </c>
      <c r="H20" s="57">
        <v>80</v>
      </c>
      <c r="I20" s="57">
        <v>75</v>
      </c>
      <c r="J20" s="57">
        <v>80</v>
      </c>
      <c r="K20" s="57">
        <v>75</v>
      </c>
      <c r="L20" s="57">
        <v>80</v>
      </c>
      <c r="M20" s="57">
        <v>75</v>
      </c>
      <c r="N20" s="57">
        <v>80</v>
      </c>
      <c r="O20" s="57">
        <v>70</v>
      </c>
      <c r="P20" s="57">
        <v>70</v>
      </c>
      <c r="Q20" s="57">
        <v>70</v>
      </c>
      <c r="R20" s="57">
        <v>75</v>
      </c>
      <c r="S20" s="57">
        <v>75</v>
      </c>
    </row>
    <row r="21" spans="1:19">
      <c r="A21" s="55" t="s">
        <v>130</v>
      </c>
      <c r="B21" s="57">
        <v>75</v>
      </c>
      <c r="C21" s="57">
        <v>80</v>
      </c>
      <c r="D21" s="57">
        <v>80</v>
      </c>
      <c r="E21" s="57">
        <v>75</v>
      </c>
      <c r="F21" s="57">
        <v>70</v>
      </c>
      <c r="G21" s="57">
        <v>75</v>
      </c>
      <c r="H21" s="57">
        <v>80</v>
      </c>
      <c r="I21" s="57">
        <v>80</v>
      </c>
      <c r="J21" s="57">
        <v>80</v>
      </c>
      <c r="K21" s="57">
        <v>80</v>
      </c>
      <c r="L21" s="57">
        <v>80</v>
      </c>
      <c r="M21" s="57">
        <v>75</v>
      </c>
      <c r="N21" s="57">
        <v>75</v>
      </c>
      <c r="O21" s="57">
        <v>65</v>
      </c>
      <c r="P21" s="57">
        <v>75</v>
      </c>
      <c r="Q21" s="57">
        <v>75</v>
      </c>
      <c r="R21" s="57">
        <v>65</v>
      </c>
      <c r="S21" s="57">
        <v>75</v>
      </c>
    </row>
    <row r="22" spans="1:19">
      <c r="A22" s="55" t="s">
        <v>496</v>
      </c>
      <c r="B22" s="57">
        <v>75</v>
      </c>
      <c r="C22" s="57">
        <v>85</v>
      </c>
      <c r="D22" s="57">
        <v>85</v>
      </c>
      <c r="E22" s="57">
        <v>80</v>
      </c>
      <c r="F22" s="57">
        <v>75</v>
      </c>
      <c r="G22" s="57">
        <v>80</v>
      </c>
      <c r="H22" s="57">
        <v>85</v>
      </c>
      <c r="I22" s="57">
        <v>75</v>
      </c>
      <c r="J22" s="57">
        <v>80</v>
      </c>
      <c r="K22" s="57">
        <v>80</v>
      </c>
      <c r="L22" s="57">
        <v>80</v>
      </c>
      <c r="M22" s="57">
        <v>75</v>
      </c>
      <c r="N22" s="57">
        <v>80</v>
      </c>
      <c r="O22" s="57">
        <v>70</v>
      </c>
      <c r="P22" s="57">
        <v>80</v>
      </c>
      <c r="Q22" s="57">
        <v>80</v>
      </c>
      <c r="R22" s="57">
        <v>70</v>
      </c>
      <c r="S22" s="57">
        <v>75</v>
      </c>
    </row>
    <row r="23" spans="1:19">
      <c r="A23" s="55" t="s">
        <v>497</v>
      </c>
      <c r="B23" s="57">
        <v>70</v>
      </c>
      <c r="C23" s="57">
        <v>80</v>
      </c>
      <c r="D23" s="57">
        <v>80</v>
      </c>
      <c r="E23" s="57">
        <v>80</v>
      </c>
      <c r="F23" s="57">
        <v>75</v>
      </c>
      <c r="G23" s="57">
        <v>75</v>
      </c>
      <c r="H23" s="57">
        <v>75</v>
      </c>
      <c r="I23" s="57">
        <v>75</v>
      </c>
      <c r="J23" s="57">
        <v>80</v>
      </c>
      <c r="K23" s="57">
        <v>75</v>
      </c>
      <c r="L23" s="57">
        <v>75</v>
      </c>
      <c r="M23" s="57">
        <v>85</v>
      </c>
      <c r="N23" s="57">
        <v>80</v>
      </c>
      <c r="O23" s="57">
        <v>90</v>
      </c>
      <c r="P23" s="57">
        <v>80</v>
      </c>
      <c r="Q23" s="57">
        <v>75</v>
      </c>
      <c r="R23" s="57">
        <v>70</v>
      </c>
      <c r="S23" s="57">
        <v>75</v>
      </c>
    </row>
    <row r="24" spans="1:19">
      <c r="A24" s="55" t="s">
        <v>498</v>
      </c>
      <c r="B24" s="57">
        <v>80</v>
      </c>
      <c r="C24" s="57">
        <v>75</v>
      </c>
      <c r="D24" s="57">
        <v>80</v>
      </c>
      <c r="E24" s="57">
        <v>85</v>
      </c>
      <c r="F24" s="57">
        <v>75</v>
      </c>
      <c r="G24" s="57">
        <v>75</v>
      </c>
      <c r="H24" s="57">
        <v>70</v>
      </c>
      <c r="I24" s="57">
        <v>80</v>
      </c>
      <c r="J24" s="57">
        <v>80</v>
      </c>
      <c r="K24" s="57">
        <v>70</v>
      </c>
      <c r="L24" s="57">
        <v>75</v>
      </c>
      <c r="M24" s="57">
        <v>80</v>
      </c>
      <c r="N24" s="57">
        <v>75</v>
      </c>
      <c r="O24" s="57">
        <v>85</v>
      </c>
      <c r="P24" s="57">
        <v>75</v>
      </c>
      <c r="Q24" s="57">
        <v>70</v>
      </c>
      <c r="R24" s="57">
        <v>80</v>
      </c>
      <c r="S24" s="57">
        <v>70</v>
      </c>
    </row>
    <row r="25" spans="1:19">
      <c r="A25" s="55" t="s">
        <v>499</v>
      </c>
      <c r="B25" s="57">
        <v>70</v>
      </c>
      <c r="C25" s="57">
        <v>85</v>
      </c>
      <c r="D25" s="57">
        <v>80</v>
      </c>
      <c r="E25" s="57">
        <v>75</v>
      </c>
      <c r="F25" s="57">
        <v>75</v>
      </c>
      <c r="G25" s="57">
        <v>75</v>
      </c>
      <c r="H25" s="57">
        <v>85</v>
      </c>
      <c r="I25" s="57">
        <v>75</v>
      </c>
      <c r="J25" s="57">
        <v>85</v>
      </c>
      <c r="K25" s="57">
        <v>85</v>
      </c>
      <c r="L25" s="57">
        <v>70</v>
      </c>
      <c r="M25" s="57">
        <v>75</v>
      </c>
      <c r="N25" s="57">
        <v>75</v>
      </c>
      <c r="O25" s="57">
        <v>70</v>
      </c>
      <c r="P25" s="57">
        <v>80</v>
      </c>
      <c r="Q25" s="57">
        <v>75</v>
      </c>
      <c r="R25" s="57">
        <v>65</v>
      </c>
      <c r="S25" s="57">
        <v>80</v>
      </c>
    </row>
    <row r="26" spans="1:19">
      <c r="A26" s="55" t="s">
        <v>500</v>
      </c>
      <c r="B26" s="57">
        <v>65</v>
      </c>
      <c r="C26" s="57">
        <v>80</v>
      </c>
      <c r="D26" s="57">
        <v>80</v>
      </c>
      <c r="E26" s="57">
        <v>75</v>
      </c>
      <c r="F26" s="57">
        <v>75</v>
      </c>
      <c r="G26" s="57">
        <v>75</v>
      </c>
      <c r="H26" s="57">
        <v>70</v>
      </c>
      <c r="I26" s="57">
        <v>75</v>
      </c>
      <c r="J26" s="57">
        <v>80</v>
      </c>
      <c r="K26" s="57">
        <v>80</v>
      </c>
      <c r="L26" s="57">
        <v>85</v>
      </c>
      <c r="M26" s="57">
        <v>75</v>
      </c>
      <c r="N26" s="57">
        <v>75</v>
      </c>
      <c r="O26" s="57">
        <v>70</v>
      </c>
      <c r="P26" s="57">
        <v>65</v>
      </c>
      <c r="Q26" s="57">
        <v>75</v>
      </c>
      <c r="R26" s="57">
        <v>75</v>
      </c>
      <c r="S26" s="57">
        <v>75</v>
      </c>
    </row>
    <row r="27" spans="1:19">
      <c r="A27" s="55" t="s">
        <v>501</v>
      </c>
      <c r="B27" s="57">
        <v>75</v>
      </c>
      <c r="C27" s="57">
        <v>75</v>
      </c>
      <c r="D27" s="57">
        <v>80</v>
      </c>
      <c r="E27" s="57">
        <v>75</v>
      </c>
      <c r="F27" s="57">
        <v>85</v>
      </c>
      <c r="G27" s="57">
        <v>80</v>
      </c>
      <c r="H27" s="57">
        <v>75</v>
      </c>
      <c r="I27" s="57">
        <v>80</v>
      </c>
      <c r="J27" s="57">
        <v>80</v>
      </c>
      <c r="K27" s="57">
        <v>85</v>
      </c>
      <c r="L27" s="57">
        <v>80</v>
      </c>
      <c r="M27" s="57">
        <v>75</v>
      </c>
      <c r="N27" s="57">
        <v>75</v>
      </c>
      <c r="O27" s="57">
        <v>80</v>
      </c>
      <c r="P27" s="57">
        <v>75</v>
      </c>
      <c r="Q27" s="57">
        <v>75</v>
      </c>
      <c r="R27" s="57">
        <v>75</v>
      </c>
      <c r="S27" s="57">
        <v>75</v>
      </c>
    </row>
    <row r="28" spans="1:19">
      <c r="A28" s="55" t="s">
        <v>502</v>
      </c>
      <c r="B28" s="57">
        <v>80</v>
      </c>
      <c r="C28" s="57">
        <v>50</v>
      </c>
      <c r="D28" s="57">
        <v>80</v>
      </c>
      <c r="E28" s="57">
        <v>85</v>
      </c>
      <c r="F28" s="57">
        <v>50</v>
      </c>
      <c r="G28" s="57">
        <v>50</v>
      </c>
      <c r="H28" s="57">
        <v>50</v>
      </c>
      <c r="I28" s="57">
        <v>50</v>
      </c>
      <c r="J28" s="57">
        <v>50</v>
      </c>
      <c r="K28" s="57">
        <v>70</v>
      </c>
      <c r="L28" s="57">
        <v>80</v>
      </c>
      <c r="M28" s="57">
        <v>85</v>
      </c>
      <c r="N28" s="57">
        <v>50</v>
      </c>
      <c r="O28" s="57">
        <v>75</v>
      </c>
      <c r="P28" s="57">
        <v>50</v>
      </c>
      <c r="Q28" s="57">
        <v>50</v>
      </c>
      <c r="R28" s="57">
        <v>50</v>
      </c>
      <c r="S28" s="57">
        <v>50</v>
      </c>
    </row>
    <row r="29" spans="1:19">
      <c r="A29" s="55" t="s">
        <v>503</v>
      </c>
      <c r="B29" s="57">
        <v>70</v>
      </c>
      <c r="C29" s="57">
        <v>85</v>
      </c>
      <c r="D29" s="57">
        <v>80</v>
      </c>
      <c r="E29" s="57">
        <v>75</v>
      </c>
      <c r="F29" s="57">
        <v>80</v>
      </c>
      <c r="G29" s="57">
        <v>70</v>
      </c>
      <c r="H29" s="57">
        <v>85</v>
      </c>
      <c r="I29" s="57">
        <v>75</v>
      </c>
      <c r="J29" s="57">
        <v>80</v>
      </c>
      <c r="K29" s="57">
        <v>85</v>
      </c>
      <c r="L29" s="57">
        <v>70</v>
      </c>
      <c r="M29" s="57">
        <v>80</v>
      </c>
      <c r="N29" s="57">
        <v>75</v>
      </c>
      <c r="O29" s="57">
        <v>75</v>
      </c>
      <c r="P29" s="57">
        <v>80</v>
      </c>
      <c r="Q29" s="57">
        <v>75</v>
      </c>
      <c r="R29" s="57">
        <v>65</v>
      </c>
      <c r="S29" s="57">
        <v>80</v>
      </c>
    </row>
    <row r="30" spans="1:19">
      <c r="A30" s="55" t="s">
        <v>504</v>
      </c>
      <c r="B30" s="57">
        <v>5</v>
      </c>
      <c r="C30" s="57">
        <v>8</v>
      </c>
      <c r="D30" s="57">
        <v>5</v>
      </c>
      <c r="E30" s="57">
        <v>5</v>
      </c>
      <c r="F30" s="57">
        <v>8</v>
      </c>
      <c r="G30" s="57">
        <v>5</v>
      </c>
      <c r="H30" s="57">
        <v>5</v>
      </c>
      <c r="I30" s="57">
        <v>5</v>
      </c>
      <c r="J30" s="57">
        <v>5</v>
      </c>
      <c r="K30" s="57">
        <v>8</v>
      </c>
      <c r="L30" s="57">
        <v>5</v>
      </c>
      <c r="M30" s="57">
        <v>5</v>
      </c>
      <c r="N30" s="57">
        <v>5</v>
      </c>
      <c r="O30" s="57">
        <v>5</v>
      </c>
      <c r="P30" s="57">
        <v>5</v>
      </c>
      <c r="Q30" s="57">
        <v>5</v>
      </c>
      <c r="R30" s="57">
        <v>5</v>
      </c>
      <c r="S30" s="57">
        <v>8</v>
      </c>
    </row>
    <row r="31" spans="1:19">
      <c r="A31" s="55" t="s">
        <v>505</v>
      </c>
      <c r="B31" s="57">
        <v>5</v>
      </c>
      <c r="C31" s="57">
        <v>5</v>
      </c>
      <c r="D31" s="57">
        <v>5</v>
      </c>
      <c r="E31" s="57">
        <v>5</v>
      </c>
      <c r="F31" s="57">
        <v>5</v>
      </c>
      <c r="G31" s="57">
        <v>5</v>
      </c>
      <c r="H31" s="57">
        <v>5</v>
      </c>
      <c r="I31" s="57">
        <v>5</v>
      </c>
      <c r="J31" s="57">
        <v>5</v>
      </c>
      <c r="K31" s="57">
        <v>5</v>
      </c>
      <c r="L31" s="57">
        <v>5</v>
      </c>
      <c r="M31" s="57">
        <v>5</v>
      </c>
      <c r="N31" s="57">
        <v>5</v>
      </c>
      <c r="O31" s="57">
        <v>5</v>
      </c>
      <c r="P31" s="57">
        <v>5</v>
      </c>
      <c r="Q31" s="57">
        <v>5</v>
      </c>
      <c r="R31" s="57">
        <v>5</v>
      </c>
      <c r="S31" s="57">
        <v>5</v>
      </c>
    </row>
    <row r="32" spans="1:19">
      <c r="A32" s="55" t="s">
        <v>506</v>
      </c>
      <c r="B32" s="57">
        <v>3</v>
      </c>
      <c r="C32" s="57">
        <v>5</v>
      </c>
      <c r="D32" s="57">
        <v>5</v>
      </c>
      <c r="E32" s="57">
        <v>5</v>
      </c>
      <c r="F32" s="57">
        <v>5</v>
      </c>
      <c r="G32" s="57">
        <v>5</v>
      </c>
      <c r="H32" s="57">
        <v>5</v>
      </c>
      <c r="I32" s="57">
        <v>5</v>
      </c>
      <c r="J32" s="57">
        <v>5</v>
      </c>
      <c r="K32" s="57">
        <v>5</v>
      </c>
      <c r="L32" s="57">
        <v>5</v>
      </c>
      <c r="M32" s="57">
        <v>5</v>
      </c>
      <c r="N32" s="57">
        <v>5</v>
      </c>
      <c r="O32" s="57">
        <v>5</v>
      </c>
      <c r="P32" s="57">
        <v>5</v>
      </c>
      <c r="Q32" s="57">
        <v>5</v>
      </c>
      <c r="R32" s="57">
        <v>5</v>
      </c>
      <c r="S32" s="57">
        <v>5</v>
      </c>
    </row>
    <row r="33" spans="1:19">
      <c r="A33" s="55" t="s">
        <v>507</v>
      </c>
      <c r="B33" s="57" t="s">
        <v>508</v>
      </c>
      <c r="C33" s="57" t="s">
        <v>508</v>
      </c>
      <c r="D33" s="57" t="s">
        <v>508</v>
      </c>
      <c r="E33" s="57" t="s">
        <v>508</v>
      </c>
      <c r="F33" s="57" t="s">
        <v>508</v>
      </c>
      <c r="G33" s="57" t="s">
        <v>508</v>
      </c>
      <c r="H33" s="57" t="s">
        <v>508</v>
      </c>
      <c r="I33" s="57" t="s">
        <v>508</v>
      </c>
      <c r="J33" s="57" t="s">
        <v>508</v>
      </c>
      <c r="K33" s="57" t="s">
        <v>508</v>
      </c>
      <c r="L33" s="57" t="s">
        <v>508</v>
      </c>
      <c r="M33" s="57" t="s">
        <v>508</v>
      </c>
      <c r="N33" s="57" t="s">
        <v>508</v>
      </c>
      <c r="O33" s="57" t="s">
        <v>508</v>
      </c>
      <c r="P33" s="57" t="s">
        <v>508</v>
      </c>
      <c r="Q33" s="57" t="s">
        <v>508</v>
      </c>
      <c r="R33" s="57" t="s">
        <v>508</v>
      </c>
      <c r="S33" s="57" t="s">
        <v>508</v>
      </c>
    </row>
    <row r="34" spans="1:19">
      <c r="B34" s="54">
        <f>SUM(B4:B29)</f>
        <v>1835</v>
      </c>
      <c r="C34" s="54">
        <f t="shared" ref="C34:S34" si="0">SUM(C4:C29)</f>
        <v>2065</v>
      </c>
      <c r="D34" s="54">
        <f t="shared" si="0"/>
        <v>2050</v>
      </c>
      <c r="E34" s="54">
        <f t="shared" si="0"/>
        <v>2040</v>
      </c>
      <c r="F34" s="54">
        <f t="shared" si="0"/>
        <v>1955</v>
      </c>
      <c r="G34" s="54">
        <f t="shared" si="0"/>
        <v>1955</v>
      </c>
      <c r="H34" s="54">
        <f t="shared" si="0"/>
        <v>1980</v>
      </c>
      <c r="I34" s="54">
        <f t="shared" si="0"/>
        <v>1965</v>
      </c>
      <c r="J34" s="54">
        <f t="shared" si="0"/>
        <v>2045</v>
      </c>
      <c r="K34" s="54">
        <f t="shared" si="0"/>
        <v>2065</v>
      </c>
      <c r="L34" s="54">
        <f t="shared" si="0"/>
        <v>2000</v>
      </c>
      <c r="M34" s="54">
        <f t="shared" si="0"/>
        <v>2015</v>
      </c>
      <c r="N34" s="54">
        <f t="shared" si="0"/>
        <v>1930</v>
      </c>
      <c r="O34" s="54">
        <f t="shared" si="0"/>
        <v>1945</v>
      </c>
      <c r="P34" s="54">
        <f t="shared" si="0"/>
        <v>1935</v>
      </c>
      <c r="Q34" s="54">
        <f t="shared" si="0"/>
        <v>1855</v>
      </c>
      <c r="R34" s="54">
        <f t="shared" si="0"/>
        <v>1825</v>
      </c>
      <c r="S34" s="54">
        <f t="shared" si="0"/>
        <v>1900</v>
      </c>
    </row>
    <row r="35" spans="1:19">
      <c r="E35" s="53"/>
      <c r="F35" s="53"/>
    </row>
    <row r="36" spans="1:19">
      <c r="E36" s="53"/>
      <c r="F36" s="53"/>
    </row>
    <row r="37" spans="1:19">
      <c r="E37" s="53"/>
      <c r="F37" s="53"/>
    </row>
    <row r="38" spans="1:19">
      <c r="E38" s="53"/>
      <c r="F38" s="53"/>
    </row>
    <row r="39" spans="1:19">
      <c r="E39" s="53"/>
      <c r="F39" s="53"/>
    </row>
    <row r="40" spans="1:19">
      <c r="E40" s="53"/>
      <c r="F40" s="53"/>
    </row>
    <row r="41" spans="1:19">
      <c r="E41" s="53"/>
      <c r="F41" s="53"/>
    </row>
    <row r="42" spans="1:19">
      <c r="E42" s="53"/>
      <c r="F42" s="53"/>
    </row>
    <row r="43" spans="1:19">
      <c r="E43" s="53"/>
      <c r="F43" s="53"/>
    </row>
    <row r="44" spans="1:19">
      <c r="E44" s="53"/>
      <c r="F44" s="53"/>
    </row>
    <row r="45" spans="1:19">
      <c r="E45" s="53"/>
      <c r="F45" s="53"/>
    </row>
    <row r="46" spans="1:19">
      <c r="E46" s="53"/>
      <c r="F46" s="53"/>
    </row>
    <row r="47" spans="1:19">
      <c r="E47" s="53"/>
      <c r="F47" s="53"/>
    </row>
    <row r="48" spans="1:19">
      <c r="E48" s="53"/>
      <c r="F48" s="53"/>
    </row>
    <row r="49" spans="5:6">
      <c r="E49" s="53"/>
      <c r="F49" s="53"/>
    </row>
    <row r="50" spans="5:6">
      <c r="E50" s="53"/>
      <c r="F50" s="53"/>
    </row>
    <row r="51" spans="5:6">
      <c r="E51" s="53"/>
      <c r="F51" s="53"/>
    </row>
    <row r="52" spans="5:6">
      <c r="E52" s="53"/>
      <c r="F52" s="53"/>
    </row>
    <row r="53" spans="5:6">
      <c r="E53" s="53"/>
      <c r="F53" s="53"/>
    </row>
    <row r="54" spans="5:6">
      <c r="E54" s="53"/>
      <c r="F54" s="53"/>
    </row>
    <row r="55" spans="5:6">
      <c r="E55" s="53"/>
      <c r="F55" s="53"/>
    </row>
    <row r="56" spans="5:6">
      <c r="E56" s="53"/>
      <c r="F56" s="53"/>
    </row>
    <row r="57" spans="5:6">
      <c r="E57" s="53"/>
      <c r="F57" s="53"/>
    </row>
    <row r="58" spans="5:6">
      <c r="E58" s="53"/>
      <c r="F58" s="53"/>
    </row>
    <row r="59" spans="5:6">
      <c r="E59" s="53"/>
      <c r="F59" s="53"/>
    </row>
    <row r="60" spans="5:6">
      <c r="E60" s="53"/>
      <c r="F60" s="53"/>
    </row>
    <row r="61" spans="5:6">
      <c r="E61" s="53"/>
      <c r="F61" s="53"/>
    </row>
    <row r="62" spans="5:6">
      <c r="E62" s="53"/>
      <c r="F62" s="53"/>
    </row>
    <row r="63" spans="5:6">
      <c r="E63" s="53"/>
      <c r="F63" s="53"/>
    </row>
    <row r="64" spans="5:6">
      <c r="E64" s="53"/>
      <c r="F64" s="53"/>
    </row>
    <row r="65" spans="5:6">
      <c r="E65" s="53"/>
      <c r="F65" s="53"/>
    </row>
    <row r="66" spans="5:6">
      <c r="E66" s="53"/>
      <c r="F66" s="53"/>
    </row>
    <row r="67" spans="5:6">
      <c r="E67" s="53"/>
      <c r="F67" s="53"/>
    </row>
    <row r="68" spans="5:6">
      <c r="E68" s="53"/>
      <c r="F68" s="53"/>
    </row>
    <row r="69" spans="5:6">
      <c r="E69" s="53"/>
      <c r="F69" s="53"/>
    </row>
    <row r="70" spans="5:6">
      <c r="E70" s="53"/>
      <c r="F70" s="53"/>
    </row>
    <row r="71" spans="5:6">
      <c r="E71" s="53"/>
      <c r="F71" s="53"/>
    </row>
    <row r="72" spans="5:6">
      <c r="E72" s="53"/>
      <c r="F72" s="53"/>
    </row>
    <row r="73" spans="5:6">
      <c r="E73" s="53"/>
      <c r="F73" s="53"/>
    </row>
    <row r="74" spans="5:6">
      <c r="E74" s="53"/>
      <c r="F74" s="53"/>
    </row>
    <row r="75" spans="5:6">
      <c r="E75" s="53"/>
      <c r="F75" s="53"/>
    </row>
    <row r="76" spans="5:6">
      <c r="E76" s="53"/>
      <c r="F76" s="53"/>
    </row>
    <row r="77" spans="5:6">
      <c r="E77" s="53"/>
      <c r="F77" s="53"/>
    </row>
    <row r="78" spans="5:6">
      <c r="E78" s="53"/>
      <c r="F78" s="53"/>
    </row>
    <row r="79" spans="5:6">
      <c r="E79" s="53"/>
      <c r="F79" s="53"/>
    </row>
    <row r="80" spans="5:6">
      <c r="E80" s="53"/>
      <c r="F80" s="53"/>
    </row>
    <row r="81" spans="5:6">
      <c r="E81" s="53"/>
      <c r="F81" s="53"/>
    </row>
    <row r="82" spans="5:6">
      <c r="E82" s="53"/>
      <c r="F82" s="53"/>
    </row>
    <row r="83" spans="5:6">
      <c r="E83" s="53"/>
      <c r="F83" s="53"/>
    </row>
    <row r="84" spans="5:6">
      <c r="E84" s="53"/>
      <c r="F84" s="53"/>
    </row>
    <row r="85" spans="5:6">
      <c r="E85" s="53"/>
      <c r="F85" s="53"/>
    </row>
    <row r="86" spans="5:6">
      <c r="E86" s="53"/>
      <c r="F86" s="53"/>
    </row>
    <row r="87" spans="5:6">
      <c r="E87" s="53"/>
      <c r="F87" s="53"/>
    </row>
    <row r="88" spans="5:6">
      <c r="E88" s="53"/>
      <c r="F88" s="53"/>
    </row>
    <row r="89" spans="5:6">
      <c r="E89" s="53"/>
      <c r="F89" s="53"/>
    </row>
    <row r="90" spans="5:6">
      <c r="E90" s="53"/>
      <c r="F90" s="53"/>
    </row>
    <row r="91" spans="5:6">
      <c r="E91" s="53"/>
      <c r="F91" s="53"/>
    </row>
    <row r="92" spans="5:6">
      <c r="E92" s="53"/>
      <c r="F92" s="53"/>
    </row>
    <row r="93" spans="5:6">
      <c r="E93" s="53"/>
      <c r="F93" s="53"/>
    </row>
    <row r="94" spans="5:6">
      <c r="E94" s="53"/>
      <c r="F94" s="53"/>
    </row>
    <row r="95" spans="5:6">
      <c r="E95" s="53"/>
      <c r="F95" s="53"/>
    </row>
    <row r="96" spans="5:6">
      <c r="E96" s="53"/>
      <c r="F96" s="53"/>
    </row>
    <row r="97" spans="5:6">
      <c r="E97" s="53"/>
      <c r="F97" s="53"/>
    </row>
    <row r="98" spans="5:6">
      <c r="E98" s="53"/>
      <c r="F98" s="53"/>
    </row>
    <row r="99" spans="5:6">
      <c r="E99" s="53"/>
      <c r="F99" s="53"/>
    </row>
    <row r="100" spans="5:6">
      <c r="E100" s="53"/>
      <c r="F100" s="53"/>
    </row>
    <row r="101" spans="5:6">
      <c r="E101" s="53"/>
      <c r="F101" s="53"/>
    </row>
    <row r="102" spans="5:6">
      <c r="E102" s="53"/>
      <c r="F102" s="53"/>
    </row>
    <row r="103" spans="5:6">
      <c r="E103" s="53"/>
      <c r="F103" s="53"/>
    </row>
    <row r="104" spans="5:6">
      <c r="E104" s="53"/>
      <c r="F104" s="53"/>
    </row>
    <row r="105" spans="5:6">
      <c r="E105" s="53"/>
      <c r="F105" s="53"/>
    </row>
    <row r="106" spans="5:6">
      <c r="E106" s="53"/>
      <c r="F106" s="53"/>
    </row>
    <row r="107" spans="5:6">
      <c r="E107" s="53"/>
      <c r="F107" s="53"/>
    </row>
    <row r="108" spans="5:6">
      <c r="E108" s="53"/>
      <c r="F108" s="53"/>
    </row>
    <row r="109" spans="5:6">
      <c r="E109" s="53"/>
      <c r="F109" s="53"/>
    </row>
    <row r="110" spans="5:6">
      <c r="E110" s="53"/>
      <c r="F110" s="53"/>
    </row>
    <row r="111" spans="5:6">
      <c r="E111" s="53"/>
      <c r="F111" s="53"/>
    </row>
    <row r="112" spans="5:6">
      <c r="E112" s="53"/>
      <c r="F112" s="53"/>
    </row>
    <row r="113" spans="5:6">
      <c r="E113" s="53"/>
      <c r="F113" s="53"/>
    </row>
    <row r="114" spans="5:6">
      <c r="E114" s="53"/>
      <c r="F114" s="53"/>
    </row>
    <row r="115" spans="5:6">
      <c r="E115" s="53"/>
      <c r="F115" s="53"/>
    </row>
    <row r="116" spans="5:6">
      <c r="E116" s="53"/>
      <c r="F116" s="53"/>
    </row>
    <row r="117" spans="5:6">
      <c r="E117" s="53"/>
      <c r="F117" s="53"/>
    </row>
    <row r="118" spans="5:6">
      <c r="E118" s="53"/>
      <c r="F118" s="53"/>
    </row>
    <row r="119" spans="5:6">
      <c r="E119" s="53"/>
      <c r="F119" s="53"/>
    </row>
    <row r="120" spans="5:6">
      <c r="E120" s="53"/>
      <c r="F120" s="53"/>
    </row>
    <row r="121" spans="5:6">
      <c r="E121" s="53"/>
      <c r="F121" s="53"/>
    </row>
    <row r="122" spans="5:6">
      <c r="E122" s="53"/>
      <c r="F122" s="53"/>
    </row>
    <row r="123" spans="5:6">
      <c r="E123" s="53"/>
      <c r="F123" s="53"/>
    </row>
    <row r="124" spans="5:6">
      <c r="E124" s="53"/>
      <c r="F124" s="53"/>
    </row>
    <row r="125" spans="5:6">
      <c r="E125" s="53"/>
      <c r="F125" s="53"/>
    </row>
    <row r="126" spans="5:6">
      <c r="E126" s="53"/>
      <c r="F126" s="53"/>
    </row>
    <row r="127" spans="5:6">
      <c r="E127" s="53"/>
      <c r="F127" s="53"/>
    </row>
    <row r="128" spans="5:6">
      <c r="E128" s="53"/>
      <c r="F128" s="53"/>
    </row>
    <row r="129" spans="5:6">
      <c r="E129" s="53"/>
      <c r="F129" s="53"/>
    </row>
    <row r="130" spans="5:6">
      <c r="E130" s="53"/>
      <c r="F130" s="53"/>
    </row>
    <row r="131" spans="5:6">
      <c r="E131" s="53"/>
      <c r="F131" s="53"/>
    </row>
    <row r="132" spans="5:6">
      <c r="E132" s="53"/>
      <c r="F132" s="53"/>
    </row>
    <row r="133" spans="5:6">
      <c r="E133" s="53"/>
      <c r="F133" s="53"/>
    </row>
    <row r="134" spans="5:6">
      <c r="E134" s="53"/>
      <c r="F134" s="53"/>
    </row>
    <row r="135" spans="5:6">
      <c r="E135" s="53"/>
      <c r="F135" s="53"/>
    </row>
    <row r="136" spans="5:6">
      <c r="E136" s="53"/>
      <c r="F136" s="53"/>
    </row>
    <row r="137" spans="5:6">
      <c r="E137" s="53"/>
      <c r="F137" s="53"/>
    </row>
    <row r="138" spans="5:6">
      <c r="E138" s="53"/>
      <c r="F138" s="53"/>
    </row>
    <row r="139" spans="5:6">
      <c r="E139" s="53"/>
      <c r="F139" s="53"/>
    </row>
    <row r="140" spans="5:6">
      <c r="E140" s="53"/>
      <c r="F140" s="53"/>
    </row>
    <row r="141" spans="5:6">
      <c r="E141" s="53"/>
      <c r="F141" s="53"/>
    </row>
    <row r="142" spans="5:6">
      <c r="E142" s="53"/>
      <c r="F142" s="53"/>
    </row>
    <row r="143" spans="5:6">
      <c r="E143" s="53"/>
      <c r="F143" s="53"/>
    </row>
    <row r="144" spans="5:6">
      <c r="E144" s="53"/>
      <c r="F144" s="53"/>
    </row>
    <row r="145" spans="5:6">
      <c r="E145" s="53"/>
      <c r="F145" s="53"/>
    </row>
    <row r="146" spans="5:6">
      <c r="E146" s="53"/>
      <c r="F146" s="53"/>
    </row>
    <row r="147" spans="5:6">
      <c r="E147" s="53"/>
      <c r="F147" s="53"/>
    </row>
    <row r="148" spans="5:6">
      <c r="E148" s="53"/>
      <c r="F148" s="53"/>
    </row>
    <row r="149" spans="5:6">
      <c r="E149" s="53"/>
      <c r="F149" s="53"/>
    </row>
    <row r="150" spans="5:6">
      <c r="E150" s="53"/>
      <c r="F150" s="53"/>
    </row>
    <row r="151" spans="5:6">
      <c r="E151" s="53"/>
      <c r="F151" s="53"/>
    </row>
    <row r="152" spans="5:6">
      <c r="E152" s="53"/>
      <c r="F152" s="53"/>
    </row>
    <row r="153" spans="5:6">
      <c r="E153" s="53"/>
      <c r="F153" s="53"/>
    </row>
    <row r="154" spans="5:6">
      <c r="E154" s="53"/>
      <c r="F154" s="53"/>
    </row>
    <row r="155" spans="5:6">
      <c r="E155" s="53"/>
      <c r="F155" s="53"/>
    </row>
    <row r="156" spans="5:6">
      <c r="E156" s="53"/>
      <c r="F156" s="53"/>
    </row>
    <row r="157" spans="5:6">
      <c r="E157" s="53"/>
      <c r="F157" s="53"/>
    </row>
    <row r="158" spans="5:6">
      <c r="E158" s="53"/>
      <c r="F158" s="53"/>
    </row>
    <row r="159" spans="5:6">
      <c r="E159" s="53"/>
      <c r="F159" s="53"/>
    </row>
    <row r="160" spans="5:6">
      <c r="E160" s="53"/>
      <c r="F160" s="53"/>
    </row>
    <row r="161" spans="5:6">
      <c r="E161" s="53"/>
      <c r="F161" s="53"/>
    </row>
    <row r="162" spans="5:6">
      <c r="E162" s="53"/>
      <c r="F162" s="53"/>
    </row>
    <row r="163" spans="5:6">
      <c r="E163" s="53"/>
      <c r="F163" s="53"/>
    </row>
    <row r="164" spans="5:6">
      <c r="E164" s="53"/>
      <c r="F164" s="53"/>
    </row>
    <row r="165" spans="5:6">
      <c r="E165" s="53"/>
      <c r="F165" s="53"/>
    </row>
    <row r="166" spans="5:6">
      <c r="E166" s="53"/>
      <c r="F166" s="53"/>
    </row>
    <row r="167" spans="5:6">
      <c r="E167" s="53"/>
      <c r="F167" s="53"/>
    </row>
    <row r="168" spans="5:6">
      <c r="E168" s="53"/>
      <c r="F168" s="53"/>
    </row>
    <row r="169" spans="5:6">
      <c r="E169" s="53"/>
      <c r="F169" s="53"/>
    </row>
    <row r="170" spans="5:6">
      <c r="E170" s="53"/>
      <c r="F170" s="53"/>
    </row>
    <row r="171" spans="5:6">
      <c r="E171" s="53"/>
      <c r="F171" s="53"/>
    </row>
    <row r="172" spans="5:6">
      <c r="E172" s="53"/>
      <c r="F172" s="53"/>
    </row>
    <row r="173" spans="5:6">
      <c r="E173" s="53"/>
      <c r="F173" s="53"/>
    </row>
    <row r="174" spans="5:6">
      <c r="E174" s="53"/>
      <c r="F174" s="53"/>
    </row>
    <row r="175" spans="5:6">
      <c r="E175" s="53"/>
      <c r="F175" s="53"/>
    </row>
    <row r="176" spans="5:6">
      <c r="E176" s="53"/>
      <c r="F176" s="53"/>
    </row>
    <row r="177" spans="5:6">
      <c r="E177" s="53"/>
      <c r="F177" s="53"/>
    </row>
    <row r="178" spans="5:6">
      <c r="E178" s="53"/>
      <c r="F178" s="53"/>
    </row>
    <row r="179" spans="5:6">
      <c r="E179" s="53"/>
      <c r="F179" s="53"/>
    </row>
    <row r="180" spans="5:6">
      <c r="E180" s="53"/>
      <c r="F180" s="53"/>
    </row>
    <row r="181" spans="5:6">
      <c r="E181" s="53"/>
      <c r="F181" s="53"/>
    </row>
    <row r="182" spans="5:6">
      <c r="E182" s="53"/>
      <c r="F182" s="53"/>
    </row>
    <row r="183" spans="5:6">
      <c r="E183" s="53"/>
      <c r="F183" s="53"/>
    </row>
    <row r="184" spans="5:6">
      <c r="E184" s="53"/>
      <c r="F184" s="53"/>
    </row>
    <row r="185" spans="5:6">
      <c r="E185" s="53"/>
      <c r="F185" s="53"/>
    </row>
    <row r="186" spans="5:6">
      <c r="E186" s="53"/>
      <c r="F186" s="53"/>
    </row>
    <row r="187" spans="5:6">
      <c r="E187" s="53"/>
      <c r="F187" s="53"/>
    </row>
    <row r="188" spans="5:6">
      <c r="E188" s="53"/>
      <c r="F188" s="53"/>
    </row>
    <row r="189" spans="5:6">
      <c r="E189" s="53"/>
      <c r="F189" s="53"/>
    </row>
    <row r="190" spans="5:6">
      <c r="E190" s="53"/>
      <c r="F190" s="53"/>
    </row>
    <row r="191" spans="5:6">
      <c r="E191" s="53"/>
      <c r="F191" s="53"/>
    </row>
    <row r="192" spans="5:6">
      <c r="E192" s="53"/>
      <c r="F192" s="53"/>
    </row>
    <row r="193" spans="5:6">
      <c r="E193" s="53"/>
      <c r="F193" s="53"/>
    </row>
    <row r="194" spans="5:6">
      <c r="E194" s="53"/>
      <c r="F194" s="53"/>
    </row>
    <row r="195" spans="5:6">
      <c r="E195" s="53"/>
      <c r="F195" s="53"/>
    </row>
    <row r="196" spans="5:6">
      <c r="E196" s="53"/>
      <c r="F196" s="53"/>
    </row>
    <row r="197" spans="5:6">
      <c r="E197" s="53"/>
      <c r="F197" s="53"/>
    </row>
    <row r="198" spans="5:6">
      <c r="E198" s="53"/>
      <c r="F198" s="53"/>
    </row>
    <row r="199" spans="5:6">
      <c r="E199" s="53"/>
      <c r="F199" s="53"/>
    </row>
    <row r="200" spans="5:6">
      <c r="E200" s="53"/>
      <c r="F200" s="53"/>
    </row>
    <row r="201" spans="5:6">
      <c r="E201" s="53"/>
      <c r="F201" s="53"/>
    </row>
    <row r="202" spans="5:6">
      <c r="E202" s="53"/>
      <c r="F202" s="53"/>
    </row>
    <row r="203" spans="5:6">
      <c r="E203" s="53"/>
      <c r="F203" s="53"/>
    </row>
    <row r="204" spans="5:6">
      <c r="E204" s="53"/>
      <c r="F204" s="53"/>
    </row>
    <row r="205" spans="5:6">
      <c r="E205" s="53"/>
      <c r="F205" s="53"/>
    </row>
    <row r="206" spans="5:6">
      <c r="E206" s="53"/>
      <c r="F206" s="53"/>
    </row>
    <row r="207" spans="5:6">
      <c r="E207" s="53"/>
      <c r="F207" s="53"/>
    </row>
    <row r="208" spans="5:6">
      <c r="E208" s="53"/>
      <c r="F208" s="53"/>
    </row>
    <row r="209" spans="5:6">
      <c r="E209" s="53"/>
      <c r="F209" s="53"/>
    </row>
    <row r="210" spans="5:6">
      <c r="E210" s="53"/>
      <c r="F210" s="53"/>
    </row>
    <row r="211" spans="5:6">
      <c r="E211" s="53"/>
      <c r="F211" s="53"/>
    </row>
    <row r="212" spans="5:6">
      <c r="E212" s="53"/>
      <c r="F212" s="53"/>
    </row>
    <row r="213" spans="5:6">
      <c r="E213" s="53"/>
      <c r="F213" s="53"/>
    </row>
    <row r="214" spans="5:6">
      <c r="E214" s="53"/>
      <c r="F214" s="53"/>
    </row>
    <row r="215" spans="5:6">
      <c r="E215" s="53"/>
      <c r="F215" s="53"/>
    </row>
    <row r="216" spans="5:6">
      <c r="E216" s="53"/>
      <c r="F216" s="53"/>
    </row>
    <row r="217" spans="5:6">
      <c r="E217" s="53"/>
      <c r="F217" s="53"/>
    </row>
    <row r="218" spans="5:6">
      <c r="E218" s="53"/>
      <c r="F218" s="53"/>
    </row>
    <row r="219" spans="5:6">
      <c r="E219" s="53"/>
      <c r="F219" s="53"/>
    </row>
    <row r="220" spans="5:6">
      <c r="E220" s="53"/>
      <c r="F220" s="53"/>
    </row>
    <row r="221" spans="5:6">
      <c r="E221" s="53"/>
      <c r="F221" s="53"/>
    </row>
    <row r="222" spans="5:6">
      <c r="E222" s="53"/>
      <c r="F222" s="53"/>
    </row>
    <row r="223" spans="5:6">
      <c r="E223" s="53"/>
      <c r="F223" s="53"/>
    </row>
    <row r="224" spans="5:6">
      <c r="E224" s="53"/>
      <c r="F224" s="53"/>
    </row>
    <row r="225" spans="5:6">
      <c r="E225" s="53"/>
      <c r="F225" s="53"/>
    </row>
    <row r="226" spans="5:6">
      <c r="E226" s="53"/>
      <c r="F226" s="53"/>
    </row>
    <row r="227" spans="5:6">
      <c r="E227" s="53"/>
      <c r="F227" s="53"/>
    </row>
    <row r="228" spans="5:6">
      <c r="E228" s="53"/>
      <c r="F228" s="53"/>
    </row>
    <row r="229" spans="5:6">
      <c r="E229" s="53"/>
      <c r="F229" s="53"/>
    </row>
    <row r="230" spans="5:6">
      <c r="E230" s="53"/>
      <c r="F230" s="53"/>
    </row>
    <row r="231" spans="5:6">
      <c r="E231" s="53"/>
      <c r="F231" s="53"/>
    </row>
    <row r="232" spans="5:6">
      <c r="E232" s="53"/>
      <c r="F232" s="53"/>
    </row>
    <row r="233" spans="5:6">
      <c r="E233" s="53"/>
      <c r="F233" s="53"/>
    </row>
    <row r="234" spans="5:6">
      <c r="E234" s="53"/>
      <c r="F234" s="53"/>
    </row>
    <row r="235" spans="5:6">
      <c r="E235" s="53"/>
      <c r="F235" s="53"/>
    </row>
    <row r="236" spans="5:6">
      <c r="E236" s="53"/>
      <c r="F236" s="53"/>
    </row>
    <row r="237" spans="5:6">
      <c r="E237" s="53"/>
      <c r="F237" s="53"/>
    </row>
    <row r="238" spans="5:6">
      <c r="E238" s="53"/>
      <c r="F238" s="53"/>
    </row>
    <row r="239" spans="5:6">
      <c r="E239" s="53"/>
      <c r="F239" s="53"/>
    </row>
    <row r="240" spans="5:6">
      <c r="E240" s="53"/>
      <c r="F240" s="53"/>
    </row>
    <row r="241" spans="5:6">
      <c r="E241" s="53"/>
      <c r="F241" s="53"/>
    </row>
    <row r="242" spans="5:6">
      <c r="E242" s="53"/>
      <c r="F242" s="53"/>
    </row>
    <row r="243" spans="5:6">
      <c r="E243" s="53"/>
      <c r="F243" s="53"/>
    </row>
    <row r="244" spans="5:6">
      <c r="E244" s="53"/>
      <c r="F244" s="53"/>
    </row>
    <row r="245" spans="5:6">
      <c r="E245" s="53"/>
      <c r="F245" s="53"/>
    </row>
    <row r="246" spans="5:6">
      <c r="E246" s="53"/>
      <c r="F246" s="53"/>
    </row>
    <row r="247" spans="5:6">
      <c r="E247" s="53"/>
      <c r="F247" s="53"/>
    </row>
    <row r="248" spans="5:6">
      <c r="E248" s="53"/>
      <c r="F248" s="53"/>
    </row>
    <row r="249" spans="5:6">
      <c r="E249" s="53"/>
      <c r="F249" s="53"/>
    </row>
    <row r="250" spans="5:6">
      <c r="E250" s="53"/>
      <c r="F250" s="53"/>
    </row>
    <row r="251" spans="5:6">
      <c r="E251" s="53"/>
      <c r="F251" s="53"/>
    </row>
    <row r="252" spans="5:6">
      <c r="E252" s="53"/>
      <c r="F252" s="53"/>
    </row>
    <row r="253" spans="5:6">
      <c r="E253" s="53"/>
      <c r="F253" s="53"/>
    </row>
    <row r="254" spans="5:6">
      <c r="E254" s="53"/>
      <c r="F254" s="53"/>
    </row>
    <row r="255" spans="5:6">
      <c r="E255" s="53"/>
      <c r="F255" s="53"/>
    </row>
    <row r="256" spans="5:6">
      <c r="E256" s="53"/>
      <c r="F256" s="53"/>
    </row>
    <row r="257" spans="5:6">
      <c r="E257" s="53"/>
      <c r="F257" s="53"/>
    </row>
    <row r="258" spans="5:6">
      <c r="E258" s="53"/>
      <c r="F258" s="53"/>
    </row>
    <row r="259" spans="5:6">
      <c r="E259" s="53"/>
      <c r="F259" s="53"/>
    </row>
    <row r="260" spans="5:6">
      <c r="E260" s="53"/>
      <c r="F260" s="53"/>
    </row>
    <row r="261" spans="5:6">
      <c r="E261" s="53"/>
      <c r="F261" s="53"/>
    </row>
    <row r="262" spans="5:6">
      <c r="E262" s="53"/>
      <c r="F262" s="53"/>
    </row>
    <row r="263" spans="5:6">
      <c r="E263" s="53"/>
      <c r="F263" s="53"/>
    </row>
    <row r="264" spans="5:6">
      <c r="E264" s="53"/>
      <c r="F264" s="53"/>
    </row>
    <row r="265" spans="5:6">
      <c r="E265" s="53"/>
      <c r="F265" s="53"/>
    </row>
    <row r="266" spans="5:6">
      <c r="E266" s="53"/>
      <c r="F266" s="53"/>
    </row>
    <row r="267" spans="5:6">
      <c r="E267" s="53"/>
      <c r="F267" s="53"/>
    </row>
    <row r="268" spans="5:6">
      <c r="E268" s="53"/>
      <c r="F268" s="53"/>
    </row>
    <row r="269" spans="5:6">
      <c r="E269" s="53"/>
      <c r="F269" s="53"/>
    </row>
    <row r="270" spans="5:6">
      <c r="E270" s="53"/>
      <c r="F270" s="53"/>
    </row>
    <row r="271" spans="5:6">
      <c r="E271" s="53"/>
      <c r="F271" s="53"/>
    </row>
    <row r="272" spans="5:6">
      <c r="E272" s="53"/>
      <c r="F272" s="53"/>
    </row>
    <row r="273" spans="5:6">
      <c r="E273" s="53"/>
      <c r="F273" s="53"/>
    </row>
    <row r="274" spans="5:6">
      <c r="E274" s="53"/>
      <c r="F274" s="53"/>
    </row>
    <row r="275" spans="5:6">
      <c r="E275" s="53"/>
      <c r="F275" s="53"/>
    </row>
    <row r="276" spans="5:6">
      <c r="E276" s="53"/>
      <c r="F276" s="53"/>
    </row>
    <row r="277" spans="5:6">
      <c r="E277" s="53"/>
      <c r="F277" s="53"/>
    </row>
    <row r="278" spans="5:6">
      <c r="E278" s="53"/>
      <c r="F278" s="53"/>
    </row>
    <row r="279" spans="5:6">
      <c r="E279" s="53"/>
      <c r="F279" s="53"/>
    </row>
    <row r="280" spans="5:6">
      <c r="E280" s="53"/>
      <c r="F280" s="53"/>
    </row>
    <row r="281" spans="5:6">
      <c r="E281" s="53"/>
      <c r="F281" s="53"/>
    </row>
    <row r="282" spans="5:6">
      <c r="E282" s="53"/>
      <c r="F282" s="53"/>
    </row>
    <row r="283" spans="5:6">
      <c r="E283" s="53"/>
      <c r="F283" s="53"/>
    </row>
    <row r="284" spans="5:6">
      <c r="E284" s="53"/>
      <c r="F284" s="53"/>
    </row>
    <row r="285" spans="5:6">
      <c r="E285" s="53"/>
      <c r="F285" s="53"/>
    </row>
    <row r="286" spans="5:6">
      <c r="E286" s="53"/>
      <c r="F286" s="53"/>
    </row>
    <row r="287" spans="5:6">
      <c r="E287" s="53"/>
      <c r="F287" s="53"/>
    </row>
    <row r="288" spans="5:6">
      <c r="E288" s="53"/>
      <c r="F288" s="53"/>
    </row>
    <row r="289" spans="5:6">
      <c r="E289" s="53"/>
      <c r="F289" s="53"/>
    </row>
    <row r="290" spans="5:6">
      <c r="E290" s="53"/>
      <c r="F290" s="53"/>
    </row>
    <row r="291" spans="5:6">
      <c r="E291" s="53"/>
      <c r="F291" s="53"/>
    </row>
    <row r="292" spans="5:6">
      <c r="E292" s="53"/>
      <c r="F292" s="53"/>
    </row>
    <row r="293" spans="5:6">
      <c r="E293" s="53"/>
      <c r="F293" s="53"/>
    </row>
    <row r="294" spans="5:6">
      <c r="E294" s="53"/>
      <c r="F294" s="53"/>
    </row>
    <row r="295" spans="5:6">
      <c r="E295" s="53"/>
      <c r="F295" s="53"/>
    </row>
    <row r="296" spans="5:6">
      <c r="E296" s="53"/>
      <c r="F296" s="53"/>
    </row>
    <row r="297" spans="5:6">
      <c r="E297" s="53"/>
      <c r="F297" s="53"/>
    </row>
    <row r="298" spans="5:6">
      <c r="E298" s="53"/>
      <c r="F298" s="53"/>
    </row>
    <row r="299" spans="5:6">
      <c r="E299" s="53"/>
      <c r="F299" s="53"/>
    </row>
    <row r="300" spans="5:6">
      <c r="E300" s="53"/>
      <c r="F300" s="53"/>
    </row>
    <row r="301" spans="5:6">
      <c r="E301" s="53"/>
      <c r="F301" s="53"/>
    </row>
    <row r="302" spans="5:6">
      <c r="E302" s="53"/>
      <c r="F302" s="53"/>
    </row>
    <row r="303" spans="5:6">
      <c r="E303" s="53"/>
      <c r="F303" s="53"/>
    </row>
    <row r="304" spans="5:6">
      <c r="E304" s="53"/>
      <c r="F304" s="53"/>
    </row>
    <row r="305" spans="5:6">
      <c r="E305" s="53"/>
      <c r="F305" s="53"/>
    </row>
    <row r="306" spans="5:6">
      <c r="E306" s="53"/>
      <c r="F306" s="53"/>
    </row>
    <row r="307" spans="5:6">
      <c r="E307" s="53"/>
      <c r="F307" s="53"/>
    </row>
    <row r="308" spans="5:6">
      <c r="E308" s="53"/>
      <c r="F308" s="53"/>
    </row>
    <row r="309" spans="5:6">
      <c r="E309" s="53"/>
      <c r="F309" s="53"/>
    </row>
    <row r="310" spans="5:6">
      <c r="E310" s="53"/>
      <c r="F310" s="53"/>
    </row>
    <row r="311" spans="5:6">
      <c r="E311" s="53"/>
      <c r="F311" s="53"/>
    </row>
    <row r="312" spans="5:6">
      <c r="E312" s="53"/>
      <c r="F312" s="53"/>
    </row>
    <row r="313" spans="5:6">
      <c r="E313" s="53"/>
      <c r="F313" s="53"/>
    </row>
    <row r="314" spans="5:6">
      <c r="E314" s="53"/>
      <c r="F314" s="53"/>
    </row>
    <row r="315" spans="5:6">
      <c r="E315" s="53"/>
      <c r="F315" s="53"/>
    </row>
    <row r="316" spans="5:6">
      <c r="E316" s="53"/>
      <c r="F316" s="53"/>
    </row>
    <row r="317" spans="5:6">
      <c r="E317" s="53"/>
      <c r="F317" s="53"/>
    </row>
    <row r="318" spans="5:6">
      <c r="E318" s="53"/>
      <c r="F318" s="53"/>
    </row>
    <row r="319" spans="5:6">
      <c r="E319" s="53"/>
      <c r="F319" s="53"/>
    </row>
    <row r="320" spans="5:6">
      <c r="E320" s="53"/>
      <c r="F320" s="53"/>
    </row>
    <row r="321" spans="5:6">
      <c r="E321" s="53"/>
      <c r="F321" s="53"/>
    </row>
    <row r="322" spans="5:6">
      <c r="E322" s="53"/>
      <c r="F322" s="53"/>
    </row>
    <row r="323" spans="5:6">
      <c r="E323" s="53"/>
      <c r="F323" s="53"/>
    </row>
    <row r="324" spans="5:6">
      <c r="E324" s="53"/>
      <c r="F324" s="53"/>
    </row>
    <row r="325" spans="5:6">
      <c r="E325" s="53"/>
      <c r="F325" s="53"/>
    </row>
    <row r="326" spans="5:6">
      <c r="E326" s="53"/>
      <c r="F326" s="53"/>
    </row>
    <row r="327" spans="5:6">
      <c r="E327" s="53"/>
      <c r="F327" s="53"/>
    </row>
    <row r="328" spans="5:6">
      <c r="E328" s="53"/>
      <c r="F328" s="53"/>
    </row>
    <row r="329" spans="5:6">
      <c r="E329" s="53"/>
      <c r="F329" s="53"/>
    </row>
    <row r="330" spans="5:6">
      <c r="E330" s="53"/>
      <c r="F330" s="53"/>
    </row>
    <row r="331" spans="5:6">
      <c r="E331" s="53"/>
      <c r="F331" s="53"/>
    </row>
    <row r="332" spans="5:6">
      <c r="E332" s="53"/>
      <c r="F332" s="53"/>
    </row>
    <row r="333" spans="5:6">
      <c r="E333" s="53"/>
      <c r="F333" s="53"/>
    </row>
    <row r="334" spans="5:6">
      <c r="E334" s="53"/>
      <c r="F334" s="53"/>
    </row>
    <row r="335" spans="5:6">
      <c r="E335" s="53"/>
      <c r="F335" s="53"/>
    </row>
    <row r="336" spans="5:6">
      <c r="E336" s="53"/>
      <c r="F336" s="53"/>
    </row>
    <row r="337" spans="5:6">
      <c r="E337" s="53"/>
      <c r="F337" s="53"/>
    </row>
    <row r="338" spans="5:6">
      <c r="E338" s="53"/>
      <c r="F338" s="53"/>
    </row>
    <row r="339" spans="5:6">
      <c r="E339" s="53"/>
      <c r="F339" s="53"/>
    </row>
    <row r="340" spans="5:6">
      <c r="E340" s="53"/>
      <c r="F340" s="53"/>
    </row>
    <row r="341" spans="5:6">
      <c r="E341" s="53"/>
      <c r="F341" s="53"/>
    </row>
    <row r="342" spans="5:6">
      <c r="E342" s="53"/>
      <c r="F342" s="53"/>
    </row>
    <row r="343" spans="5:6">
      <c r="E343" s="53"/>
      <c r="F343" s="53"/>
    </row>
    <row r="344" spans="5:6">
      <c r="E344" s="53"/>
      <c r="F344" s="53"/>
    </row>
    <row r="345" spans="5:6">
      <c r="E345" s="53"/>
      <c r="F345" s="53"/>
    </row>
    <row r="346" spans="5:6">
      <c r="E346" s="53"/>
      <c r="F346" s="53"/>
    </row>
    <row r="347" spans="5:6">
      <c r="E347" s="53"/>
      <c r="F347" s="53"/>
    </row>
    <row r="348" spans="5:6">
      <c r="E348" s="53"/>
      <c r="F348" s="53"/>
    </row>
    <row r="349" spans="5:6">
      <c r="E349" s="53"/>
      <c r="F349" s="53"/>
    </row>
    <row r="350" spans="5:6">
      <c r="E350" s="53"/>
      <c r="F350" s="53"/>
    </row>
    <row r="351" spans="5:6">
      <c r="E351" s="53"/>
      <c r="F351" s="53"/>
    </row>
    <row r="352" spans="5:6">
      <c r="E352" s="53"/>
      <c r="F352" s="53"/>
    </row>
    <row r="353" spans="5:6">
      <c r="E353" s="53"/>
      <c r="F353" s="53"/>
    </row>
    <row r="354" spans="5:6">
      <c r="E354" s="53"/>
      <c r="F354" s="53"/>
    </row>
    <row r="355" spans="5:6">
      <c r="E355" s="53"/>
      <c r="F355" s="53"/>
    </row>
    <row r="356" spans="5:6">
      <c r="E356" s="53"/>
      <c r="F356" s="53"/>
    </row>
    <row r="357" spans="5:6">
      <c r="E357" s="53"/>
      <c r="F357" s="53"/>
    </row>
    <row r="358" spans="5:6">
      <c r="E358" s="53"/>
      <c r="F358" s="53"/>
    </row>
    <row r="359" spans="5:6">
      <c r="E359" s="53"/>
      <c r="F359" s="53"/>
    </row>
    <row r="360" spans="5:6">
      <c r="E360" s="53"/>
      <c r="F360" s="53"/>
    </row>
    <row r="361" spans="5:6">
      <c r="E361" s="53"/>
      <c r="F361" s="53"/>
    </row>
    <row r="362" spans="5:6">
      <c r="E362" s="53"/>
      <c r="F362" s="53"/>
    </row>
    <row r="363" spans="5:6">
      <c r="E363" s="53"/>
      <c r="F363" s="53"/>
    </row>
    <row r="364" spans="5:6">
      <c r="E364" s="53"/>
      <c r="F364" s="53"/>
    </row>
    <row r="365" spans="5:6">
      <c r="E365" s="53"/>
      <c r="F365" s="53"/>
    </row>
    <row r="366" spans="5:6">
      <c r="E366" s="53"/>
      <c r="F366" s="53"/>
    </row>
    <row r="367" spans="5:6">
      <c r="E367" s="53"/>
      <c r="F367" s="53"/>
    </row>
    <row r="368" spans="5:6">
      <c r="E368" s="53"/>
      <c r="F368" s="53"/>
    </row>
    <row r="369" spans="5:6">
      <c r="E369" s="53"/>
      <c r="F369" s="53"/>
    </row>
    <row r="370" spans="5:6">
      <c r="E370" s="53"/>
      <c r="F370" s="53"/>
    </row>
    <row r="371" spans="5:6">
      <c r="E371" s="53"/>
      <c r="F371" s="53"/>
    </row>
    <row r="372" spans="5:6">
      <c r="E372" s="53"/>
      <c r="F372" s="53"/>
    </row>
    <row r="373" spans="5:6">
      <c r="E373" s="53"/>
      <c r="F373" s="53"/>
    </row>
    <row r="374" spans="5:6">
      <c r="E374" s="53"/>
      <c r="F374" s="53"/>
    </row>
    <row r="375" spans="5:6">
      <c r="E375" s="53"/>
      <c r="F375" s="53"/>
    </row>
    <row r="376" spans="5:6">
      <c r="E376" s="53"/>
      <c r="F376" s="53"/>
    </row>
    <row r="377" spans="5:6">
      <c r="E377" s="53"/>
      <c r="F377" s="53"/>
    </row>
    <row r="378" spans="5:6">
      <c r="E378" s="53"/>
      <c r="F378" s="53"/>
    </row>
    <row r="379" spans="5:6">
      <c r="E379" s="53"/>
      <c r="F379" s="53"/>
    </row>
    <row r="380" spans="5:6">
      <c r="E380" s="53"/>
      <c r="F380" s="53"/>
    </row>
    <row r="381" spans="5:6">
      <c r="E381" s="53"/>
      <c r="F381" s="53"/>
    </row>
    <row r="382" spans="5:6">
      <c r="E382" s="53"/>
      <c r="F382" s="53"/>
    </row>
    <row r="383" spans="5:6">
      <c r="E383" s="53"/>
      <c r="F383" s="53"/>
    </row>
    <row r="384" spans="5:6">
      <c r="E384" s="53"/>
      <c r="F384" s="53"/>
    </row>
    <row r="385" spans="5:6">
      <c r="E385" s="53"/>
      <c r="F385" s="53"/>
    </row>
    <row r="386" spans="5:6">
      <c r="E386" s="53"/>
      <c r="F386" s="53"/>
    </row>
    <row r="387" spans="5:6">
      <c r="E387" s="53"/>
      <c r="F387" s="53"/>
    </row>
    <row r="388" spans="5:6">
      <c r="E388" s="53"/>
      <c r="F388" s="53"/>
    </row>
    <row r="389" spans="5:6">
      <c r="E389" s="53"/>
      <c r="F389" s="53"/>
    </row>
    <row r="390" spans="5:6">
      <c r="E390" s="53"/>
      <c r="F390" s="53"/>
    </row>
    <row r="391" spans="5:6">
      <c r="E391" s="53"/>
      <c r="F391" s="53"/>
    </row>
    <row r="392" spans="5:6">
      <c r="E392" s="53"/>
      <c r="F392" s="53"/>
    </row>
    <row r="393" spans="5:6">
      <c r="E393" s="53"/>
      <c r="F393" s="53"/>
    </row>
    <row r="394" spans="5:6">
      <c r="E394" s="53"/>
      <c r="F394" s="53"/>
    </row>
    <row r="395" spans="5:6">
      <c r="E395" s="53"/>
      <c r="F395" s="53"/>
    </row>
    <row r="396" spans="5:6">
      <c r="E396" s="53"/>
      <c r="F396" s="53"/>
    </row>
    <row r="397" spans="5:6">
      <c r="E397" s="53"/>
      <c r="F397" s="53"/>
    </row>
    <row r="398" spans="5:6">
      <c r="E398" s="53"/>
      <c r="F398" s="53"/>
    </row>
    <row r="399" spans="5:6">
      <c r="E399" s="53"/>
      <c r="F399" s="53"/>
    </row>
    <row r="400" spans="5:6">
      <c r="E400" s="53"/>
      <c r="F400" s="53"/>
    </row>
    <row r="401" spans="5:6">
      <c r="E401" s="53"/>
      <c r="F401" s="53"/>
    </row>
    <row r="402" spans="5:6">
      <c r="E402" s="53"/>
      <c r="F402" s="53"/>
    </row>
    <row r="403" spans="5:6">
      <c r="E403" s="53"/>
      <c r="F403" s="53"/>
    </row>
    <row r="404" spans="5:6">
      <c r="E404" s="53"/>
      <c r="F404" s="53"/>
    </row>
    <row r="405" spans="5:6">
      <c r="E405" s="53"/>
      <c r="F405" s="53"/>
    </row>
    <row r="406" spans="5:6">
      <c r="E406" s="53"/>
      <c r="F406" s="53"/>
    </row>
    <row r="407" spans="5:6">
      <c r="E407" s="53"/>
      <c r="F407" s="53"/>
    </row>
    <row r="408" spans="5:6">
      <c r="E408" s="53"/>
      <c r="F408" s="53"/>
    </row>
    <row r="409" spans="5:6">
      <c r="E409" s="53"/>
      <c r="F409" s="53"/>
    </row>
    <row r="410" spans="5:6">
      <c r="E410" s="53"/>
      <c r="F410" s="53"/>
    </row>
    <row r="411" spans="5:6">
      <c r="E411" s="53"/>
      <c r="F411" s="53"/>
    </row>
    <row r="412" spans="5:6">
      <c r="E412" s="53"/>
      <c r="F412" s="53"/>
    </row>
    <row r="413" spans="5:6">
      <c r="E413" s="53"/>
      <c r="F413" s="53"/>
    </row>
    <row r="414" spans="5:6">
      <c r="E414" s="53"/>
      <c r="F414" s="53"/>
    </row>
    <row r="415" spans="5:6">
      <c r="E415" s="53"/>
      <c r="F415" s="53"/>
    </row>
    <row r="416" spans="5:6">
      <c r="E416" s="53"/>
      <c r="F416" s="53"/>
    </row>
    <row r="417" spans="5:6">
      <c r="E417" s="53"/>
      <c r="F417" s="53"/>
    </row>
    <row r="418" spans="5:6">
      <c r="E418" s="53"/>
      <c r="F418" s="53"/>
    </row>
    <row r="419" spans="5:6">
      <c r="E419" s="53"/>
      <c r="F419" s="53"/>
    </row>
    <row r="420" spans="5:6">
      <c r="E420" s="53"/>
      <c r="F420" s="53"/>
    </row>
    <row r="421" spans="5:6">
      <c r="E421" s="53"/>
      <c r="F421" s="53"/>
    </row>
    <row r="422" spans="5:6">
      <c r="E422" s="53"/>
      <c r="F422" s="53"/>
    </row>
    <row r="423" spans="5:6">
      <c r="E423" s="53"/>
      <c r="F423" s="53"/>
    </row>
    <row r="424" spans="5:6">
      <c r="E424" s="53"/>
      <c r="F424" s="53"/>
    </row>
    <row r="425" spans="5:6">
      <c r="E425" s="53"/>
      <c r="F425" s="53"/>
    </row>
    <row r="426" spans="5:6">
      <c r="E426" s="53"/>
      <c r="F426" s="53"/>
    </row>
    <row r="427" spans="5:6">
      <c r="E427" s="53"/>
      <c r="F427" s="53"/>
    </row>
    <row r="428" spans="5:6">
      <c r="E428" s="53"/>
      <c r="F428" s="53"/>
    </row>
    <row r="429" spans="5:6">
      <c r="E429" s="53"/>
      <c r="F429" s="53"/>
    </row>
    <row r="430" spans="5:6">
      <c r="E430" s="53"/>
      <c r="F430" s="53"/>
    </row>
    <row r="431" spans="5:6">
      <c r="E431" s="53"/>
      <c r="F431" s="53"/>
    </row>
    <row r="432" spans="5:6">
      <c r="E432" s="53"/>
      <c r="F432" s="53"/>
    </row>
    <row r="433" spans="5:6">
      <c r="E433" s="53"/>
      <c r="F433" s="53"/>
    </row>
    <row r="434" spans="5:6">
      <c r="E434" s="53"/>
      <c r="F434" s="53"/>
    </row>
    <row r="435" spans="5:6">
      <c r="E435" s="53"/>
      <c r="F435" s="53"/>
    </row>
    <row r="436" spans="5:6">
      <c r="E436" s="53"/>
      <c r="F436" s="53"/>
    </row>
    <row r="437" spans="5:6">
      <c r="E437" s="53"/>
      <c r="F437" s="53"/>
    </row>
    <row r="438" spans="5:6">
      <c r="E438" s="53"/>
      <c r="F438" s="53"/>
    </row>
    <row r="439" spans="5:6">
      <c r="E439" s="53"/>
      <c r="F439" s="53"/>
    </row>
    <row r="440" spans="5:6">
      <c r="E440" s="53"/>
      <c r="F440" s="53"/>
    </row>
    <row r="441" spans="5:6">
      <c r="E441" s="53"/>
      <c r="F441" s="53"/>
    </row>
    <row r="442" spans="5:6">
      <c r="E442" s="53"/>
      <c r="F442" s="53"/>
    </row>
    <row r="443" spans="5:6">
      <c r="E443" s="53"/>
      <c r="F443" s="53"/>
    </row>
    <row r="444" spans="5:6">
      <c r="E444" s="53"/>
      <c r="F444" s="53"/>
    </row>
    <row r="445" spans="5:6">
      <c r="E445" s="53"/>
      <c r="F445" s="53"/>
    </row>
    <row r="446" spans="5:6">
      <c r="E446" s="53"/>
      <c r="F446" s="53"/>
    </row>
    <row r="447" spans="5:6">
      <c r="E447" s="53"/>
      <c r="F447" s="53"/>
    </row>
    <row r="448" spans="5:6">
      <c r="E448" s="53"/>
      <c r="F448" s="53"/>
    </row>
    <row r="449" spans="5:6">
      <c r="E449" s="53"/>
      <c r="F449" s="53"/>
    </row>
    <row r="450" spans="5:6">
      <c r="E450" s="53"/>
      <c r="F450" s="53"/>
    </row>
    <row r="451" spans="5:6">
      <c r="E451" s="53"/>
      <c r="F451" s="53"/>
    </row>
    <row r="452" spans="5:6">
      <c r="E452" s="53"/>
      <c r="F452" s="53"/>
    </row>
    <row r="453" spans="5:6">
      <c r="E453" s="53"/>
      <c r="F453" s="53"/>
    </row>
    <row r="454" spans="5:6">
      <c r="E454" s="53"/>
      <c r="F454" s="53"/>
    </row>
    <row r="455" spans="5:6">
      <c r="E455" s="53"/>
      <c r="F455" s="53"/>
    </row>
    <row r="456" spans="5:6">
      <c r="E456" s="53"/>
      <c r="F456" s="53"/>
    </row>
    <row r="457" spans="5:6">
      <c r="E457" s="53"/>
      <c r="F457" s="53"/>
    </row>
    <row r="458" spans="5:6">
      <c r="E458" s="53"/>
      <c r="F458" s="53"/>
    </row>
    <row r="459" spans="5:6">
      <c r="E459" s="53"/>
      <c r="F459" s="53"/>
    </row>
    <row r="460" spans="5:6">
      <c r="E460" s="53"/>
      <c r="F460" s="53"/>
    </row>
    <row r="461" spans="5:6">
      <c r="E461" s="53"/>
      <c r="F461" s="53"/>
    </row>
    <row r="462" spans="5:6">
      <c r="E462" s="53"/>
      <c r="F462" s="53"/>
    </row>
    <row r="463" spans="5:6">
      <c r="E463" s="53"/>
      <c r="F463" s="53"/>
    </row>
    <row r="464" spans="5:6">
      <c r="E464" s="53"/>
      <c r="F464" s="53"/>
    </row>
    <row r="465" spans="5:6">
      <c r="E465" s="53"/>
      <c r="F465" s="53"/>
    </row>
    <row r="466" spans="5:6">
      <c r="E466" s="53"/>
      <c r="F466" s="53"/>
    </row>
    <row r="467" spans="5:6">
      <c r="E467" s="53"/>
      <c r="F467" s="53"/>
    </row>
    <row r="468" spans="5:6">
      <c r="E468" s="53"/>
      <c r="F468" s="53"/>
    </row>
    <row r="469" spans="5:6">
      <c r="E469" s="53"/>
      <c r="F469" s="53"/>
    </row>
    <row r="470" spans="5:6">
      <c r="E470" s="53"/>
      <c r="F470" s="53"/>
    </row>
    <row r="471" spans="5:6">
      <c r="E471" s="53"/>
      <c r="F471" s="53"/>
    </row>
    <row r="472" spans="5:6">
      <c r="E472" s="53"/>
      <c r="F472" s="53"/>
    </row>
    <row r="473" spans="5:6">
      <c r="E473" s="53"/>
      <c r="F473" s="53"/>
    </row>
    <row r="474" spans="5:6">
      <c r="E474" s="53"/>
      <c r="F474" s="53"/>
    </row>
    <row r="475" spans="5:6">
      <c r="E475" s="53"/>
      <c r="F475" s="53"/>
    </row>
    <row r="476" spans="5:6">
      <c r="E476" s="53"/>
      <c r="F476" s="53"/>
    </row>
    <row r="477" spans="5:6">
      <c r="E477" s="53"/>
      <c r="F477" s="53"/>
    </row>
    <row r="478" spans="5:6">
      <c r="E478" s="53"/>
      <c r="F478" s="53"/>
    </row>
    <row r="479" spans="5:6">
      <c r="E479" s="53"/>
      <c r="F479" s="53"/>
    </row>
    <row r="480" spans="5:6">
      <c r="E480" s="53"/>
      <c r="F480" s="53"/>
    </row>
    <row r="481" spans="5:6">
      <c r="E481" s="53"/>
      <c r="F481" s="53"/>
    </row>
    <row r="482" spans="5:6">
      <c r="E482" s="53"/>
      <c r="F482" s="53"/>
    </row>
    <row r="483" spans="5:6">
      <c r="E483" s="53"/>
      <c r="F483" s="53"/>
    </row>
    <row r="484" spans="5:6">
      <c r="E484" s="53"/>
      <c r="F484" s="53"/>
    </row>
    <row r="485" spans="5:6">
      <c r="E485" s="53"/>
      <c r="F485" s="53"/>
    </row>
    <row r="486" spans="5:6">
      <c r="E486" s="53"/>
      <c r="F486" s="53"/>
    </row>
    <row r="487" spans="5:6">
      <c r="E487" s="53"/>
      <c r="F487" s="53"/>
    </row>
    <row r="488" spans="5:6">
      <c r="E488" s="53"/>
      <c r="F488" s="53"/>
    </row>
    <row r="489" spans="5:6">
      <c r="E489" s="53"/>
      <c r="F489" s="53"/>
    </row>
    <row r="490" spans="5:6">
      <c r="E490" s="53"/>
      <c r="F490" s="53"/>
    </row>
    <row r="491" spans="5:6">
      <c r="E491" s="53"/>
      <c r="F491" s="53"/>
    </row>
    <row r="492" spans="5:6">
      <c r="E492" s="53"/>
      <c r="F492" s="53"/>
    </row>
    <row r="493" spans="5:6">
      <c r="E493" s="53"/>
      <c r="F493" s="53"/>
    </row>
    <row r="494" spans="5:6">
      <c r="E494" s="53"/>
      <c r="F494" s="53"/>
    </row>
    <row r="495" spans="5:6">
      <c r="E495" s="53"/>
      <c r="F495" s="53"/>
    </row>
    <row r="496" spans="5:6">
      <c r="E496" s="53"/>
      <c r="F496" s="53"/>
    </row>
    <row r="497" spans="5:6">
      <c r="E497" s="53"/>
      <c r="F497" s="53"/>
    </row>
    <row r="498" spans="5:6">
      <c r="E498" s="53"/>
      <c r="F498" s="53"/>
    </row>
    <row r="499" spans="5:6">
      <c r="E499" s="53"/>
      <c r="F499" s="53"/>
    </row>
    <row r="500" spans="5:6">
      <c r="E500" s="53"/>
      <c r="F500" s="53"/>
    </row>
    <row r="501" spans="5:6">
      <c r="E501" s="53"/>
      <c r="F501" s="53"/>
    </row>
    <row r="502" spans="5:6">
      <c r="E502" s="53"/>
      <c r="F502" s="53"/>
    </row>
    <row r="503" spans="5:6">
      <c r="E503" s="53"/>
      <c r="F503" s="53"/>
    </row>
    <row r="504" spans="5:6">
      <c r="E504" s="53"/>
      <c r="F504" s="53"/>
    </row>
    <row r="505" spans="5:6">
      <c r="E505" s="53"/>
      <c r="F505" s="53"/>
    </row>
    <row r="506" spans="5:6">
      <c r="E506" s="53"/>
      <c r="F506" s="53"/>
    </row>
    <row r="507" spans="5:6">
      <c r="E507" s="53"/>
      <c r="F507" s="53"/>
    </row>
    <row r="508" spans="5:6">
      <c r="E508" s="53"/>
      <c r="F508" s="53"/>
    </row>
    <row r="509" spans="5:6">
      <c r="E509" s="53"/>
      <c r="F509" s="53"/>
    </row>
    <row r="510" spans="5:6">
      <c r="E510" s="53"/>
      <c r="F510" s="53"/>
    </row>
    <row r="511" spans="5:6">
      <c r="E511" s="53"/>
      <c r="F511" s="53"/>
    </row>
    <row r="512" spans="5:6">
      <c r="E512" s="53"/>
      <c r="F512" s="53"/>
    </row>
    <row r="513" spans="5:6">
      <c r="E513" s="53"/>
      <c r="F513" s="53"/>
    </row>
    <row r="514" spans="5:6">
      <c r="E514" s="53"/>
      <c r="F514" s="53"/>
    </row>
    <row r="515" spans="5:6">
      <c r="E515" s="53"/>
      <c r="F515" s="53"/>
    </row>
    <row r="516" spans="5:6">
      <c r="E516" s="53"/>
      <c r="F516" s="53"/>
    </row>
    <row r="517" spans="5:6">
      <c r="E517" s="53"/>
      <c r="F517" s="53"/>
    </row>
    <row r="518" spans="5:6">
      <c r="E518" s="53"/>
      <c r="F518" s="53"/>
    </row>
    <row r="519" spans="5:6">
      <c r="E519" s="53"/>
      <c r="F519" s="53"/>
    </row>
    <row r="520" spans="5:6">
      <c r="E520" s="53"/>
      <c r="F520" s="53"/>
    </row>
    <row r="521" spans="5:6">
      <c r="E521" s="53"/>
      <c r="F521" s="53"/>
    </row>
    <row r="522" spans="5:6">
      <c r="E522" s="53"/>
      <c r="F522" s="53"/>
    </row>
    <row r="523" spans="5:6">
      <c r="E523" s="53"/>
      <c r="F523" s="53"/>
    </row>
    <row r="524" spans="5:6">
      <c r="E524" s="53"/>
      <c r="F524" s="53"/>
    </row>
    <row r="525" spans="5:6">
      <c r="E525" s="53"/>
      <c r="F525" s="53"/>
    </row>
    <row r="526" spans="5:6">
      <c r="E526" s="53"/>
      <c r="F526" s="53"/>
    </row>
    <row r="527" spans="5:6">
      <c r="E527" s="53"/>
      <c r="F527" s="53"/>
    </row>
    <row r="528" spans="5:6">
      <c r="E528" s="53"/>
      <c r="F528" s="53"/>
    </row>
    <row r="529" spans="5:6">
      <c r="E529" s="53"/>
      <c r="F529" s="53"/>
    </row>
    <row r="530" spans="5:6">
      <c r="E530" s="53"/>
      <c r="F530" s="53"/>
    </row>
    <row r="531" spans="5:6">
      <c r="E531" s="53"/>
      <c r="F531" s="53"/>
    </row>
    <row r="532" spans="5:6">
      <c r="E532" s="53"/>
      <c r="F532" s="53"/>
    </row>
    <row r="533" spans="5:6">
      <c r="E533" s="53"/>
      <c r="F533" s="53"/>
    </row>
    <row r="534" spans="5:6">
      <c r="E534" s="53"/>
      <c r="F534" s="53"/>
    </row>
    <row r="535" spans="5:6">
      <c r="E535" s="53"/>
      <c r="F535" s="53"/>
    </row>
    <row r="536" spans="5:6">
      <c r="E536" s="53"/>
      <c r="F536" s="53"/>
    </row>
    <row r="537" spans="5:6">
      <c r="E537" s="53"/>
      <c r="F537" s="53"/>
    </row>
    <row r="538" spans="5:6">
      <c r="E538" s="53"/>
      <c r="F538" s="53"/>
    </row>
    <row r="539" spans="5:6">
      <c r="E539" s="53"/>
      <c r="F539" s="53"/>
    </row>
    <row r="540" spans="5:6">
      <c r="E540" s="53"/>
      <c r="F540" s="53"/>
    </row>
    <row r="541" spans="5:6">
      <c r="E541" s="53"/>
      <c r="F541" s="53"/>
    </row>
    <row r="542" spans="5:6">
      <c r="E542" s="53"/>
      <c r="F542" s="53"/>
    </row>
    <row r="543" spans="5:6">
      <c r="E543" s="53"/>
      <c r="F543" s="53"/>
    </row>
    <row r="544" spans="5:6">
      <c r="E544" s="53"/>
      <c r="F544" s="53"/>
    </row>
    <row r="545" spans="5:6">
      <c r="E545" s="53"/>
      <c r="F545" s="53"/>
    </row>
    <row r="546" spans="5:6">
      <c r="E546" s="53"/>
      <c r="F546" s="53"/>
    </row>
    <row r="547" spans="5:6">
      <c r="E547" s="53"/>
      <c r="F547" s="53"/>
    </row>
    <row r="548" spans="5:6">
      <c r="E548" s="53"/>
      <c r="F548" s="53"/>
    </row>
    <row r="549" spans="5:6">
      <c r="E549" s="53"/>
      <c r="F549" s="53"/>
    </row>
    <row r="550" spans="5:6">
      <c r="E550" s="53"/>
      <c r="F550" s="53"/>
    </row>
    <row r="551" spans="5:6">
      <c r="E551" s="53"/>
      <c r="F551" s="53"/>
    </row>
    <row r="552" spans="5:6">
      <c r="E552" s="53"/>
      <c r="F552" s="53"/>
    </row>
    <row r="553" spans="5:6">
      <c r="E553" s="53"/>
      <c r="F553" s="53"/>
    </row>
    <row r="554" spans="5:6">
      <c r="E554" s="53"/>
      <c r="F554" s="53"/>
    </row>
    <row r="555" spans="5:6">
      <c r="E555" s="53"/>
      <c r="F555" s="53"/>
    </row>
    <row r="556" spans="5:6">
      <c r="E556" s="53"/>
      <c r="F556" s="53"/>
    </row>
    <row r="557" spans="5:6">
      <c r="E557" s="53"/>
      <c r="F557" s="53"/>
    </row>
    <row r="558" spans="5:6">
      <c r="E558" s="53"/>
      <c r="F558" s="53"/>
    </row>
    <row r="559" spans="5:6">
      <c r="E559" s="53"/>
      <c r="F559" s="53"/>
    </row>
    <row r="560" spans="5:6">
      <c r="E560" s="53"/>
      <c r="F560" s="53"/>
    </row>
    <row r="561" spans="5:6">
      <c r="E561" s="53"/>
      <c r="F561" s="53"/>
    </row>
    <row r="562" spans="5:6">
      <c r="E562" s="53"/>
      <c r="F562" s="53"/>
    </row>
    <row r="563" spans="5:6">
      <c r="E563" s="53"/>
      <c r="F563" s="53"/>
    </row>
    <row r="564" spans="5:6">
      <c r="E564" s="53"/>
      <c r="F564" s="53"/>
    </row>
    <row r="565" spans="5:6">
      <c r="E565" s="53"/>
      <c r="F565" s="53"/>
    </row>
    <row r="566" spans="5:6">
      <c r="E566" s="53"/>
      <c r="F566" s="53"/>
    </row>
    <row r="567" spans="5:6">
      <c r="E567" s="53"/>
      <c r="F567" s="53"/>
    </row>
    <row r="568" spans="5:6">
      <c r="E568" s="53"/>
      <c r="F568" s="53"/>
    </row>
    <row r="569" spans="5:6">
      <c r="E569" s="53"/>
      <c r="F569" s="53"/>
    </row>
    <row r="570" spans="5:6">
      <c r="E570" s="53"/>
      <c r="F570" s="53"/>
    </row>
    <row r="571" spans="5:6">
      <c r="E571" s="53"/>
      <c r="F571" s="53"/>
    </row>
    <row r="572" spans="5:6">
      <c r="E572" s="53"/>
      <c r="F572" s="53"/>
    </row>
    <row r="573" spans="5:6">
      <c r="E573" s="53"/>
      <c r="F573" s="53"/>
    </row>
    <row r="574" spans="5:6">
      <c r="E574" s="53"/>
      <c r="F574" s="53"/>
    </row>
    <row r="575" spans="5:6">
      <c r="E575" s="53"/>
      <c r="F575" s="53"/>
    </row>
    <row r="576" spans="5:6">
      <c r="E576" s="53"/>
      <c r="F576" s="53"/>
    </row>
    <row r="577" spans="5:6">
      <c r="E577" s="53"/>
      <c r="F577" s="53"/>
    </row>
    <row r="578" spans="5:6">
      <c r="E578" s="53"/>
      <c r="F578" s="53"/>
    </row>
    <row r="579" spans="5:6">
      <c r="E579" s="53"/>
      <c r="F579" s="53"/>
    </row>
    <row r="580" spans="5:6">
      <c r="E580" s="53"/>
      <c r="F580" s="53"/>
    </row>
    <row r="581" spans="5:6">
      <c r="E581" s="53"/>
      <c r="F581" s="53"/>
    </row>
    <row r="582" spans="5:6">
      <c r="E582" s="53"/>
      <c r="F582" s="53"/>
    </row>
    <row r="583" spans="5:6">
      <c r="E583" s="53"/>
      <c r="F583" s="53"/>
    </row>
    <row r="584" spans="5:6">
      <c r="E584" s="53"/>
      <c r="F584" s="53"/>
    </row>
    <row r="585" spans="5:6">
      <c r="E585" s="53"/>
      <c r="F585" s="53"/>
    </row>
    <row r="586" spans="5:6">
      <c r="E586" s="53"/>
      <c r="F586" s="53"/>
    </row>
    <row r="587" spans="5:6">
      <c r="E587" s="53"/>
      <c r="F587" s="53"/>
    </row>
    <row r="588" spans="5:6">
      <c r="E588" s="53"/>
      <c r="F588" s="53"/>
    </row>
    <row r="589" spans="5:6">
      <c r="E589" s="53"/>
      <c r="F589" s="53"/>
    </row>
    <row r="590" spans="5:6">
      <c r="E590" s="53"/>
      <c r="F590" s="53"/>
    </row>
    <row r="591" spans="5:6">
      <c r="E591" s="53"/>
      <c r="F591" s="53"/>
    </row>
    <row r="592" spans="5:6">
      <c r="E592" s="53"/>
      <c r="F592" s="53"/>
    </row>
    <row r="593" spans="5:6">
      <c r="E593" s="53"/>
      <c r="F593" s="53"/>
    </row>
    <row r="594" spans="5:6">
      <c r="E594" s="53"/>
      <c r="F594" s="53"/>
    </row>
    <row r="595" spans="5:6">
      <c r="E595" s="53"/>
      <c r="F595" s="53"/>
    </row>
    <row r="596" spans="5:6">
      <c r="E596" s="53"/>
      <c r="F596" s="53"/>
    </row>
    <row r="597" spans="5:6">
      <c r="E597" s="53"/>
      <c r="F597" s="53"/>
    </row>
    <row r="598" spans="5:6">
      <c r="E598" s="53"/>
      <c r="F598" s="53"/>
    </row>
    <row r="599" spans="5:6">
      <c r="E599" s="53"/>
      <c r="F599" s="53"/>
    </row>
    <row r="600" spans="5:6">
      <c r="E600" s="53"/>
      <c r="F600" s="53"/>
    </row>
    <row r="601" spans="5:6">
      <c r="E601" s="53"/>
      <c r="F601" s="53"/>
    </row>
    <row r="602" spans="5:6">
      <c r="E602" s="53"/>
      <c r="F602" s="53"/>
    </row>
    <row r="603" spans="5:6">
      <c r="E603" s="53"/>
      <c r="F603" s="53"/>
    </row>
    <row r="604" spans="5:6">
      <c r="E604" s="53"/>
      <c r="F604" s="53"/>
    </row>
    <row r="605" spans="5:6">
      <c r="E605" s="53"/>
      <c r="F605" s="53"/>
    </row>
    <row r="606" spans="5:6">
      <c r="E606" s="53"/>
      <c r="F606" s="53"/>
    </row>
    <row r="607" spans="5:6">
      <c r="E607" s="53"/>
      <c r="F607" s="53"/>
    </row>
    <row r="608" spans="5:6">
      <c r="E608" s="53"/>
      <c r="F608" s="53"/>
    </row>
    <row r="609" spans="5:6">
      <c r="E609" s="53"/>
      <c r="F609" s="53"/>
    </row>
    <row r="610" spans="5:6">
      <c r="E610" s="53"/>
      <c r="F610" s="53"/>
    </row>
    <row r="611" spans="5:6">
      <c r="E611" s="53"/>
      <c r="F611" s="53"/>
    </row>
    <row r="612" spans="5:6">
      <c r="E612" s="53"/>
      <c r="F612" s="53"/>
    </row>
    <row r="613" spans="5:6">
      <c r="E613" s="53"/>
      <c r="F613" s="53"/>
    </row>
    <row r="614" spans="5:6">
      <c r="E614" s="53"/>
      <c r="F614" s="53"/>
    </row>
    <row r="615" spans="5:6">
      <c r="E615" s="53"/>
      <c r="F615" s="53"/>
    </row>
    <row r="616" spans="5:6">
      <c r="E616" s="53"/>
      <c r="F616" s="53"/>
    </row>
    <row r="617" spans="5:6">
      <c r="E617" s="53"/>
      <c r="F617" s="53"/>
    </row>
    <row r="618" spans="5:6">
      <c r="E618" s="53"/>
      <c r="F618" s="53"/>
    </row>
    <row r="619" spans="5:6">
      <c r="E619" s="53"/>
      <c r="F619" s="53"/>
    </row>
    <row r="620" spans="5:6">
      <c r="E620" s="53"/>
      <c r="F620" s="53"/>
    </row>
    <row r="621" spans="5:6">
      <c r="E621" s="53"/>
      <c r="F621" s="53"/>
    </row>
    <row r="622" spans="5:6">
      <c r="E622" s="53"/>
      <c r="F622" s="53"/>
    </row>
    <row r="623" spans="5:6">
      <c r="E623" s="53"/>
      <c r="F623" s="53"/>
    </row>
    <row r="624" spans="5:6">
      <c r="E624" s="53"/>
      <c r="F624" s="53"/>
    </row>
    <row r="625" spans="5:6">
      <c r="E625" s="53"/>
      <c r="F625" s="53"/>
    </row>
    <row r="626" spans="5:6">
      <c r="E626" s="53"/>
      <c r="F626" s="53"/>
    </row>
    <row r="627" spans="5:6">
      <c r="E627" s="53"/>
      <c r="F627" s="53"/>
    </row>
    <row r="628" spans="5:6">
      <c r="E628" s="53"/>
      <c r="F628" s="53"/>
    </row>
    <row r="629" spans="5:6">
      <c r="E629" s="53"/>
      <c r="F629" s="53"/>
    </row>
    <row r="630" spans="5:6">
      <c r="E630" s="53"/>
      <c r="F630" s="53"/>
    </row>
    <row r="631" spans="5:6">
      <c r="E631" s="53"/>
      <c r="F631" s="53"/>
    </row>
    <row r="632" spans="5:6">
      <c r="E632" s="53"/>
      <c r="F632" s="53"/>
    </row>
    <row r="633" spans="5:6">
      <c r="E633" s="53"/>
      <c r="F633" s="53"/>
    </row>
    <row r="634" spans="5:6">
      <c r="E634" s="53"/>
      <c r="F634" s="53"/>
    </row>
    <row r="635" spans="5:6">
      <c r="E635" s="53"/>
      <c r="F635" s="53"/>
    </row>
    <row r="636" spans="5:6">
      <c r="E636" s="53"/>
      <c r="F636" s="53"/>
    </row>
    <row r="637" spans="5:6">
      <c r="E637" s="53"/>
      <c r="F637" s="53"/>
    </row>
    <row r="638" spans="5:6">
      <c r="E638" s="53"/>
      <c r="F638" s="53"/>
    </row>
    <row r="639" spans="5:6">
      <c r="E639" s="53"/>
      <c r="F639" s="53"/>
    </row>
    <row r="640" spans="5:6">
      <c r="E640" s="53"/>
      <c r="F640" s="53"/>
    </row>
    <row r="641" spans="5:6">
      <c r="E641" s="53"/>
      <c r="F641" s="53"/>
    </row>
    <row r="642" spans="5:6">
      <c r="E642" s="53"/>
      <c r="F642" s="53"/>
    </row>
    <row r="643" spans="5:6">
      <c r="E643" s="53"/>
      <c r="F643" s="53"/>
    </row>
    <row r="644" spans="5:6">
      <c r="E644" s="53"/>
      <c r="F644" s="53"/>
    </row>
    <row r="645" spans="5:6">
      <c r="E645" s="53"/>
      <c r="F645" s="53"/>
    </row>
    <row r="646" spans="5:6">
      <c r="E646" s="53"/>
      <c r="F646" s="53"/>
    </row>
    <row r="647" spans="5:6">
      <c r="E647" s="53"/>
      <c r="F647" s="53"/>
    </row>
    <row r="648" spans="5:6">
      <c r="E648" s="53"/>
      <c r="F648" s="53"/>
    </row>
    <row r="649" spans="5:6">
      <c r="E649" s="53"/>
      <c r="F649" s="53"/>
    </row>
    <row r="650" spans="5:6">
      <c r="E650" s="53"/>
      <c r="F650" s="53"/>
    </row>
    <row r="651" spans="5:6">
      <c r="E651" s="53"/>
      <c r="F651" s="53"/>
    </row>
    <row r="652" spans="5:6">
      <c r="E652" s="53"/>
      <c r="F652" s="53"/>
    </row>
    <row r="653" spans="5:6">
      <c r="E653" s="53"/>
      <c r="F653" s="53"/>
    </row>
    <row r="654" spans="5:6">
      <c r="E654" s="53"/>
      <c r="F654" s="53"/>
    </row>
    <row r="655" spans="5:6">
      <c r="E655" s="53"/>
      <c r="F655" s="53"/>
    </row>
    <row r="656" spans="5:6">
      <c r="E656" s="53"/>
      <c r="F656" s="53"/>
    </row>
    <row r="657" spans="5:6">
      <c r="E657" s="53"/>
      <c r="F657" s="53"/>
    </row>
    <row r="658" spans="5:6">
      <c r="E658" s="53"/>
      <c r="F658" s="53"/>
    </row>
    <row r="659" spans="5:6">
      <c r="E659" s="53"/>
      <c r="F659" s="53"/>
    </row>
    <row r="660" spans="5:6">
      <c r="E660" s="53"/>
      <c r="F660" s="53"/>
    </row>
    <row r="661" spans="5:6">
      <c r="E661" s="53"/>
      <c r="F661" s="53"/>
    </row>
    <row r="662" spans="5:6">
      <c r="E662" s="53"/>
      <c r="F662" s="53"/>
    </row>
    <row r="663" spans="5:6">
      <c r="E663" s="53"/>
      <c r="F663" s="53"/>
    </row>
    <row r="664" spans="5:6">
      <c r="E664" s="53"/>
      <c r="F664" s="53"/>
    </row>
    <row r="665" spans="5:6">
      <c r="E665" s="53"/>
      <c r="F665" s="53"/>
    </row>
    <row r="666" spans="5:6">
      <c r="E666" s="53"/>
      <c r="F666" s="53"/>
    </row>
    <row r="667" spans="5:6">
      <c r="E667" s="53"/>
      <c r="F667" s="53"/>
    </row>
    <row r="668" spans="5:6">
      <c r="E668" s="53"/>
      <c r="F668" s="53"/>
    </row>
    <row r="669" spans="5:6">
      <c r="E669" s="53"/>
      <c r="F669" s="53"/>
    </row>
    <row r="670" spans="5:6">
      <c r="E670" s="53"/>
      <c r="F670" s="53"/>
    </row>
    <row r="671" spans="5:6">
      <c r="E671" s="53"/>
      <c r="F671" s="53"/>
    </row>
    <row r="672" spans="5:6">
      <c r="E672" s="53"/>
      <c r="F672" s="53"/>
    </row>
    <row r="673" spans="5:6">
      <c r="E673" s="53"/>
      <c r="F673" s="53"/>
    </row>
    <row r="674" spans="5:6">
      <c r="E674" s="53"/>
      <c r="F674" s="53"/>
    </row>
    <row r="675" spans="5:6">
      <c r="E675" s="53"/>
      <c r="F675" s="53"/>
    </row>
    <row r="676" spans="5:6">
      <c r="E676" s="53"/>
      <c r="F676" s="53"/>
    </row>
    <row r="677" spans="5:6">
      <c r="E677" s="53"/>
      <c r="F677" s="53"/>
    </row>
    <row r="678" spans="5:6">
      <c r="E678" s="53"/>
      <c r="F678" s="53"/>
    </row>
    <row r="679" spans="5:6">
      <c r="E679" s="53"/>
      <c r="F679" s="53"/>
    </row>
    <row r="680" spans="5:6">
      <c r="E680" s="53"/>
      <c r="F680" s="53"/>
    </row>
    <row r="681" spans="5:6">
      <c r="E681" s="53"/>
      <c r="F681" s="53"/>
    </row>
    <row r="682" spans="5:6">
      <c r="E682" s="53"/>
      <c r="F682" s="53"/>
    </row>
    <row r="683" spans="5:6">
      <c r="E683" s="53"/>
      <c r="F683" s="53"/>
    </row>
    <row r="684" spans="5:6">
      <c r="E684" s="53"/>
      <c r="F684" s="53"/>
    </row>
    <row r="685" spans="5:6">
      <c r="E685" s="53"/>
      <c r="F685" s="53"/>
    </row>
    <row r="686" spans="5:6">
      <c r="E686" s="53"/>
      <c r="F686" s="53"/>
    </row>
    <row r="687" spans="5:6">
      <c r="E687" s="53"/>
      <c r="F687" s="53"/>
    </row>
    <row r="688" spans="5:6">
      <c r="E688" s="53"/>
      <c r="F688" s="53"/>
    </row>
    <row r="689" spans="5:6">
      <c r="E689" s="53"/>
      <c r="F689" s="53"/>
    </row>
    <row r="690" spans="5:6">
      <c r="E690" s="53"/>
      <c r="F690" s="53"/>
    </row>
    <row r="691" spans="5:6">
      <c r="E691" s="53"/>
      <c r="F691" s="53"/>
    </row>
    <row r="692" spans="5:6">
      <c r="E692" s="53"/>
      <c r="F692" s="53"/>
    </row>
    <row r="693" spans="5:6">
      <c r="E693" s="53"/>
      <c r="F693" s="53"/>
    </row>
    <row r="694" spans="5:6">
      <c r="E694" s="53"/>
      <c r="F694" s="53"/>
    </row>
    <row r="695" spans="5:6">
      <c r="E695" s="53"/>
      <c r="F695" s="53"/>
    </row>
    <row r="696" spans="5:6">
      <c r="E696" s="53"/>
      <c r="F696" s="53"/>
    </row>
    <row r="697" spans="5:6">
      <c r="E697" s="53"/>
      <c r="F697" s="53"/>
    </row>
    <row r="698" spans="5:6">
      <c r="E698" s="53"/>
      <c r="F698" s="53"/>
    </row>
    <row r="699" spans="5:6">
      <c r="E699" s="53"/>
      <c r="F699" s="53"/>
    </row>
    <row r="700" spans="5:6">
      <c r="E700" s="53"/>
      <c r="F700" s="53"/>
    </row>
    <row r="701" spans="5:6">
      <c r="E701" s="53"/>
      <c r="F701" s="53"/>
    </row>
    <row r="702" spans="5:6">
      <c r="E702" s="53"/>
      <c r="F702" s="53"/>
    </row>
    <row r="703" spans="5:6">
      <c r="E703" s="53"/>
      <c r="F703" s="53"/>
    </row>
    <row r="704" spans="5:6">
      <c r="E704" s="53"/>
      <c r="F704" s="53"/>
    </row>
    <row r="705" spans="5:6">
      <c r="E705" s="53"/>
      <c r="F705" s="53"/>
    </row>
    <row r="706" spans="5:6">
      <c r="E706" s="53"/>
      <c r="F706" s="53"/>
    </row>
    <row r="707" spans="5:6">
      <c r="E707" s="53"/>
      <c r="F707" s="53"/>
    </row>
    <row r="708" spans="5:6">
      <c r="E708" s="53"/>
      <c r="F708" s="53"/>
    </row>
    <row r="709" spans="5:6">
      <c r="E709" s="53"/>
      <c r="F709" s="53"/>
    </row>
    <row r="710" spans="5:6">
      <c r="E710" s="53"/>
      <c r="F710" s="53"/>
    </row>
    <row r="711" spans="5:6">
      <c r="E711" s="53"/>
      <c r="F711" s="53"/>
    </row>
    <row r="712" spans="5:6">
      <c r="E712" s="53"/>
      <c r="F712" s="53"/>
    </row>
    <row r="713" spans="5:6">
      <c r="E713" s="53"/>
      <c r="F713" s="53"/>
    </row>
    <row r="714" spans="5:6">
      <c r="E714" s="53"/>
      <c r="F714" s="53"/>
    </row>
    <row r="715" spans="5:6">
      <c r="E715" s="53"/>
      <c r="F715" s="53"/>
    </row>
    <row r="716" spans="5:6">
      <c r="E716" s="53"/>
      <c r="F716" s="53"/>
    </row>
    <row r="717" spans="5:6">
      <c r="E717" s="53"/>
      <c r="F717" s="53"/>
    </row>
    <row r="718" spans="5:6">
      <c r="E718" s="53"/>
      <c r="F718" s="53"/>
    </row>
    <row r="719" spans="5:6">
      <c r="E719" s="53"/>
      <c r="F719" s="53"/>
    </row>
    <row r="720" spans="5:6">
      <c r="E720" s="53"/>
      <c r="F720" s="53"/>
    </row>
    <row r="721" spans="5:6">
      <c r="E721" s="53"/>
      <c r="F721" s="53"/>
    </row>
    <row r="722" spans="5:6">
      <c r="E722" s="53"/>
      <c r="F722" s="53"/>
    </row>
    <row r="723" spans="5:6">
      <c r="E723" s="53"/>
      <c r="F723" s="53"/>
    </row>
    <row r="724" spans="5:6">
      <c r="E724" s="53"/>
      <c r="F724" s="53"/>
    </row>
    <row r="725" spans="5:6">
      <c r="E725" s="53"/>
      <c r="F725" s="53"/>
    </row>
    <row r="726" spans="5:6">
      <c r="E726" s="53"/>
      <c r="F726" s="53"/>
    </row>
    <row r="727" spans="5:6">
      <c r="E727" s="53"/>
      <c r="F727" s="53"/>
    </row>
    <row r="728" spans="5:6">
      <c r="E728" s="53"/>
      <c r="F728" s="53"/>
    </row>
    <row r="729" spans="5:6">
      <c r="E729" s="53"/>
      <c r="F729" s="53"/>
    </row>
    <row r="730" spans="5:6">
      <c r="E730" s="53"/>
      <c r="F730" s="53"/>
    </row>
    <row r="731" spans="5:6">
      <c r="E731" s="53"/>
      <c r="F731" s="53"/>
    </row>
    <row r="732" spans="5:6">
      <c r="E732" s="53"/>
      <c r="F732" s="53"/>
    </row>
    <row r="733" spans="5:6">
      <c r="E733" s="53"/>
      <c r="F733" s="53"/>
    </row>
    <row r="734" spans="5:6">
      <c r="E734" s="53"/>
      <c r="F734" s="53"/>
    </row>
    <row r="735" spans="5:6">
      <c r="E735" s="53"/>
      <c r="F735" s="53"/>
    </row>
    <row r="736" spans="5:6">
      <c r="E736" s="53"/>
      <c r="F736" s="53"/>
    </row>
    <row r="737" spans="5:6">
      <c r="E737" s="53"/>
      <c r="F737" s="53"/>
    </row>
    <row r="738" spans="5:6">
      <c r="E738" s="53"/>
      <c r="F738" s="53"/>
    </row>
    <row r="739" spans="5:6">
      <c r="E739" s="53"/>
      <c r="F739" s="53"/>
    </row>
    <row r="740" spans="5:6">
      <c r="E740" s="53"/>
      <c r="F740" s="53"/>
    </row>
    <row r="741" spans="5:6">
      <c r="E741" s="53"/>
      <c r="F741" s="53"/>
    </row>
    <row r="742" spans="5:6">
      <c r="E742" s="53"/>
      <c r="F742" s="53"/>
    </row>
    <row r="743" spans="5:6">
      <c r="E743" s="53"/>
      <c r="F743" s="53"/>
    </row>
    <row r="744" spans="5:6">
      <c r="E744" s="53"/>
      <c r="F744" s="53"/>
    </row>
    <row r="745" spans="5:6">
      <c r="E745" s="53"/>
      <c r="F745" s="53"/>
    </row>
    <row r="746" spans="5:6">
      <c r="E746" s="53"/>
      <c r="F746" s="53"/>
    </row>
    <row r="747" spans="5:6">
      <c r="E747" s="53"/>
      <c r="F747" s="53"/>
    </row>
    <row r="748" spans="5:6">
      <c r="E748" s="53"/>
      <c r="F748" s="53"/>
    </row>
    <row r="749" spans="5:6">
      <c r="E749" s="53"/>
      <c r="F749" s="53"/>
    </row>
    <row r="750" spans="5:6">
      <c r="E750" s="53"/>
      <c r="F750" s="53"/>
    </row>
    <row r="751" spans="5:6">
      <c r="E751" s="53"/>
      <c r="F751" s="53"/>
    </row>
    <row r="752" spans="5:6">
      <c r="E752" s="53"/>
      <c r="F752" s="53"/>
    </row>
    <row r="753" spans="5:6">
      <c r="E753" s="53"/>
      <c r="F753" s="53"/>
    </row>
    <row r="754" spans="5:6">
      <c r="E754" s="53"/>
      <c r="F754" s="53"/>
    </row>
    <row r="755" spans="5:6">
      <c r="E755" s="53"/>
      <c r="F755" s="53"/>
    </row>
    <row r="756" spans="5:6">
      <c r="E756" s="53"/>
      <c r="F756" s="53"/>
    </row>
    <row r="757" spans="5:6">
      <c r="E757" s="53"/>
      <c r="F757" s="53"/>
    </row>
    <row r="758" spans="5:6">
      <c r="E758" s="53"/>
      <c r="F758" s="53"/>
    </row>
    <row r="759" spans="5:6">
      <c r="E759" s="53"/>
      <c r="F759" s="53"/>
    </row>
    <row r="760" spans="5:6">
      <c r="E760" s="53"/>
      <c r="F760" s="53"/>
    </row>
    <row r="761" spans="5:6">
      <c r="E761" s="53"/>
      <c r="F761" s="53"/>
    </row>
    <row r="762" spans="5:6">
      <c r="E762" s="53"/>
      <c r="F762" s="53"/>
    </row>
    <row r="763" spans="5:6">
      <c r="E763" s="53"/>
      <c r="F763" s="53"/>
    </row>
    <row r="764" spans="5:6">
      <c r="E764" s="53"/>
      <c r="F764" s="53"/>
    </row>
    <row r="765" spans="5:6">
      <c r="E765" s="53"/>
      <c r="F765" s="53"/>
    </row>
    <row r="766" spans="5:6">
      <c r="E766" s="53"/>
      <c r="F766" s="53"/>
    </row>
    <row r="767" spans="5:6">
      <c r="E767" s="53"/>
      <c r="F767" s="53"/>
    </row>
    <row r="768" spans="5:6">
      <c r="E768" s="53"/>
      <c r="F768" s="53"/>
    </row>
    <row r="769" spans="5:6">
      <c r="E769" s="53"/>
      <c r="F769" s="53"/>
    </row>
    <row r="770" spans="5:6">
      <c r="E770" s="53"/>
      <c r="F770" s="53"/>
    </row>
    <row r="771" spans="5:6">
      <c r="E771" s="53"/>
      <c r="F771" s="53"/>
    </row>
    <row r="772" spans="5:6">
      <c r="E772" s="53"/>
      <c r="F772" s="53"/>
    </row>
    <row r="773" spans="5:6">
      <c r="E773" s="53"/>
      <c r="F773" s="53"/>
    </row>
    <row r="774" spans="5:6">
      <c r="E774" s="53"/>
      <c r="F774" s="53"/>
    </row>
    <row r="775" spans="5:6">
      <c r="E775" s="53"/>
      <c r="F775" s="53"/>
    </row>
    <row r="776" spans="5:6">
      <c r="E776" s="53"/>
      <c r="F776" s="53"/>
    </row>
    <row r="777" spans="5:6">
      <c r="E777" s="53"/>
      <c r="F777" s="53"/>
    </row>
    <row r="778" spans="5:6">
      <c r="E778" s="53"/>
      <c r="F778" s="53"/>
    </row>
    <row r="779" spans="5:6">
      <c r="E779" s="53"/>
      <c r="F779" s="53"/>
    </row>
    <row r="780" spans="5:6">
      <c r="E780" s="53"/>
      <c r="F780" s="53"/>
    </row>
    <row r="781" spans="5:6">
      <c r="E781" s="53"/>
      <c r="F781" s="53"/>
    </row>
    <row r="782" spans="5:6">
      <c r="E782" s="53"/>
      <c r="F782" s="53"/>
    </row>
    <row r="783" spans="5:6">
      <c r="E783" s="53"/>
      <c r="F783" s="53"/>
    </row>
    <row r="784" spans="5:6">
      <c r="E784" s="53"/>
      <c r="F784" s="53"/>
    </row>
    <row r="785" spans="5:6">
      <c r="E785" s="53"/>
      <c r="F785" s="53"/>
    </row>
    <row r="786" spans="5:6">
      <c r="E786" s="53"/>
      <c r="F786" s="53"/>
    </row>
    <row r="787" spans="5:6">
      <c r="E787" s="53"/>
      <c r="F787" s="53"/>
    </row>
    <row r="788" spans="5:6">
      <c r="E788" s="53"/>
      <c r="F788" s="53"/>
    </row>
    <row r="789" spans="5:6">
      <c r="E789" s="53"/>
      <c r="F789" s="53"/>
    </row>
    <row r="790" spans="5:6">
      <c r="E790" s="53"/>
      <c r="F790" s="53"/>
    </row>
    <row r="791" spans="5:6">
      <c r="E791" s="53"/>
      <c r="F791" s="53"/>
    </row>
    <row r="792" spans="5:6">
      <c r="E792" s="53"/>
      <c r="F792" s="53"/>
    </row>
    <row r="793" spans="5:6">
      <c r="E793" s="53"/>
      <c r="F793" s="53"/>
    </row>
    <row r="794" spans="5:6">
      <c r="E794" s="53"/>
      <c r="F794" s="53"/>
    </row>
    <row r="795" spans="5:6">
      <c r="E795" s="53"/>
      <c r="F795" s="53"/>
    </row>
    <row r="796" spans="5:6">
      <c r="E796" s="53"/>
      <c r="F796" s="53"/>
    </row>
    <row r="797" spans="5:6">
      <c r="E797" s="53"/>
      <c r="F797" s="53"/>
    </row>
    <row r="798" spans="5:6">
      <c r="E798" s="53"/>
      <c r="F798" s="53"/>
    </row>
    <row r="799" spans="5:6">
      <c r="E799" s="53"/>
      <c r="F799" s="53"/>
    </row>
    <row r="800" spans="5:6">
      <c r="E800" s="53"/>
      <c r="F800" s="53"/>
    </row>
    <row r="801" spans="5:6">
      <c r="E801" s="53"/>
      <c r="F801" s="53"/>
    </row>
    <row r="802" spans="5:6">
      <c r="E802" s="53"/>
      <c r="F802" s="53"/>
    </row>
    <row r="803" spans="5:6">
      <c r="E803" s="53"/>
      <c r="F803" s="53"/>
    </row>
    <row r="804" spans="5:6">
      <c r="E804" s="53"/>
      <c r="F804" s="53"/>
    </row>
    <row r="805" spans="5:6">
      <c r="E805" s="53"/>
      <c r="F805" s="53"/>
    </row>
    <row r="806" spans="5:6">
      <c r="E806" s="53"/>
      <c r="F806" s="53"/>
    </row>
    <row r="807" spans="5:6">
      <c r="E807" s="53"/>
      <c r="F807" s="53"/>
    </row>
    <row r="808" spans="5:6">
      <c r="E808" s="53"/>
      <c r="F808" s="53"/>
    </row>
    <row r="809" spans="5:6">
      <c r="E809" s="53"/>
      <c r="F809" s="53"/>
    </row>
    <row r="810" spans="5:6">
      <c r="E810" s="53"/>
      <c r="F810" s="53"/>
    </row>
    <row r="811" spans="5:6">
      <c r="E811" s="53"/>
      <c r="F811" s="53"/>
    </row>
    <row r="812" spans="5:6">
      <c r="E812" s="53"/>
      <c r="F812" s="53"/>
    </row>
    <row r="813" spans="5:6">
      <c r="E813" s="53"/>
      <c r="F813" s="53"/>
    </row>
    <row r="814" spans="5:6">
      <c r="E814" s="53"/>
      <c r="F814" s="53"/>
    </row>
    <row r="815" spans="5:6">
      <c r="E815" s="53"/>
      <c r="F815" s="53"/>
    </row>
    <row r="816" spans="5:6">
      <c r="E816" s="53"/>
      <c r="F816" s="53"/>
    </row>
    <row r="817" spans="5:6">
      <c r="E817" s="53"/>
      <c r="F817" s="53"/>
    </row>
    <row r="818" spans="5:6">
      <c r="E818" s="53"/>
      <c r="F818" s="53"/>
    </row>
    <row r="819" spans="5:6">
      <c r="E819" s="53"/>
      <c r="F819" s="53"/>
    </row>
    <row r="820" spans="5:6">
      <c r="E820" s="53"/>
      <c r="F820" s="53"/>
    </row>
    <row r="821" spans="5:6">
      <c r="E821" s="53"/>
      <c r="F821" s="53"/>
    </row>
    <row r="822" spans="5:6">
      <c r="E822" s="53"/>
      <c r="F822" s="53"/>
    </row>
    <row r="823" spans="5:6">
      <c r="E823" s="53"/>
      <c r="F823" s="53"/>
    </row>
    <row r="824" spans="5:6">
      <c r="E824" s="53"/>
      <c r="F824" s="53"/>
    </row>
    <row r="825" spans="5:6">
      <c r="E825" s="53"/>
      <c r="F825" s="53"/>
    </row>
    <row r="826" spans="5:6">
      <c r="E826" s="53"/>
      <c r="F826" s="53"/>
    </row>
    <row r="827" spans="5:6">
      <c r="E827" s="53"/>
      <c r="F827" s="53"/>
    </row>
    <row r="828" spans="5:6">
      <c r="E828" s="53"/>
      <c r="F828" s="53"/>
    </row>
    <row r="829" spans="5:6">
      <c r="E829" s="53"/>
      <c r="F829" s="53"/>
    </row>
    <row r="830" spans="5:6">
      <c r="E830" s="53"/>
      <c r="F830" s="53"/>
    </row>
    <row r="831" spans="5:6">
      <c r="E831" s="53"/>
      <c r="F831" s="53"/>
    </row>
    <row r="832" spans="5:6">
      <c r="E832" s="53"/>
      <c r="F832" s="53"/>
    </row>
    <row r="833" spans="5:6">
      <c r="E833" s="53"/>
      <c r="F833" s="53"/>
    </row>
    <row r="834" spans="5:6">
      <c r="E834" s="53"/>
      <c r="F834" s="53"/>
    </row>
    <row r="835" spans="5:6">
      <c r="E835" s="53"/>
      <c r="F835" s="53"/>
    </row>
    <row r="836" spans="5:6">
      <c r="E836" s="53"/>
      <c r="F836" s="53"/>
    </row>
    <row r="837" spans="5:6">
      <c r="E837" s="53"/>
      <c r="F837" s="53"/>
    </row>
    <row r="838" spans="5:6">
      <c r="E838" s="53"/>
      <c r="F838" s="53"/>
    </row>
    <row r="839" spans="5:6">
      <c r="E839" s="53"/>
      <c r="F839" s="53"/>
    </row>
    <row r="840" spans="5:6">
      <c r="E840" s="53"/>
      <c r="F840" s="53"/>
    </row>
    <row r="841" spans="5:6">
      <c r="E841" s="53"/>
      <c r="F841" s="53"/>
    </row>
    <row r="842" spans="5:6">
      <c r="E842" s="53"/>
      <c r="F842" s="53"/>
    </row>
    <row r="843" spans="5:6">
      <c r="E843" s="53"/>
      <c r="F843" s="53"/>
    </row>
    <row r="844" spans="5:6">
      <c r="E844" s="53"/>
      <c r="F844" s="53"/>
    </row>
    <row r="845" spans="5:6">
      <c r="E845" s="53"/>
      <c r="F845" s="53"/>
    </row>
    <row r="846" spans="5:6">
      <c r="E846" s="53"/>
      <c r="F846" s="53"/>
    </row>
    <row r="847" spans="5:6">
      <c r="E847" s="53"/>
      <c r="F847" s="53"/>
    </row>
    <row r="848" spans="5:6">
      <c r="E848" s="53"/>
      <c r="F848" s="53"/>
    </row>
    <row r="849" spans="5:6">
      <c r="E849" s="53"/>
      <c r="F849" s="53"/>
    </row>
    <row r="850" spans="5:6">
      <c r="E850" s="53"/>
      <c r="F850" s="53"/>
    </row>
    <row r="851" spans="5:6">
      <c r="E851" s="53"/>
      <c r="F851" s="53"/>
    </row>
    <row r="852" spans="5:6">
      <c r="E852" s="53"/>
      <c r="F852" s="53"/>
    </row>
    <row r="853" spans="5:6">
      <c r="E853" s="53"/>
      <c r="F853" s="53"/>
    </row>
    <row r="854" spans="5:6">
      <c r="E854" s="53"/>
      <c r="F854" s="53"/>
    </row>
    <row r="855" spans="5:6">
      <c r="E855" s="53"/>
      <c r="F855" s="53"/>
    </row>
    <row r="856" spans="5:6">
      <c r="E856" s="53"/>
      <c r="F856" s="53"/>
    </row>
    <row r="857" spans="5:6">
      <c r="E857" s="53"/>
      <c r="F857" s="53"/>
    </row>
    <row r="858" spans="5:6">
      <c r="E858" s="53"/>
      <c r="F858" s="53"/>
    </row>
    <row r="859" spans="5:6">
      <c r="E859" s="53"/>
      <c r="F859" s="53"/>
    </row>
    <row r="860" spans="5:6">
      <c r="E860" s="53"/>
      <c r="F860" s="53"/>
    </row>
    <row r="861" spans="5:6">
      <c r="E861" s="53"/>
      <c r="F861" s="53"/>
    </row>
    <row r="862" spans="5:6">
      <c r="E862" s="53"/>
      <c r="F862" s="53"/>
    </row>
    <row r="863" spans="5:6">
      <c r="E863" s="53"/>
      <c r="F863" s="53"/>
    </row>
    <row r="864" spans="5:6">
      <c r="E864" s="53"/>
      <c r="F864" s="53"/>
    </row>
    <row r="865" spans="5:6">
      <c r="E865" s="53"/>
      <c r="F865" s="53"/>
    </row>
    <row r="866" spans="5:6">
      <c r="E866" s="53"/>
      <c r="F866" s="53"/>
    </row>
    <row r="867" spans="5:6">
      <c r="E867" s="53"/>
      <c r="F867" s="53"/>
    </row>
    <row r="868" spans="5:6">
      <c r="E868" s="53"/>
      <c r="F868" s="53"/>
    </row>
    <row r="869" spans="5:6">
      <c r="E869" s="53"/>
      <c r="F869" s="53"/>
    </row>
    <row r="870" spans="5:6">
      <c r="E870" s="53"/>
      <c r="F870" s="53"/>
    </row>
    <row r="871" spans="5:6">
      <c r="E871" s="53"/>
      <c r="F871" s="53"/>
    </row>
    <row r="872" spans="5:6">
      <c r="E872" s="53"/>
      <c r="F872" s="53"/>
    </row>
    <row r="873" spans="5:6">
      <c r="E873" s="53"/>
      <c r="F873" s="53"/>
    </row>
    <row r="874" spans="5:6">
      <c r="E874" s="53"/>
      <c r="F874" s="53"/>
    </row>
    <row r="875" spans="5:6">
      <c r="E875" s="53"/>
      <c r="F875" s="53"/>
    </row>
    <row r="876" spans="5:6">
      <c r="E876" s="53"/>
      <c r="F876" s="53"/>
    </row>
    <row r="877" spans="5:6">
      <c r="E877" s="53"/>
      <c r="F877" s="53"/>
    </row>
    <row r="878" spans="5:6">
      <c r="E878" s="53"/>
      <c r="F878" s="53"/>
    </row>
    <row r="879" spans="5:6">
      <c r="E879" s="53"/>
      <c r="F879" s="53"/>
    </row>
    <row r="880" spans="5:6">
      <c r="E880" s="53"/>
      <c r="F880" s="53"/>
    </row>
    <row r="881" spans="5:6">
      <c r="E881" s="53"/>
      <c r="F881" s="53"/>
    </row>
    <row r="882" spans="5:6">
      <c r="E882" s="53"/>
      <c r="F882" s="53"/>
    </row>
    <row r="883" spans="5:6">
      <c r="E883" s="53"/>
      <c r="F883" s="53"/>
    </row>
    <row r="884" spans="5:6">
      <c r="E884" s="53"/>
      <c r="F884" s="53"/>
    </row>
    <row r="885" spans="5:6">
      <c r="E885" s="53"/>
      <c r="F885" s="53"/>
    </row>
    <row r="886" spans="5:6">
      <c r="E886" s="53"/>
      <c r="F886" s="53"/>
    </row>
    <row r="887" spans="5:6">
      <c r="E887" s="53"/>
      <c r="F887" s="53"/>
    </row>
    <row r="888" spans="5:6">
      <c r="E888" s="53"/>
      <c r="F888" s="53"/>
    </row>
    <row r="889" spans="5:6">
      <c r="E889" s="53"/>
      <c r="F889" s="53"/>
    </row>
    <row r="890" spans="5:6">
      <c r="E890" s="53"/>
      <c r="F890" s="53"/>
    </row>
    <row r="891" spans="5:6">
      <c r="E891" s="53"/>
      <c r="F891" s="53"/>
    </row>
    <row r="892" spans="5:6">
      <c r="E892" s="53"/>
      <c r="F892" s="53"/>
    </row>
    <row r="893" spans="5:6">
      <c r="E893" s="53"/>
      <c r="F893" s="53"/>
    </row>
    <row r="894" spans="5:6">
      <c r="E894" s="53"/>
      <c r="F894" s="53"/>
    </row>
    <row r="895" spans="5:6">
      <c r="E895" s="53"/>
      <c r="F895" s="53"/>
    </row>
    <row r="896" spans="5:6">
      <c r="E896" s="53"/>
      <c r="F896" s="53"/>
    </row>
    <row r="897" spans="5:6">
      <c r="E897" s="53"/>
      <c r="F897" s="53"/>
    </row>
    <row r="898" spans="5:6">
      <c r="E898" s="53"/>
      <c r="F898" s="53"/>
    </row>
    <row r="899" spans="5:6">
      <c r="E899" s="53"/>
      <c r="F899" s="53"/>
    </row>
    <row r="900" spans="5:6">
      <c r="E900" s="53"/>
      <c r="F900" s="53"/>
    </row>
    <row r="901" spans="5:6">
      <c r="E901" s="53"/>
      <c r="F901" s="53"/>
    </row>
    <row r="902" spans="5:6">
      <c r="E902" s="53"/>
      <c r="F902" s="53"/>
    </row>
    <row r="903" spans="5:6">
      <c r="E903" s="53"/>
      <c r="F903" s="53"/>
    </row>
    <row r="904" spans="5:6">
      <c r="E904" s="53"/>
      <c r="F904" s="53"/>
    </row>
    <row r="905" spans="5:6">
      <c r="E905" s="53"/>
      <c r="F905" s="53"/>
    </row>
    <row r="906" spans="5:6">
      <c r="E906" s="53"/>
      <c r="F906" s="53"/>
    </row>
    <row r="907" spans="5:6">
      <c r="E907" s="53"/>
      <c r="F907" s="53"/>
    </row>
    <row r="908" spans="5:6">
      <c r="E908" s="53"/>
      <c r="F908" s="53"/>
    </row>
    <row r="909" spans="5:6">
      <c r="E909" s="53"/>
      <c r="F909" s="53"/>
    </row>
    <row r="910" spans="5:6">
      <c r="E910" s="53"/>
      <c r="F910" s="53"/>
    </row>
    <row r="911" spans="5:6">
      <c r="E911" s="53"/>
      <c r="F911" s="53"/>
    </row>
    <row r="912" spans="5:6">
      <c r="E912" s="53"/>
      <c r="F912" s="53"/>
    </row>
    <row r="913" spans="5:6">
      <c r="E913" s="53"/>
      <c r="F913" s="53"/>
    </row>
    <row r="914" spans="5:6">
      <c r="E914" s="53"/>
      <c r="F914" s="53"/>
    </row>
    <row r="915" spans="5:6">
      <c r="E915" s="53"/>
      <c r="F915" s="53"/>
    </row>
    <row r="916" spans="5:6">
      <c r="E916" s="53"/>
      <c r="F916" s="53"/>
    </row>
    <row r="917" spans="5:6">
      <c r="E917" s="53"/>
      <c r="F917" s="53"/>
    </row>
    <row r="918" spans="5:6">
      <c r="E918" s="53"/>
      <c r="F918" s="53"/>
    </row>
    <row r="919" spans="5:6">
      <c r="E919" s="53"/>
      <c r="F919" s="53"/>
    </row>
    <row r="920" spans="5:6">
      <c r="E920" s="53"/>
      <c r="F920" s="53"/>
    </row>
    <row r="921" spans="5:6">
      <c r="E921" s="53"/>
      <c r="F921" s="53"/>
    </row>
    <row r="922" spans="5:6">
      <c r="E922" s="53"/>
      <c r="F922" s="53"/>
    </row>
    <row r="923" spans="5:6">
      <c r="E923" s="53"/>
      <c r="F923" s="53"/>
    </row>
    <row r="924" spans="5:6">
      <c r="E924" s="53"/>
      <c r="F924" s="53"/>
    </row>
    <row r="925" spans="5:6">
      <c r="E925" s="53"/>
      <c r="F925" s="53"/>
    </row>
    <row r="926" spans="5:6">
      <c r="E926" s="53"/>
      <c r="F926" s="53"/>
    </row>
    <row r="927" spans="5:6">
      <c r="E927" s="53"/>
      <c r="F927" s="53"/>
    </row>
    <row r="928" spans="5:6">
      <c r="E928" s="53"/>
      <c r="F928" s="53"/>
    </row>
    <row r="929" spans="5:6">
      <c r="E929" s="53"/>
      <c r="F929" s="53"/>
    </row>
    <row r="930" spans="5:6">
      <c r="E930" s="53"/>
      <c r="F930" s="53"/>
    </row>
    <row r="931" spans="5:6">
      <c r="E931" s="53"/>
      <c r="F931" s="53"/>
    </row>
    <row r="932" spans="5:6">
      <c r="E932" s="53"/>
      <c r="F932" s="53"/>
    </row>
    <row r="933" spans="5:6">
      <c r="E933" s="53"/>
      <c r="F933" s="53"/>
    </row>
    <row r="934" spans="5:6">
      <c r="E934" s="53"/>
      <c r="F934" s="53"/>
    </row>
    <row r="935" spans="5:6">
      <c r="E935" s="53"/>
      <c r="F935" s="53"/>
    </row>
    <row r="936" spans="5:6">
      <c r="E936" s="53"/>
      <c r="F936" s="53"/>
    </row>
    <row r="937" spans="5:6">
      <c r="E937" s="53"/>
      <c r="F937" s="53"/>
    </row>
    <row r="938" spans="5:6">
      <c r="E938" s="53"/>
      <c r="F938" s="53"/>
    </row>
    <row r="939" spans="5:6">
      <c r="E939" s="53"/>
      <c r="F939" s="53"/>
    </row>
    <row r="940" spans="5:6">
      <c r="E940" s="53"/>
      <c r="F940" s="53"/>
    </row>
    <row r="941" spans="5:6">
      <c r="E941" s="53"/>
      <c r="F941" s="53"/>
    </row>
    <row r="942" spans="5:6">
      <c r="E942" s="53"/>
      <c r="F942" s="53"/>
    </row>
    <row r="943" spans="5:6">
      <c r="E943" s="53"/>
      <c r="F943" s="53"/>
    </row>
    <row r="944" spans="5:6">
      <c r="E944" s="53"/>
      <c r="F944" s="53"/>
    </row>
    <row r="945" spans="5:6">
      <c r="E945" s="53"/>
      <c r="F945" s="53"/>
    </row>
    <row r="946" spans="5:6">
      <c r="E946" s="53"/>
      <c r="F946" s="53"/>
    </row>
    <row r="947" spans="5:6">
      <c r="E947" s="53"/>
      <c r="F947" s="53"/>
    </row>
    <row r="948" spans="5:6">
      <c r="E948" s="53"/>
      <c r="F948" s="53"/>
    </row>
    <row r="949" spans="5:6">
      <c r="E949" s="53"/>
      <c r="F949" s="53"/>
    </row>
    <row r="950" spans="5:6">
      <c r="E950" s="53"/>
      <c r="F950" s="53"/>
    </row>
    <row r="951" spans="5:6">
      <c r="E951" s="53"/>
      <c r="F951" s="53"/>
    </row>
    <row r="952" spans="5:6">
      <c r="E952" s="53"/>
      <c r="F952" s="53"/>
    </row>
    <row r="953" spans="5:6">
      <c r="E953" s="53"/>
      <c r="F953" s="53"/>
    </row>
    <row r="954" spans="5:6">
      <c r="E954" s="53"/>
      <c r="F954" s="53"/>
    </row>
    <row r="955" spans="5:6">
      <c r="E955" s="53"/>
      <c r="F955" s="53"/>
    </row>
    <row r="956" spans="5:6">
      <c r="E956" s="53"/>
      <c r="F956" s="53"/>
    </row>
    <row r="957" spans="5:6">
      <c r="E957" s="53"/>
      <c r="F957" s="53"/>
    </row>
    <row r="958" spans="5:6">
      <c r="E958" s="53"/>
      <c r="F958" s="53"/>
    </row>
    <row r="959" spans="5:6">
      <c r="E959" s="53"/>
      <c r="F959" s="53"/>
    </row>
    <row r="960" spans="5:6">
      <c r="E960" s="53"/>
      <c r="F960" s="53"/>
    </row>
    <row r="961" spans="5:6">
      <c r="E961" s="53"/>
      <c r="F961" s="53"/>
    </row>
    <row r="962" spans="5:6">
      <c r="E962" s="53"/>
      <c r="F962" s="53"/>
    </row>
    <row r="963" spans="5:6">
      <c r="E963" s="53"/>
      <c r="F963" s="53"/>
    </row>
    <row r="964" spans="5:6">
      <c r="E964" s="53"/>
      <c r="F964" s="53"/>
    </row>
    <row r="965" spans="5:6">
      <c r="E965" s="53"/>
      <c r="F965" s="53"/>
    </row>
    <row r="966" spans="5:6">
      <c r="E966" s="53"/>
      <c r="F966" s="53"/>
    </row>
    <row r="967" spans="5:6">
      <c r="E967" s="53"/>
      <c r="F967" s="53"/>
    </row>
    <row r="968" spans="5:6">
      <c r="E968" s="53"/>
      <c r="F968" s="53"/>
    </row>
    <row r="969" spans="5:6">
      <c r="E969" s="53"/>
      <c r="F969" s="53"/>
    </row>
    <row r="970" spans="5:6">
      <c r="E970" s="53"/>
      <c r="F970" s="53"/>
    </row>
    <row r="971" spans="5:6">
      <c r="E971" s="53"/>
      <c r="F971" s="53"/>
    </row>
    <row r="972" spans="5:6">
      <c r="E972" s="53"/>
      <c r="F972" s="53"/>
    </row>
    <row r="973" spans="5:6">
      <c r="E973" s="53"/>
      <c r="F973" s="53"/>
    </row>
    <row r="974" spans="5:6">
      <c r="E974" s="53"/>
      <c r="F974" s="53"/>
    </row>
    <row r="975" spans="5:6">
      <c r="E975" s="53"/>
      <c r="F975" s="53"/>
    </row>
    <row r="976" spans="5:6">
      <c r="E976" s="53"/>
      <c r="F976" s="53"/>
    </row>
    <row r="977" spans="5:6">
      <c r="E977" s="53"/>
      <c r="F977" s="53"/>
    </row>
    <row r="978" spans="5:6">
      <c r="E978" s="53"/>
      <c r="F978" s="53"/>
    </row>
    <row r="979" spans="5:6">
      <c r="E979" s="53"/>
      <c r="F979" s="53"/>
    </row>
    <row r="980" spans="5:6">
      <c r="E980" s="53"/>
      <c r="F980" s="53"/>
    </row>
    <row r="981" spans="5:6">
      <c r="E981" s="53"/>
      <c r="F981" s="53"/>
    </row>
    <row r="982" spans="5:6">
      <c r="E982" s="53"/>
      <c r="F982" s="53"/>
    </row>
    <row r="983" spans="5:6">
      <c r="E983" s="53"/>
      <c r="F983" s="53"/>
    </row>
    <row r="984" spans="5:6">
      <c r="E984" s="53"/>
      <c r="F984" s="53"/>
    </row>
    <row r="985" spans="5:6">
      <c r="E985" s="53"/>
      <c r="F985" s="53"/>
    </row>
    <row r="986" spans="5:6">
      <c r="E986" s="53"/>
      <c r="F986" s="53"/>
    </row>
    <row r="987" spans="5:6">
      <c r="E987" s="53"/>
      <c r="F987" s="53"/>
    </row>
    <row r="988" spans="5:6">
      <c r="E988" s="53"/>
      <c r="F988" s="53"/>
    </row>
    <row r="989" spans="5:6">
      <c r="E989" s="53"/>
      <c r="F989" s="53"/>
    </row>
    <row r="990" spans="5:6">
      <c r="E990" s="53"/>
      <c r="F990" s="53"/>
    </row>
    <row r="991" spans="5:6">
      <c r="E991" s="53"/>
      <c r="F991" s="53"/>
    </row>
    <row r="992" spans="5:6">
      <c r="E992" s="53"/>
      <c r="F992" s="53"/>
    </row>
    <row r="993" spans="5:6">
      <c r="E993" s="53"/>
      <c r="F993" s="53"/>
    </row>
    <row r="994" spans="5:6">
      <c r="E994" s="53"/>
      <c r="F994" s="53"/>
    </row>
    <row r="995" spans="5:6">
      <c r="E995" s="53"/>
      <c r="F995" s="53"/>
    </row>
    <row r="996" spans="5:6">
      <c r="E996" s="53"/>
      <c r="F996" s="53"/>
    </row>
    <row r="997" spans="5:6">
      <c r="E997" s="53"/>
      <c r="F997" s="53"/>
    </row>
    <row r="998" spans="5:6">
      <c r="E998" s="53"/>
      <c r="F998" s="53"/>
    </row>
    <row r="999" spans="5:6">
      <c r="E999" s="53"/>
      <c r="F999" s="53"/>
    </row>
    <row r="1000" spans="5:6">
      <c r="E1000" s="53"/>
      <c r="F1000" s="53"/>
    </row>
    <row r="1001" spans="5:6">
      <c r="E1001" s="53"/>
      <c r="F1001" s="53"/>
    </row>
    <row r="1002" spans="5:6">
      <c r="E1002" s="53"/>
      <c r="F1002" s="53"/>
    </row>
    <row r="1003" spans="5:6">
      <c r="E1003" s="53"/>
      <c r="F1003" s="53"/>
    </row>
    <row r="1004" spans="5:6">
      <c r="E1004" s="53"/>
      <c r="F1004" s="53"/>
    </row>
    <row r="1005" spans="5:6">
      <c r="E1005" s="53"/>
      <c r="F1005" s="53"/>
    </row>
    <row r="1006" spans="5:6">
      <c r="E1006" s="53"/>
      <c r="F1006" s="53"/>
    </row>
    <row r="1007" spans="5:6">
      <c r="E1007" s="53"/>
      <c r="F1007" s="53"/>
    </row>
    <row r="1008" spans="5:6">
      <c r="E1008" s="53"/>
      <c r="F1008" s="53"/>
    </row>
    <row r="1009" spans="5:6">
      <c r="E1009" s="53"/>
      <c r="F1009" s="53"/>
    </row>
    <row r="1010" spans="5:6">
      <c r="E1010" s="53"/>
      <c r="F1010" s="53"/>
    </row>
    <row r="1011" spans="5:6">
      <c r="E1011" s="53"/>
      <c r="F1011" s="53"/>
    </row>
    <row r="1012" spans="5:6">
      <c r="E1012" s="53"/>
      <c r="F1012" s="53"/>
    </row>
    <row r="1013" spans="5:6">
      <c r="E1013" s="53"/>
      <c r="F1013" s="53"/>
    </row>
    <row r="1014" spans="5:6">
      <c r="E1014" s="53"/>
      <c r="F1014" s="53"/>
    </row>
    <row r="1015" spans="5:6">
      <c r="E1015" s="53"/>
      <c r="F1015" s="53"/>
    </row>
    <row r="1016" spans="5:6">
      <c r="E1016" s="53"/>
      <c r="F1016" s="53"/>
    </row>
    <row r="1017" spans="5:6">
      <c r="E1017" s="53"/>
      <c r="F1017" s="53"/>
    </row>
    <row r="1018" spans="5:6">
      <c r="E1018" s="53"/>
      <c r="F1018" s="53"/>
    </row>
    <row r="1019" spans="5:6">
      <c r="E1019" s="53"/>
      <c r="F1019" s="53"/>
    </row>
    <row r="1020" spans="5:6">
      <c r="E1020" s="53"/>
      <c r="F1020" s="53"/>
    </row>
    <row r="1021" spans="5:6">
      <c r="E1021" s="53"/>
      <c r="F1021" s="53"/>
    </row>
    <row r="1022" spans="5:6">
      <c r="E1022" s="53"/>
      <c r="F1022" s="53"/>
    </row>
    <row r="1023" spans="5:6">
      <c r="E1023" s="53"/>
      <c r="F1023" s="53"/>
    </row>
    <row r="1024" spans="5:6">
      <c r="E1024" s="53"/>
      <c r="F1024" s="53"/>
    </row>
    <row r="1025" spans="5:6">
      <c r="E1025" s="53"/>
      <c r="F1025" s="53"/>
    </row>
    <row r="1026" spans="5:6">
      <c r="E1026" s="53"/>
      <c r="F1026" s="53"/>
    </row>
    <row r="1027" spans="5:6">
      <c r="E1027" s="53"/>
      <c r="F1027" s="53"/>
    </row>
    <row r="1028" spans="5:6">
      <c r="E1028" s="53"/>
      <c r="F1028" s="53"/>
    </row>
    <row r="1029" spans="5:6">
      <c r="E1029" s="53"/>
      <c r="F1029" s="53"/>
    </row>
    <row r="1030" spans="5:6">
      <c r="E1030" s="53"/>
      <c r="F1030" s="53"/>
    </row>
    <row r="1031" spans="5:6">
      <c r="E1031" s="53"/>
      <c r="F1031" s="53"/>
    </row>
    <row r="1032" spans="5:6">
      <c r="E1032" s="53"/>
      <c r="F1032" s="53"/>
    </row>
    <row r="1033" spans="5:6">
      <c r="E1033" s="53"/>
      <c r="F1033" s="53"/>
    </row>
    <row r="1034" spans="5:6">
      <c r="E1034" s="53"/>
      <c r="F1034" s="53"/>
    </row>
    <row r="1035" spans="5:6">
      <c r="E1035" s="53"/>
      <c r="F1035" s="53"/>
    </row>
    <row r="1036" spans="5:6">
      <c r="E1036" s="53"/>
      <c r="F1036" s="53"/>
    </row>
    <row r="1037" spans="5:6">
      <c r="E1037" s="53"/>
      <c r="F1037" s="53"/>
    </row>
    <row r="1038" spans="5:6">
      <c r="E1038" s="53"/>
      <c r="F1038" s="53"/>
    </row>
    <row r="1039" spans="5:6">
      <c r="E1039" s="53"/>
      <c r="F1039" s="53"/>
    </row>
    <row r="1040" spans="5:6">
      <c r="E1040" s="53"/>
      <c r="F1040" s="53"/>
    </row>
    <row r="1041" spans="5:6">
      <c r="E1041" s="53"/>
      <c r="F1041" s="53"/>
    </row>
    <row r="1042" spans="5:6">
      <c r="E1042" s="53"/>
      <c r="F1042" s="53"/>
    </row>
    <row r="1043" spans="5:6">
      <c r="E1043" s="53"/>
      <c r="F1043" s="53"/>
    </row>
    <row r="1044" spans="5:6">
      <c r="E1044" s="53"/>
      <c r="F1044" s="53"/>
    </row>
    <row r="1045" spans="5:6">
      <c r="E1045" s="53"/>
      <c r="F1045" s="53"/>
    </row>
    <row r="1046" spans="5:6">
      <c r="E1046" s="53"/>
      <c r="F1046" s="53"/>
    </row>
    <row r="1047" spans="5:6">
      <c r="E1047" s="53"/>
      <c r="F1047" s="53"/>
    </row>
    <row r="1048" spans="5:6">
      <c r="E1048" s="53"/>
      <c r="F1048" s="53"/>
    </row>
    <row r="1049" spans="5:6">
      <c r="E1049" s="53"/>
      <c r="F1049" s="53"/>
    </row>
    <row r="1050" spans="5:6">
      <c r="E1050" s="53"/>
      <c r="F1050" s="53"/>
    </row>
    <row r="1051" spans="5:6">
      <c r="E1051" s="53"/>
      <c r="F1051" s="53"/>
    </row>
    <row r="1052" spans="5:6">
      <c r="E1052" s="53"/>
      <c r="F1052" s="53"/>
    </row>
    <row r="1053" spans="5:6">
      <c r="E1053" s="53"/>
      <c r="F1053" s="53"/>
    </row>
    <row r="1054" spans="5:6">
      <c r="E1054" s="53"/>
      <c r="F1054" s="53"/>
    </row>
    <row r="1055" spans="5:6">
      <c r="E1055" s="53"/>
      <c r="F1055" s="53"/>
    </row>
    <row r="1056" spans="5:6">
      <c r="E1056" s="53"/>
      <c r="F1056" s="53"/>
    </row>
    <row r="1057" spans="5:6">
      <c r="E1057" s="53"/>
      <c r="F1057" s="53"/>
    </row>
    <row r="1058" spans="5:6">
      <c r="E1058" s="53"/>
      <c r="F1058" s="53"/>
    </row>
    <row r="1059" spans="5:6">
      <c r="E1059" s="53"/>
      <c r="F1059" s="53"/>
    </row>
    <row r="1060" spans="5:6">
      <c r="E1060" s="53"/>
      <c r="F1060" s="53"/>
    </row>
    <row r="1061" spans="5:6">
      <c r="E1061" s="53"/>
      <c r="F1061" s="53"/>
    </row>
    <row r="1062" spans="5:6">
      <c r="E1062" s="53"/>
      <c r="F1062" s="53"/>
    </row>
    <row r="1063" spans="5:6">
      <c r="E1063" s="53"/>
      <c r="F1063" s="53"/>
    </row>
    <row r="1064" spans="5:6">
      <c r="E1064" s="53"/>
      <c r="F1064" s="53"/>
    </row>
    <row r="1065" spans="5:6">
      <c r="E1065" s="53"/>
      <c r="F1065" s="53"/>
    </row>
    <row r="1066" spans="5:6">
      <c r="E1066" s="53"/>
      <c r="F1066" s="53"/>
    </row>
    <row r="1067" spans="5:6">
      <c r="E1067" s="53"/>
      <c r="F1067" s="53"/>
    </row>
    <row r="1068" spans="5:6">
      <c r="E1068" s="53"/>
      <c r="F1068" s="53"/>
    </row>
    <row r="1069" spans="5:6">
      <c r="E1069" s="53"/>
      <c r="F1069" s="53"/>
    </row>
    <row r="1070" spans="5:6">
      <c r="E1070" s="53"/>
      <c r="F1070" s="53"/>
    </row>
    <row r="1071" spans="5:6">
      <c r="E1071" s="53"/>
      <c r="F1071" s="53"/>
    </row>
    <row r="1072" spans="5:6">
      <c r="E1072" s="53"/>
      <c r="F1072" s="53"/>
    </row>
    <row r="1073" spans="5:6">
      <c r="E1073" s="53"/>
      <c r="F1073" s="53"/>
    </row>
    <row r="1074" spans="5:6">
      <c r="E1074" s="53"/>
      <c r="F1074" s="53"/>
    </row>
    <row r="1075" spans="5:6">
      <c r="E1075" s="53"/>
      <c r="F1075" s="53"/>
    </row>
    <row r="1076" spans="5:6">
      <c r="E1076" s="53"/>
      <c r="F1076" s="53"/>
    </row>
    <row r="1077" spans="5:6">
      <c r="E1077" s="53"/>
      <c r="F1077" s="53"/>
    </row>
    <row r="1078" spans="5:6">
      <c r="E1078" s="53"/>
      <c r="F1078" s="53"/>
    </row>
    <row r="1079" spans="5:6">
      <c r="E1079" s="53"/>
      <c r="F1079" s="53"/>
    </row>
    <row r="1080" spans="5:6">
      <c r="E1080" s="53"/>
      <c r="F1080" s="53"/>
    </row>
    <row r="1081" spans="5:6">
      <c r="E1081" s="53"/>
      <c r="F1081" s="53"/>
    </row>
    <row r="1082" spans="5:6">
      <c r="E1082" s="53"/>
      <c r="F1082" s="53"/>
    </row>
    <row r="1083" spans="5:6">
      <c r="E1083" s="53"/>
      <c r="F1083" s="53"/>
    </row>
    <row r="1084" spans="5:6">
      <c r="E1084" s="53"/>
      <c r="F1084" s="53"/>
    </row>
    <row r="1085" spans="5:6">
      <c r="E1085" s="53"/>
      <c r="F1085" s="53"/>
    </row>
    <row r="1086" spans="5:6">
      <c r="E1086" s="53"/>
      <c r="F1086" s="53"/>
    </row>
    <row r="1087" spans="5:6">
      <c r="E1087" s="53"/>
      <c r="F1087" s="53"/>
    </row>
    <row r="1088" spans="5:6">
      <c r="E1088" s="53"/>
      <c r="F1088" s="53"/>
    </row>
    <row r="1089" spans="5:6">
      <c r="E1089" s="53"/>
      <c r="F1089" s="53"/>
    </row>
    <row r="1090" spans="5:6">
      <c r="E1090" s="53"/>
      <c r="F1090" s="53"/>
    </row>
    <row r="1091" spans="5:6">
      <c r="E1091" s="53"/>
      <c r="F1091" s="53"/>
    </row>
    <row r="1092" spans="5:6">
      <c r="E1092" s="53"/>
      <c r="F1092" s="53"/>
    </row>
    <row r="1093" spans="5:6">
      <c r="E1093" s="53"/>
      <c r="F1093" s="53"/>
    </row>
    <row r="1094" spans="5:6">
      <c r="E1094" s="53"/>
      <c r="F1094" s="53"/>
    </row>
    <row r="1095" spans="5:6">
      <c r="E1095" s="53"/>
      <c r="F1095" s="53"/>
    </row>
    <row r="1096" spans="5:6">
      <c r="E1096" s="53"/>
      <c r="F1096" s="53"/>
    </row>
    <row r="1097" spans="5:6">
      <c r="E1097" s="53"/>
      <c r="F1097" s="53"/>
    </row>
    <row r="1098" spans="5:6">
      <c r="E1098" s="53"/>
      <c r="F1098" s="53"/>
    </row>
    <row r="1099" spans="5:6">
      <c r="E1099" s="53"/>
      <c r="F1099" s="53"/>
    </row>
    <row r="1100" spans="5:6">
      <c r="E1100" s="53"/>
      <c r="F1100" s="53"/>
    </row>
    <row r="1101" spans="5:6">
      <c r="E1101" s="53"/>
      <c r="F1101" s="53"/>
    </row>
    <row r="1102" spans="5:6">
      <c r="E1102" s="53"/>
      <c r="F1102" s="53"/>
    </row>
    <row r="1103" spans="5:6">
      <c r="E1103" s="53"/>
      <c r="F1103" s="53"/>
    </row>
    <row r="1104" spans="5:6">
      <c r="E1104" s="53"/>
      <c r="F1104" s="53"/>
    </row>
    <row r="1105" spans="5:6">
      <c r="E1105" s="53"/>
      <c r="F1105" s="53"/>
    </row>
    <row r="1106" spans="5:6">
      <c r="E1106" s="53"/>
      <c r="F1106" s="53"/>
    </row>
    <row r="1107" spans="5:6">
      <c r="E1107" s="53"/>
      <c r="F1107" s="53"/>
    </row>
    <row r="1108" spans="5:6">
      <c r="E1108" s="53"/>
      <c r="F1108" s="53"/>
    </row>
    <row r="1109" spans="5:6">
      <c r="E1109" s="53"/>
      <c r="F1109" s="53"/>
    </row>
    <row r="1110" spans="5:6">
      <c r="E1110" s="53"/>
      <c r="F1110" s="53"/>
    </row>
    <row r="1111" spans="5:6">
      <c r="E1111" s="53"/>
      <c r="F1111" s="53"/>
    </row>
    <row r="1112" spans="5:6">
      <c r="E1112" s="53"/>
      <c r="F1112" s="53"/>
    </row>
    <row r="1113" spans="5:6">
      <c r="E1113" s="53"/>
      <c r="F1113" s="53"/>
    </row>
    <row r="1114" spans="5:6">
      <c r="E1114" s="53"/>
      <c r="F1114" s="53"/>
    </row>
    <row r="1115" spans="5:6">
      <c r="E1115" s="53"/>
      <c r="F1115" s="53"/>
    </row>
    <row r="1116" spans="5:6">
      <c r="E1116" s="53"/>
      <c r="F1116" s="53"/>
    </row>
    <row r="1117" spans="5:6">
      <c r="E1117" s="53"/>
      <c r="F1117" s="53"/>
    </row>
    <row r="1118" spans="5:6">
      <c r="E1118" s="53"/>
      <c r="F1118" s="53"/>
    </row>
    <row r="1119" spans="5:6">
      <c r="E1119" s="53"/>
      <c r="F1119" s="53"/>
    </row>
    <row r="1120" spans="5:6">
      <c r="E1120" s="53"/>
      <c r="F1120" s="53"/>
    </row>
    <row r="1121" spans="5:6">
      <c r="E1121" s="53"/>
      <c r="F1121" s="53"/>
    </row>
    <row r="1122" spans="5:6">
      <c r="E1122" s="53"/>
      <c r="F1122" s="53"/>
    </row>
    <row r="1123" spans="5:6">
      <c r="E1123" s="53"/>
      <c r="F1123" s="53"/>
    </row>
    <row r="1124" spans="5:6">
      <c r="E1124" s="53"/>
      <c r="F1124" s="53"/>
    </row>
    <row r="1125" spans="5:6">
      <c r="E1125" s="53"/>
      <c r="F1125" s="53"/>
    </row>
    <row r="1126" spans="5:6">
      <c r="E1126" s="53"/>
      <c r="F1126" s="53"/>
    </row>
    <row r="1127" spans="5:6">
      <c r="E1127" s="53"/>
      <c r="F1127" s="53"/>
    </row>
    <row r="1128" spans="5:6">
      <c r="E1128" s="53"/>
      <c r="F1128" s="53"/>
    </row>
    <row r="1129" spans="5:6">
      <c r="E1129" s="53"/>
      <c r="F1129" s="53"/>
    </row>
    <row r="1130" spans="5:6">
      <c r="E1130" s="53"/>
      <c r="F1130" s="53"/>
    </row>
    <row r="1131" spans="5:6">
      <c r="E1131" s="53"/>
      <c r="F1131" s="53"/>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太翔队规</vt:lpstr>
      <vt:lpstr>特性说明</vt:lpstr>
      <vt:lpstr>属性说明</vt:lpstr>
      <vt:lpstr>花名册</vt:lpstr>
      <vt:lpstr>综合评分</vt:lpstr>
      <vt:lpstr>sofifa</vt:lpstr>
      <vt:lpstr>2021出勤</vt:lpstr>
      <vt:lpstr>2022出勤</vt:lpstr>
      <vt:lpstr>实况</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2022-07-18T06:25:16Z</dcterms:modified>
</cp:coreProperties>
</file>