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76" i="61"/>
  <c r="A75"/>
  <c r="A74"/>
  <c r="A73"/>
  <c r="A47"/>
  <c r="A60" l="1"/>
  <c r="A59"/>
  <c r="A56"/>
  <c r="A36"/>
  <c r="A31"/>
  <c r="A53" l="1"/>
  <c r="A37" l="1"/>
  <c r="A40" l="1"/>
  <c r="A41"/>
  <c r="A24" i="58" l="1"/>
  <c r="A25"/>
  <c r="A27"/>
  <c r="A30"/>
  <c r="A31"/>
  <c r="A34"/>
  <c r="A35"/>
  <c r="A38"/>
  <c r="A44"/>
  <c r="A47"/>
  <c r="A48"/>
  <c r="A60"/>
  <c r="A61"/>
  <c r="A62"/>
  <c r="A63"/>
  <c r="A30" i="61"/>
  <c r="A33"/>
  <c r="A44"/>
  <c r="A50"/>
  <c r="A54"/>
</calcChain>
</file>

<file path=xl/sharedStrings.xml><?xml version="1.0" encoding="utf-8"?>
<sst xmlns="http://schemas.openxmlformats.org/spreadsheetml/2006/main" count="638" uniqueCount="83">
  <si>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</si>
  <si>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</si>
  <si>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</si>
  <si>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</si>
  <si>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</si>
  <si>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</si>
  <si>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</si>
  <si>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</si>
  <si>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</si>
  <si>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</si>
  <si>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</si>
  <si>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</si>
  <si>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</si>
  <si>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</si>
  <si>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</si>
  <si>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</si>
  <si>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</si>
  <si>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</si>
  <si>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</si>
  <si>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</si>
  <si>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</si>
  <si>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</si>
  <si>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</si>
  <si>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</si>
  <si>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</si>
  <si>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</si>
  <si>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</si>
  <si>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</si>
  <si>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</si>
  <si>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</si>
  <si>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</si>
  <si>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</si>
  <si>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</si>
  <si>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</si>
  <si>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</si>
  <si>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</si>
  <si>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</si>
  <si>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</si>
  <si>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</si>
  <si>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</si>
  <si>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</si>
  <si>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</si>
  <si>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</si>
  <si>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</si>
  <si>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</si>
  <si>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</si>
  <si>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</si>
  <si>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</si>
  <si>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</si>
  <si>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</si>
  <si>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</si>
  <si>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</si>
  <si>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</si>
  <si>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</si>
  <si>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</si>
  <si>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</si>
  <si>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</si>
  <si>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</si>
  <si>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</si>
  <si>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</si>
  <si>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</si>
  <si>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</si>
  <si>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</si>
  <si>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</si>
  <si>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</si>
  <si>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</si>
  <si>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</si>
  <si>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</si>
  <si>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</si>
  <si>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</si>
  <si>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cutCellsWidth</t>
  </si>
  <si>
    <t>pos2</t>
  </si>
  <si>
    <t>2009-12-16</t>
  </si>
  <si>
    <t>[150 500]</t>
  </si>
  <si>
    <t>[0 500]</t>
  </si>
  <si>
    <t>load 'X:\Schnitzcells2\fluo_correction_images\Correction_10Mhz_110801_50ms.mat' flatfield shading replace</t>
  </si>
  <si>
    <t>load 'X:\Schnitzcells2\fluo_correction_images\PSF_090402_centered.mat' PSF</t>
  </si>
  <si>
    <t>[1:100]</t>
  </si>
  <si>
    <t>X:\colonies</t>
  </si>
  <si>
    <t>% second color</t>
  </si>
  <si>
    <t>DJK_compileSchnitzImproved_2colors(p,'quickMode',0);</t>
  </si>
  <si>
    <t>DJK_addToSchnitzes_fluor_red(p, 'onScreen', 0);</t>
  </si>
  <si>
    <t>[p,schnitzcells] = DJK_compileSchnitzImproved_2colors(p,'quickMode',1);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</si>
</sst>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8"/>
  <sheetViews>
    <sheetView tabSelected="1" topLeftCell="A47" zoomScaleNormal="100" workbookViewId="0">
      <selection activeCell="A77" sqref="A77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4" t="s">
        <v>10</v>
      </c>
      <c r="B1" s="14"/>
    </row>
    <row r="2" spans="1:5">
      <c r="A2" s="2" t="s">
        <v>1</v>
      </c>
      <c r="B2" s="6" t="s">
        <v>72</v>
      </c>
      <c r="C2" s="5"/>
    </row>
    <row r="3" spans="1:5">
      <c r="A3" s="2" t="s">
        <v>2</v>
      </c>
      <c r="B3" s="5" t="s">
        <v>71</v>
      </c>
      <c r="C3" s="5"/>
      <c r="E3" s="5"/>
    </row>
    <row r="4" spans="1:5">
      <c r="A4" s="2" t="s">
        <v>0</v>
      </c>
      <c r="B4" s="5" t="s">
        <v>78</v>
      </c>
      <c r="C4" s="5"/>
      <c r="D4" s="5"/>
    </row>
    <row r="5" spans="1:5">
      <c r="A5" s="2" t="s">
        <v>3</v>
      </c>
      <c r="B5" s="5" t="s">
        <v>77</v>
      </c>
      <c r="C5" s="5"/>
      <c r="D5" s="5"/>
    </row>
    <row r="6" spans="1:5">
      <c r="A6" s="2"/>
      <c r="B6" s="5"/>
      <c r="C6" s="5"/>
      <c r="D6" s="5"/>
    </row>
    <row r="7" spans="1:5">
      <c r="A7" s="2" t="s">
        <v>4</v>
      </c>
      <c r="B7" s="5" t="s">
        <v>18</v>
      </c>
      <c r="C7" s="5"/>
    </row>
    <row r="8" spans="1:5">
      <c r="A8" s="2" t="s">
        <v>5</v>
      </c>
      <c r="B8" s="5" t="s">
        <v>12</v>
      </c>
      <c r="C8" s="5"/>
      <c r="D8" s="5"/>
    </row>
    <row r="9" spans="1:5">
      <c r="A9" s="2"/>
      <c r="B9" s="5"/>
      <c r="C9" s="5"/>
    </row>
    <row r="10" spans="1:5">
      <c r="A10" s="2" t="s">
        <v>63</v>
      </c>
      <c r="B10" s="1" t="s">
        <v>14</v>
      </c>
    </row>
    <row r="11" spans="1:5">
      <c r="A11" s="2" t="s">
        <v>64</v>
      </c>
      <c r="B11" s="5">
        <v>35</v>
      </c>
      <c r="C11" s="5"/>
    </row>
    <row r="12" spans="1:5">
      <c r="A12" s="2" t="s">
        <v>65</v>
      </c>
      <c r="B12" s="5">
        <v>20</v>
      </c>
    </row>
    <row r="13" spans="1:5">
      <c r="A13" s="2" t="s">
        <v>66</v>
      </c>
      <c r="B13" s="5">
        <v>2</v>
      </c>
      <c r="C13" s="5"/>
    </row>
    <row r="14" spans="1:5">
      <c r="A14" s="2" t="s">
        <v>67</v>
      </c>
      <c r="B14" s="5">
        <v>250</v>
      </c>
      <c r="C14" s="5"/>
    </row>
    <row r="15" spans="1:5">
      <c r="A15" s="2" t="s">
        <v>68</v>
      </c>
      <c r="B15" s="5">
        <v>5</v>
      </c>
    </row>
    <row r="16" spans="1:5">
      <c r="A16" s="2" t="s">
        <v>69</v>
      </c>
      <c r="B16" s="5">
        <v>5</v>
      </c>
    </row>
    <row r="17" spans="1:2">
      <c r="A17" s="2" t="s">
        <v>70</v>
      </c>
      <c r="B17" s="5">
        <v>4</v>
      </c>
    </row>
    <row r="18" spans="1:2">
      <c r="A18" s="2"/>
      <c r="B18" s="5"/>
    </row>
    <row r="19" spans="1:2">
      <c r="A19" s="2" t="s">
        <v>47</v>
      </c>
      <c r="B19" s="5" t="s">
        <v>74</v>
      </c>
    </row>
    <row r="20" spans="1:2">
      <c r="A20" s="2" t="s">
        <v>49</v>
      </c>
      <c r="B20" s="5" t="s">
        <v>73</v>
      </c>
    </row>
    <row r="21" spans="1:2">
      <c r="A21" s="2" t="s">
        <v>50</v>
      </c>
      <c r="B21" s="5" t="s">
        <v>73</v>
      </c>
    </row>
    <row r="22" spans="1:2">
      <c r="A22" s="2" t="s">
        <v>51</v>
      </c>
      <c r="B22" s="5" t="s">
        <v>73</v>
      </c>
    </row>
    <row r="23" spans="1:2">
      <c r="A23" s="2" t="s">
        <v>52</v>
      </c>
      <c r="B23" s="5"/>
    </row>
    <row r="24" spans="1:2">
      <c r="A24" s="2" t="s">
        <v>53</v>
      </c>
      <c r="B24" s="5">
        <v>25</v>
      </c>
    </row>
    <row r="25" spans="1:2">
      <c r="A25" s="2" t="s">
        <v>60</v>
      </c>
      <c r="B25" s="5" t="s">
        <v>59</v>
      </c>
    </row>
    <row r="26" spans="1:2">
      <c r="A26" s="2" t="s">
        <v>61</v>
      </c>
      <c r="B26" s="5" t="s">
        <v>62</v>
      </c>
    </row>
    <row r="27" spans="1:2">
      <c r="A27" s="2"/>
      <c r="B27" s="5"/>
    </row>
    <row r="28" spans="1:2">
      <c r="A28" s="14" t="s">
        <v>11</v>
      </c>
      <c r="B28" s="14"/>
    </row>
    <row r="29" spans="1:2">
      <c r="A29" s="7" t="s">
        <v>23</v>
      </c>
    </row>
    <row r="30" spans="1:2">
      <c r="A30" s="1" t="str">
        <f>CONCATENATE("p = DJK_initschnitz('",B$3,"','",B$2,"','e.coli.AMOLF','rootDir','",B$4,"\', 'cropLeftTop', [1,1], 'cropRightBottom', [1392,1040]);")</f>
        <v>p = DJK_initschnitz('pos2','2009-12-16','e.coli.AMOLF','rootDir','X:\colonies\', 'cropLeftTop', [1,1], 'cropRightBottom', [1392,1040]);</v>
      </c>
    </row>
    <row r="31" spans="1:2">
      <c r="A31" s="1" t="str">
        <f>CONCATENATE("DJK_cropImages_2colors(p, ",B$5,", ",B$7,", ",B$8, ", 'cropName', '",B3,"crop');")</f>
        <v>DJK_cropImages_2colors(p, [1:100], [1,1], [1392,1040], 'cropName', 'pos2crop');</v>
      </c>
    </row>
    <row r="32" spans="1:2">
      <c r="A32" s="4"/>
    </row>
    <row r="33" spans="1:1">
      <c r="A33" s="2" t="str">
        <f>CONCATENATE("p = DJK_initschnitz('",B$3,"crop','",B$2,"','e.coli.AMOLF','rootDir','",B$4,"\', 'cropLeftTop', ", B$7,", 'cropRightBottom', ", B$8,");")</f>
        <v>p = DJK_initschnitz('pos2crop','2009-12-16','e.coli.AMOLF','rootDir','X:\colonies\', 'cropLeftTop', [1,1], 'cropRightBottom', [1392,1040]);</v>
      </c>
    </row>
    <row r="35" spans="1:1">
      <c r="A35" s="7" t="s">
        <v>24</v>
      </c>
    </row>
    <row r="36" spans="1:1">
      <c r="A36" s="1" t="str">
        <f>CONCATENATE("PN_segmoviephase_2colors(p,'segRange', ", B$5, ",'slices', ", B$10, ",'rangeFiltSize', ", B$11, ",'maskMargin', ", B$12, ",'LoG_Smoothing', ", B$13, ",'minCellArea', ", B$14, ",'GaussianFilter', ", B$15, ",'minDepth', ", B$16, ",'cutCellsWidth', ", B$17, ");")</f>
        <v>PN_segmoviephase_2colors(p,'segRange', [1:100],'slices', [1 2 3],'rangeFiltSize', 35,'maskMargin', 20,'LoG_Smoothing', 2,'minCellArea', 250,'GaussianFilter', 5,'minDepth', 5,'cutCellsWidth', 4);</v>
      </c>
    </row>
    <row r="37" spans="1:1">
      <c r="A37" s="1" t="str">
        <f>CONCATENATE("PN_copySegFiles(p,'segRange', ", B$5, ",'slices', ", B$10, ",'rangeFiltSize', ", B$11, ",'maskMargin', ", B$12, ",'LoG_Smoothing', ", B$13, ",'minCellArea', ", B$14, ",'GaussianFilter', ", B$15, ",'minDepth', ", B$16, ",'cutCellsWidth', ", B$17, ");")</f>
        <v>PN_copySegFiles(p,'segRange', [1:100],'slices', [1 2 3],'rangeFiltSize', 35,'maskMargin', 20,'LoG_Smoothing', 2,'minCellArea', 250,'GaussianFilter', 5,'minDepth', 5,'cutCellsWidth', 4);</v>
      </c>
    </row>
    <row r="39" spans="1:1">
      <c r="A39" s="7" t="s">
        <v>25</v>
      </c>
    </row>
    <row r="40" spans="1:1">
      <c r="A40" s="4" t="str">
        <f>CONCATENATE("DJK_manualcheckseg(p,'manualRange',", B$5, ",'override',0);")</f>
        <v>DJK_manualcheckseg(p,'manualRange',[1:100],'override',0);</v>
      </c>
    </row>
    <row r="41" spans="1:1">
      <c r="A41" s="4" t="str">
        <f>CONCATENATE("DJK_manualcheckseg(p,'manualRange',", B$5, ",'override',1);")</f>
        <v>DJK_manualcheckseg(p,'manualRange',[1:100],'override',1);</v>
      </c>
    </row>
    <row r="43" spans="1:1">
      <c r="A43" s="7" t="s">
        <v>26</v>
      </c>
    </row>
    <row r="44" spans="1:1">
      <c r="A44" s="4" t="str">
        <f>CONCATENATE("DJK_analyzeSeg(p,'manualRange',", B$5, ");")</f>
        <v>DJK_analyzeSeg(p,'manualRange',[1:100]);</v>
      </c>
    </row>
    <row r="45" spans="1:1">
      <c r="A45" s="4"/>
    </row>
    <row r="46" spans="1:1">
      <c r="A46" s="7" t="s">
        <v>36</v>
      </c>
    </row>
    <row r="47" spans="1:1">
      <c r="A47" s="4" t="str">
        <f>CONCATENATE("DJK_trackcomplete(p,'trackRange',", B$5, ",'trackMethod','singleCell');")</f>
        <v>DJK_trackcomplete(p,'trackRange',[1:100],'trackMethod','singleCell');</v>
      </c>
    </row>
    <row r="48" spans="1:1">
      <c r="A48" s="4"/>
    </row>
    <row r="49" spans="1:1">
      <c r="A49" s="8" t="s">
        <v>38</v>
      </c>
    </row>
    <row r="50" spans="1:1">
      <c r="A50" s="4" t="str">
        <f>CONCATENATE("optimalShift = DJK_getFluorShift(p,'manualRange', ", B$5, ");")</f>
        <v>optimalShift = DJK_getFluorShift(p,'manualRange', [1:100]);</v>
      </c>
    </row>
    <row r="51" spans="1:1">
      <c r="A51" s="4" t="s">
        <v>75</v>
      </c>
    </row>
    <row r="52" spans="1:1">
      <c r="A52" s="4" t="s">
        <v>76</v>
      </c>
    </row>
    <row r="53" spans="1:1">
      <c r="A53" s="4" t="str">
        <f>CONCATENATE("DJK_correctFluorImage(p, flatfield, shading, replace,'manualRange', ", B$5, ",  'fluorShift', optimalShift, 'deconv_func', @(im) deconvlucy(im, PSF));")</f>
        <v>DJK_correctFluorImage(p, flatfield, shading, replace,'manualRange', [1:100],  'fluorShift', optimalShift, 'deconv_func', @(im) deconvlucy(im, PSF));</v>
      </c>
    </row>
    <row r="54" spans="1:1">
      <c r="A54" s="4" t="str">
        <f>CONCATENATE("DJK_analyzeFluorBackground(p,'manualRange', ", B$5, ");")</f>
        <v>DJK_analyzeFluorBackground(p,'manualRange', [1:100]);</v>
      </c>
    </row>
    <row r="55" spans="1:1">
      <c r="A55" s="8" t="s">
        <v>79</v>
      </c>
    </row>
    <row r="56" spans="1:1">
      <c r="A56" s="4" t="str">
        <f>CONCATENATE("optimalShift2 = DJK_getFluorShift_red(p,'manualRange', ", B$5, ");")</f>
        <v>optimalShift2 = DJK_getFluorShift_red(p,'manualRange', [1:100]);</v>
      </c>
    </row>
    <row r="57" spans="1:1">
      <c r="A57" s="4" t="s">
        <v>75</v>
      </c>
    </row>
    <row r="58" spans="1:1">
      <c r="A58" s="4" t="s">
        <v>76</v>
      </c>
    </row>
    <row r="59" spans="1:1">
      <c r="A59" s="4" t="str">
        <f>CONCATENATE("DJK_correctFluorImage_red(p, flatfield, shading, replace,'manualRange', ", B$5, ",  'fluor2Shift', optimalShift2, 'deconv_func', @(im) deconvlucy(im, PSF));")</f>
        <v>DJK_correctFluorImage_red(p, flatfield, shading, replace,'manualRange', [1:100],  'fluor2Shift', optimalShift2, 'deconv_func', @(im) deconvlucy(im, PSF));</v>
      </c>
    </row>
    <row r="60" spans="1:1">
      <c r="A60" s="4" t="str">
        <f>CONCATENATE("DJK_analyzeFluorBackground_red(p,'manualRange', ", B$5, ");")</f>
        <v>DJK_analyzeFluorBackground_red(p,'manualRange', [1:100]);</v>
      </c>
    </row>
    <row r="61" spans="1:1">
      <c r="A61" s="4"/>
    </row>
    <row r="62" spans="1:1">
      <c r="A62" s="8" t="s">
        <v>41</v>
      </c>
    </row>
    <row r="63" spans="1:1">
      <c r="A63" s="4" t="s">
        <v>80</v>
      </c>
    </row>
    <row r="64" spans="1:1">
      <c r="A64" s="4" t="s">
        <v>43</v>
      </c>
    </row>
    <row r="65" spans="1:2">
      <c r="A65" s="4" t="s">
        <v>44</v>
      </c>
    </row>
    <row r="66" spans="1:2">
      <c r="A66" s="4" t="s">
        <v>45</v>
      </c>
    </row>
    <row r="67" spans="1:2">
      <c r="A67" s="4" t="s">
        <v>81</v>
      </c>
    </row>
    <row r="68" spans="1:2">
      <c r="A68" s="4"/>
    </row>
    <row r="69" spans="1:2">
      <c r="A69" s="14" t="s">
        <v>55</v>
      </c>
      <c r="B69" s="14"/>
    </row>
    <row r="70" spans="1:2">
      <c r="A70" s="3" t="s">
        <v>82</v>
      </c>
    </row>
    <row r="71" spans="1:2">
      <c r="A71" s="7"/>
    </row>
    <row r="72" spans="1:2">
      <c r="A72" s="8" t="s">
        <v>46</v>
      </c>
    </row>
    <row r="73" spans="1:2">
      <c r="A73" s="4" t="str">
        <f>CONCATENATE("fitTime = DJK_analyzeMu(p, schnitzcells, 'xlim', ", B$19, ", 'onScreen', 0);")</f>
        <v>fitTime = DJK_analyzeMu(p, schnitzcells, 'xlim', [0 500], 'onScreen', 0);</v>
      </c>
    </row>
    <row r="74" spans="1:2">
      <c r="A74" s="4" t="str">
        <f>CONCATENATE("DJK_plot_avColonyOverTime(p, schnitzcells, 'av_mu_fitNew', 'xlim', ", B$19, ", 'ylim', [0 1.5], 'fitTime', fitTime, 'onScreen', 0);")</f>
        <v>DJK_plot_avColonyOverTime(p, schnitzcells, 'av_mu_fitNew', 'xlim', [0 500], 'ylim', [0 1.5], 'fitTime', fitTime, 'onScreen', 0);</v>
      </c>
    </row>
    <row r="75" spans="1:2">
      <c r="A75" s="4" t="str">
        <f>CONCATENATE("DJK_plot_avColonyOverTime(p, schnitzcells, 'Y6_mean_all', 'xlim', ", B$19, ", 'ylim', [0 100], 'fitTime', fitTime, 'onScreen', 0);")</f>
        <v>DJK_plot_avColonyOverTime(p, schnitzcells, 'Y6_mean_all', 'xlim', [0 500], 'ylim', [0 100], 'fitTime', fitTime, 'onScreen', 0);</v>
      </c>
    </row>
    <row r="76" spans="1:2">
      <c r="A76" s="4" t="str">
        <f>CONCATENATE("DJK_plot_avColonyOverTime(p, schnitzcells, 'R6_mean_all', 'xlim', ", B$19, ", 'ylim', [0 100], 'fitTime', fitTime, 'onScreen', 0);")</f>
        <v>DJK_plot_avColonyOverTime(p, schnitzcells, 'R6_mean_all', 'xlim', [0 500], 'ylim', [0 100], 'fitTime', fitTime, 'onScreen', 0);</v>
      </c>
    </row>
    <row r="77" spans="1:2">
      <c r="A77" s="4"/>
      <c r="B77" s="4"/>
    </row>
    <row r="78" spans="1:2">
      <c r="A78" s="8"/>
      <c r="B78" s="4"/>
    </row>
    <row r="79" spans="1:2">
      <c r="A79" s="4"/>
      <c r="B79" s="3"/>
    </row>
    <row r="80" spans="1:2">
      <c r="A80" s="4"/>
      <c r="B80" s="3"/>
    </row>
    <row r="81" spans="1:2">
      <c r="A81" s="4"/>
      <c r="B81" s="3"/>
    </row>
    <row r="82" spans="1:2">
      <c r="A82" s="4"/>
      <c r="B82" s="3"/>
    </row>
    <row r="83" spans="1:2">
      <c r="A83" s="4"/>
      <c r="B83" s="4"/>
    </row>
    <row r="84" spans="1:2">
      <c r="A84" s="4"/>
      <c r="B84" s="3"/>
    </row>
    <row r="85" spans="1:2">
      <c r="A85" s="4"/>
      <c r="B85" s="3"/>
    </row>
    <row r="86" spans="1:2">
      <c r="A86" s="4"/>
      <c r="B86" s="3"/>
    </row>
    <row r="87" spans="1:2">
      <c r="A87" s="4"/>
      <c r="B87" s="3"/>
    </row>
    <row r="88" spans="1:2">
      <c r="A88" s="8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8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8"/>
      <c r="B112" s="4"/>
    </row>
    <row r="113" spans="1:2">
      <c r="A113" s="3"/>
      <c r="B113" s="8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8"/>
      <c r="B128" s="4"/>
    </row>
    <row r="129" spans="1:2">
      <c r="A129" s="3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</sheetData>
  <mergeCells count="3">
    <mergeCell ref="A1:B1"/>
    <mergeCell ref="A28:B28"/>
    <mergeCell ref="A69:B69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4" t="s">
        <v>10</v>
      </c>
      <c r="B1" s="14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4" t="s">
        <v>11</v>
      </c>
      <c r="B22" s="14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4" t="s">
        <v>55</v>
      </c>
      <c r="B56" s="14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4" t="s">
        <v>21</v>
      </c>
      <c r="D1" s="14"/>
      <c r="E1" s="14"/>
      <c r="F1" s="14"/>
      <c r="G1" s="14"/>
      <c r="H1" s="14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nghe</cp:lastModifiedBy>
  <cp:lastPrinted>2007-12-04T14:48:44Z</cp:lastPrinted>
  <dcterms:created xsi:type="dcterms:W3CDTF">1996-10-14T23:33:28Z</dcterms:created>
  <dcterms:modified xsi:type="dcterms:W3CDTF">2011-11-30T11:02:34Z</dcterms:modified>
</cp:coreProperties>
</file>