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90" i="61"/>
  <c r="A87"/>
  <c r="A89" l="1"/>
  <c r="A68"/>
  <c r="A67"/>
  <c r="A64"/>
  <c r="A86" l="1"/>
  <c r="A81" l="1"/>
  <c r="A82"/>
  <c r="A84"/>
  <c r="A46" l="1"/>
  <c r="A62" l="1"/>
  <c r="A61"/>
  <c r="A58"/>
  <c r="A56"/>
  <c r="A53"/>
  <c r="A50"/>
  <c r="A40"/>
  <c r="A39"/>
  <c r="A36"/>
  <c r="A34"/>
  <c r="A33"/>
  <c r="A24" i="58" l="1"/>
  <c r="A25"/>
  <c r="A27"/>
  <c r="A30"/>
  <c r="A31"/>
  <c r="A34"/>
  <c r="A35"/>
  <c r="A38"/>
  <c r="A44"/>
  <c r="A47"/>
  <c r="A48"/>
  <c r="A60"/>
  <c r="A61"/>
  <c r="A62"/>
  <c r="A63"/>
</calcChain>
</file>

<file path=xl/sharedStrings.xml><?xml version="1.0" encoding="utf-8"?>
<sst xmlns="http://schemas.openxmlformats.org/spreadsheetml/2006/main" count="645" uniqueCount="99">
  <si>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</si>
  <si>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</si>
  <si>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</si>
  <si>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</si>
  <si>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</si>
  <si>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</si>
  <si>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</si>
  <si>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</si>
  <si>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</si>
  <si>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</si>
  <si>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</si>
  <si>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</si>
  <si>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</si>
  <si>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</si>
  <si>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</si>
  <si>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</si>
  <si>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</si>
  <si>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</si>
  <si>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</si>
  <si>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</si>
  <si>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</si>
  <si>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</si>
  <si>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</si>
  <si>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</si>
  <si>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</si>
  <si>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</si>
  <si>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</si>
  <si>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</si>
  <si>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</si>
  <si>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</si>
  <si>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</si>
  <si>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</si>
  <si>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</si>
  <si>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</si>
  <si>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</si>
  <si>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</si>
  <si>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</si>
  <si>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</si>
  <si>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</si>
  <si>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</si>
  <si>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</si>
  <si>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</si>
  <si>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</si>
  <si>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</si>
  <si>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</si>
  <si>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</si>
  <si>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</si>
  <si>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</si>
  <si>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</si>
  <si>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</si>
  <si>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</si>
  <si>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</si>
  <si>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</si>
  <si>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</si>
  <si>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</si>
  <si>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</si>
  <si>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</si>
  <si>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</si>
  <si>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</si>
  <si>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</si>
  <si>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</si>
  <si>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</si>
  <si>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</si>
  <si>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</si>
  <si>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</si>
  <si>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</si>
  <si>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</si>
  <si>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</si>
  <si>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</si>
  <si>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</si>
  <si>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</si>
  <si>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</si>
  <si>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</si>
  <si>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</si>
  <si>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</si>
  <si>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</si>
  <si>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</si>
  <si>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D:\ExperimentalDataTodo</t>
  </si>
  <si>
    <t>load 'D:\SchnitzcellsCurrentVersion\12-03-29\Schnitzcells\fluo_correction_images\PSF_090402_centered.mat' PSF</t>
  </si>
  <si>
    <t>%check if shift sufficient!</t>
  </si>
  <si>
    <t>%obsolete</t>
  </si>
  <si>
    <t>DJK_compileSchnitzImproved_3colors(p1,'quickMode',0);</t>
  </si>
  <si>
    <t>DJK_addToSchnitzes_length(p1);</t>
  </si>
  <si>
    <t>DJK_addToSchnitzes_length(p1, 'onScreen', 0);</t>
  </si>
  <si>
    <t>[p1,schnitzcells] = DJK_compileSchnitzImproved_3colors(p1,'quickMode',1);</t>
  </si>
  <si>
    <t>%START OF DATA PLOTTING</t>
  </si>
  <si>
    <t>pos1</t>
  </si>
  <si>
    <t>r</t>
  </si>
  <si>
    <t>g</t>
  </si>
  <si>
    <t>% second color</t>
  </si>
  <si>
    <t>% obsolete?</t>
  </si>
  <si>
    <t>DJK_addToSchnitzes_fluor_anycolor(p1, 'onScreen', 0,'colorNormalize',[0 300], 'fluorcolor','fluor1','minimalMode',0);</t>
  </si>
  <si>
    <t>[6:14:398]</t>
  </si>
  <si>
    <t>2013-02-14</t>
  </si>
  <si>
    <t>DJK_addToSchnitzes_fluor_anycolor(p1, 'onScreen', 0,'colorNormalize',[0 150], 'fluorcolor','fluor2','minimalMode',0);</t>
  </si>
  <si>
    <t>load 'D:\SchnitzcellsCurrentVersion\12-03-29\Schnitzcells\fluo_correction_images\Correction_10Mhz_130328_50ms' flatfield shading replace</t>
  </si>
  <si>
    <t>default [1 2 3]</t>
  </si>
  <si>
    <t>default 250</t>
  </si>
  <si>
    <t>time axis limits for plots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</si>
</sst>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6"/>
  <sheetViews>
    <sheetView tabSelected="1" topLeftCell="A73" zoomScaleNormal="100" workbookViewId="0">
      <selection activeCell="A23" sqref="A23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6" t="s">
        <v>10</v>
      </c>
      <c r="B1" s="16"/>
    </row>
    <row r="2" spans="1:5">
      <c r="A2" s="2" t="s">
        <v>1</v>
      </c>
      <c r="B2" s="6" t="s">
        <v>93</v>
      </c>
      <c r="C2" s="5"/>
    </row>
    <row r="3" spans="1:5">
      <c r="A3" s="2" t="s">
        <v>2</v>
      </c>
      <c r="B3" s="5" t="s">
        <v>86</v>
      </c>
      <c r="C3" s="5"/>
      <c r="E3" s="5"/>
    </row>
    <row r="4" spans="1:5">
      <c r="A4" s="2" t="s">
        <v>0</v>
      </c>
      <c r="B4" s="5" t="s">
        <v>77</v>
      </c>
      <c r="C4" s="5"/>
      <c r="D4" s="5"/>
    </row>
    <row r="5" spans="1:5">
      <c r="A5" s="2" t="s">
        <v>3</v>
      </c>
      <c r="B5" s="5" t="s">
        <v>92</v>
      </c>
      <c r="C5" s="5"/>
      <c r="D5" s="5"/>
    </row>
    <row r="6" spans="1:5">
      <c r="A6" s="2" t="s">
        <v>70</v>
      </c>
      <c r="B6" s="5" t="s">
        <v>87</v>
      </c>
      <c r="C6" s="5"/>
      <c r="D6" s="5"/>
    </row>
    <row r="7" spans="1:5">
      <c r="A7" s="2" t="s">
        <v>71</v>
      </c>
      <c r="B7" s="5" t="s">
        <v>88</v>
      </c>
      <c r="C7" s="5"/>
    </row>
    <row r="8" spans="1:5">
      <c r="A8" s="2" t="s">
        <v>72</v>
      </c>
      <c r="B8" s="5" t="s">
        <v>73</v>
      </c>
      <c r="C8" s="5" t="s">
        <v>74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  <c r="C10" s="5"/>
    </row>
    <row r="11" spans="1:5">
      <c r="A11" s="2" t="s">
        <v>5</v>
      </c>
      <c r="B11" s="5" t="s">
        <v>12</v>
      </c>
      <c r="C11" s="5"/>
    </row>
    <row r="12" spans="1:5">
      <c r="A12" s="2"/>
      <c r="B12" s="5"/>
      <c r="C12" s="5"/>
    </row>
    <row r="13" spans="1:5">
      <c r="A13" s="2" t="s">
        <v>63</v>
      </c>
      <c r="B13" s="1" t="s">
        <v>14</v>
      </c>
      <c r="C13" s="17" t="s">
        <v>96</v>
      </c>
    </row>
    <row r="14" spans="1:5">
      <c r="A14" s="2" t="s">
        <v>64</v>
      </c>
      <c r="B14" s="5">
        <v>35</v>
      </c>
      <c r="C14" s="5"/>
    </row>
    <row r="15" spans="1:5">
      <c r="A15" s="2" t="s">
        <v>65</v>
      </c>
      <c r="B15" s="5">
        <v>20</v>
      </c>
    </row>
    <row r="16" spans="1:5">
      <c r="A16" s="2" t="s">
        <v>66</v>
      </c>
      <c r="B16" s="5">
        <v>2</v>
      </c>
    </row>
    <row r="17" spans="1:3">
      <c r="A17" s="2" t="s">
        <v>67</v>
      </c>
      <c r="B17" s="5">
        <v>250</v>
      </c>
      <c r="C17" s="14" t="s">
        <v>97</v>
      </c>
    </row>
    <row r="18" spans="1:3">
      <c r="A18" s="2" t="s">
        <v>68</v>
      </c>
      <c r="B18" s="5">
        <v>5</v>
      </c>
    </row>
    <row r="19" spans="1:3">
      <c r="A19" s="2" t="s">
        <v>69</v>
      </c>
      <c r="B19" s="5">
        <v>5</v>
      </c>
    </row>
    <row r="20" spans="1:3">
      <c r="A20" s="2" t="s">
        <v>75</v>
      </c>
      <c r="B20" s="5">
        <v>2</v>
      </c>
      <c r="C20" s="14" t="s">
        <v>76</v>
      </c>
    </row>
    <row r="21" spans="1:3">
      <c r="A21" s="2"/>
      <c r="B21" s="5"/>
    </row>
    <row r="22" spans="1:3">
      <c r="A22" s="2" t="s">
        <v>98</v>
      </c>
      <c r="B22" s="5" t="s">
        <v>48</v>
      </c>
    </row>
    <row r="23" spans="1:3">
      <c r="A23" s="2"/>
      <c r="B23" s="5"/>
    </row>
    <row r="24" spans="1:3">
      <c r="A24" s="2"/>
      <c r="B24" s="5"/>
    </row>
    <row r="25" spans="1:3">
      <c r="A25" s="2"/>
      <c r="B25" s="5"/>
    </row>
    <row r="26" spans="1:3">
      <c r="A26" s="2" t="s">
        <v>52</v>
      </c>
      <c r="B26" s="5"/>
    </row>
    <row r="27" spans="1:3">
      <c r="A27" s="2" t="s">
        <v>53</v>
      </c>
      <c r="B27" s="5">
        <v>15</v>
      </c>
    </row>
    <row r="28" spans="1:3">
      <c r="A28" s="2" t="s">
        <v>60</v>
      </c>
      <c r="B28" s="5" t="s">
        <v>59</v>
      </c>
    </row>
    <row r="29" spans="1:3">
      <c r="A29" s="2" t="s">
        <v>61</v>
      </c>
      <c r="B29" s="5" t="s">
        <v>62</v>
      </c>
    </row>
    <row r="30" spans="1:3">
      <c r="A30" s="2"/>
      <c r="B30" s="5"/>
    </row>
    <row r="31" spans="1:3">
      <c r="A31" s="16" t="s">
        <v>11</v>
      </c>
      <c r="B31" s="16"/>
    </row>
    <row r="32" spans="1:3">
      <c r="A32" s="7" t="s">
        <v>23</v>
      </c>
    </row>
    <row r="33" spans="1:1">
      <c r="A33" s="1" t="str">
        <f>CONCATENATE("p1 = DJK_initschnitz('",B$3,"','",B$2,"','e.coli.amolf','rootDir','",B$4,"\', 'cropLeftTop',",B$10,", 'cropRightBottom',",B$11,",'fluor1','",B$6,"','fluor2','",B$7,"','fluor3','",B$8,"');")</f>
        <v>p1 = DJK_initschnitz('pos1','2013-02-14','e.coli.amolf','rootDir','D:\ExperimentalDataTodo\', 'cropLeftTop',[1,1], 'cropRightBottom',[1392,1040],'fluor1','r','fluor2','g','fluor3','none');</v>
      </c>
    </row>
    <row r="34" spans="1:1">
      <c r="A34" s="1" t="str">
        <f>CONCATENATE("DJK_cropImages_3colors(p1, ",B$5,", ",B$10,", ",B$11, ", 'cropName', '",B3,"crop');")</f>
        <v>DJK_cropImages_3colors(p1, [6:14:398], [1,1], [1392,1040], 'cropName', 'pos1crop');</v>
      </c>
    </row>
    <row r="35" spans="1:1">
      <c r="A35" s="4"/>
    </row>
    <row r="36" spans="1:1">
      <c r="A36" s="2" t="str">
        <f>CONCATENATE("p1 = DJK_initschnitz('",B$3,"crop','",B$2,"','e.coli.AMOLF','rootDir','",B$4,"\', 'cropLeftTop', ", B$10,", 'cropRightBottom', ", B$11,",'fluor1','",B$6,"','fluor2','",B$7,"','fluor3','",B$8,"');")</f>
        <v>p1 = DJK_initschnitz('pos1crop','2013-02-14','e.coli.AMOLF','rootDir','D:\ExperimentalDataTodo\', 'cropLeftTop', [1,1], 'cropRightBottom', [1392,1040],'fluor1','r','fluor2','g','fluor3','none');</v>
      </c>
    </row>
    <row r="38" spans="1:1">
      <c r="A38" s="7" t="s">
        <v>24</v>
      </c>
    </row>
    <row r="39" spans="1:1">
      <c r="A39" s="1" t="str">
        <f>CONCATENATE("PN_segmoviephase_3colors(p1,'segRange', ", B$5, ",'slices', ", B$13, ",'rangeFiltSize', ", B$14, ",'maskMargin', ", B$15, ",'LoG_Smoothing', ", B$16, ",'minCellArea', ", B$17, ",'GaussianFilter', ", B$18, ",'minDepth', ", B$19, ",'neckDepth', ", B$20, ");")</f>
        <v>PN_segmoviephase_3colors(p1,'segRange', [6:14:398],'slices', [1 2 3],'rangeFiltSize', 35,'maskMargin', 20,'LoG_Smoothing', 2,'minCellArea', 250,'GaussianFilter', 5,'minDepth', 5,'neckDepth', 2);</v>
      </c>
    </row>
    <row r="40" spans="1:1">
      <c r="A40" s="1" t="str">
        <f>CONCATENATE("PN_copySegFiles(p1,'segRange', ", B$5, ",'slices', ", B$13, ",'rangeFiltSize', ", B$14, ",'maskMargin', ", B$15, ",'LoG_Smoothing', ", B$16, ",'minCellArea', ", B$17, ",'GaussianFilter', ", B$18, ",'minDepth', ", B$19, ",'neckDepth', ", B$20, ");")</f>
        <v>PN_copySegFiles(p1,'segRange', [6:14:398],'slices', [1 2 3],'rangeFiltSize', 35,'maskMargin', 20,'LoG_Smoothing', 2,'minCellArea', 250,'GaussianFilter', 5,'minDepth', 5,'neckDepth', 2);</v>
      </c>
    </row>
    <row r="44" spans="1:1">
      <c r="A44" s="7" t="s">
        <v>25</v>
      </c>
    </row>
    <row r="46" spans="1:1">
      <c r="A46" s="4" t="str">
        <f>CONCATENATE("PN_manualcheckseg(p1,'manualRange',", B$5, ",'override',1,'assistedCorrection',0);")</f>
        <v>PN_manualcheckseg(p1,'manualRange',[6:14:398],'override',1,'assistedCorrection',0);</v>
      </c>
    </row>
    <row r="47" spans="1:1">
      <c r="A47" s="4"/>
    </row>
    <row r="49" spans="1:3">
      <c r="A49" s="7" t="s">
        <v>26</v>
      </c>
    </row>
    <row r="50" spans="1:3">
      <c r="A50" s="4" t="str">
        <f>CONCATENATE("DJK_analyzeSeg(p1,'manualRange',", B$5, ");")</f>
        <v>DJK_analyzeSeg(p1,'manualRange',[6:14:398]);</v>
      </c>
    </row>
    <row r="51" spans="1:3">
      <c r="A51" s="4"/>
    </row>
    <row r="52" spans="1:3">
      <c r="A52" s="7" t="s">
        <v>36</v>
      </c>
    </row>
    <row r="53" spans="1:3">
      <c r="A53" s="4" t="str">
        <f>CONCATENATE("DJK_trackcomplete(p1,'trackRange',", B$5, ",'trackMethod','singleCell');")</f>
        <v>DJK_trackcomplete(p1,'trackRange',[6:14:398],'trackMethod','singleCell');</v>
      </c>
    </row>
    <row r="54" spans="1:3">
      <c r="A54" s="4"/>
    </row>
    <row r="55" spans="1:3">
      <c r="A55" s="8" t="s">
        <v>38</v>
      </c>
    </row>
    <row r="56" spans="1:3">
      <c r="A56" s="1" t="str">
        <f>CONCATENATE("NW_initializeFluorData(p1,'manualRange', ", B$5, ");")</f>
        <v>NW_initializeFluorData(p1,'manualRange', [6:14:398]);</v>
      </c>
    </row>
    <row r="57" spans="1:3">
      <c r="A57" s="4"/>
    </row>
    <row r="58" spans="1:3">
      <c r="A58" s="4" t="str">
        <f>CONCATENATE("optimalShift = DJK_getFluorShift_anycolor(p1,'manualRange', ", B$5, ",'fluorcolor','fluor1','maxShift',10);")</f>
        <v>optimalShift = DJK_getFluorShift_anycolor(p1,'manualRange', [6:14:398],'fluorcolor','fluor1','maxShift',10);</v>
      </c>
      <c r="B58" s="15" t="s">
        <v>79</v>
      </c>
      <c r="C58" s="4"/>
    </row>
    <row r="59" spans="1:3">
      <c r="A59" s="4" t="s">
        <v>95</v>
      </c>
    </row>
    <row r="60" spans="1:3">
      <c r="A60" s="4" t="s">
        <v>78</v>
      </c>
    </row>
    <row r="61" spans="1:3">
      <c r="A61" s="4" t="str">
        <f>CONCATENATE("DJK_correctFluorImage_anycolor(p1, flatfield, shading, replace,'manualRange', ", B$5, ",  'fluorShift', optimalShift, 'deconv_func', @(im) deconvlucy(im, PSF),'fluorcolor','fluor1','minimalMode',0);")</f>
        <v>DJK_correctFluorImage_anycolor(p1, flatfield, shading, replace,'manualRange', [6:14:398],  'fluorShift', optimalShift, 'deconv_func', @(im) deconvlucy(im, PSF),'fluorcolor','fluor1','minimalMode',0);</v>
      </c>
    </row>
    <row r="62" spans="1:3">
      <c r="A62" s="4" t="str">
        <f>CONCATENATE("% DJK_analyzeFluorBackground_anycolor(p1,'manualRange', ", B$5, ",'fluorcolor','fluor1','minimalMode',1);")</f>
        <v>% DJK_analyzeFluorBackground_anycolor(p1,'manualRange', [6:14:398],'fluorcolor','fluor1','minimalMode',1);</v>
      </c>
      <c r="B62" s="15" t="s">
        <v>80</v>
      </c>
    </row>
    <row r="63" spans="1:3">
      <c r="A63" s="8" t="s">
        <v>89</v>
      </c>
    </row>
    <row r="64" spans="1:3">
      <c r="A64" s="4" t="str">
        <f>CONCATENATE("optimalShift2 = DJK_getFluorShift_anycolor(p1,'manualRange', ", B$5, ",'fluorcolor','fluor2','maxShift',10);")</f>
        <v>optimalShift2 = DJK_getFluorShift_anycolor(p1,'manualRange', [6:14:398],'fluorcolor','fluor2','maxShift',10);</v>
      </c>
      <c r="C64" s="4"/>
    </row>
    <row r="65" spans="1:2">
      <c r="A65" s="4" t="s">
        <v>95</v>
      </c>
    </row>
    <row r="66" spans="1:2">
      <c r="A66" s="4" t="s">
        <v>78</v>
      </c>
    </row>
    <row r="67" spans="1:2">
      <c r="A67" s="4" t="str">
        <f>CONCATENATE("DJK_correctFluorImage_anycolor(p1, flatfield, shading, replace,'manualRange', ", B$5, ",  'fluorShift', optimalShift2, 'deconv_func', @(im) deconvlucy(im, PSF),'fluorcolor','fluor2','minimalMode',0);")</f>
        <v>DJK_correctFluorImage_anycolor(p1, flatfield, shading, replace,'manualRange', [6:14:398],  'fluorShift', optimalShift2, 'deconv_func', @(im) deconvlucy(im, PSF),'fluorcolor','fluor2','minimalMode',0);</v>
      </c>
    </row>
    <row r="68" spans="1:2">
      <c r="A68" s="4" t="str">
        <f>CONCATENATE("% DJK_analyzeFluorBackground_anycolor(p1,'manualRange', ", B$5, ",'fluorcolor','fluor2','minimalMode',1);")</f>
        <v>% DJK_analyzeFluorBackground_anycolor(p1,'manualRange', [6:14:398],'fluorcolor','fluor2','minimalMode',1);</v>
      </c>
      <c r="B68" s="15" t="s">
        <v>90</v>
      </c>
    </row>
    <row r="69" spans="1:2">
      <c r="A69" s="4"/>
    </row>
    <row r="70" spans="1:2">
      <c r="A70" s="8" t="s">
        <v>41</v>
      </c>
    </row>
    <row r="71" spans="1:2">
      <c r="A71" s="4" t="s">
        <v>81</v>
      </c>
      <c r="B71" s="4"/>
    </row>
    <row r="72" spans="1:2">
      <c r="A72" s="4" t="s">
        <v>82</v>
      </c>
      <c r="B72" s="4"/>
    </row>
    <row r="73" spans="1:2">
      <c r="A73" s="4" t="s">
        <v>83</v>
      </c>
      <c r="B73" s="4"/>
    </row>
    <row r="74" spans="1:2">
      <c r="A74" s="4" t="s">
        <v>91</v>
      </c>
      <c r="B74" s="4"/>
    </row>
    <row r="75" spans="1:2">
      <c r="A75" s="4" t="s">
        <v>94</v>
      </c>
      <c r="B75" s="4"/>
    </row>
    <row r="76" spans="1:2">
      <c r="A76" s="4"/>
    </row>
    <row r="77" spans="1:2">
      <c r="A77" s="16" t="s">
        <v>85</v>
      </c>
      <c r="B77" s="16"/>
    </row>
    <row r="78" spans="1:2">
      <c r="A78" s="3" t="s">
        <v>84</v>
      </c>
    </row>
    <row r="79" spans="1:2">
      <c r="A79" s="7"/>
    </row>
    <row r="80" spans="1:2">
      <c r="A80" s="8" t="s">
        <v>46</v>
      </c>
    </row>
    <row r="81" spans="1:2">
      <c r="A81" s="4" t="str">
        <f>CONCATENATE("fitTime = DJK_analyzeMu(p1, schnitzcells, 'xlim', ", B$22, ", 'onScreen', 0,'fitLength',[5 80]);")</f>
        <v>fitTime = DJK_analyzeMu(p1, schnitzcells, 'xlim', [0 1000], 'onScreen', 0,'fitLength',[5 80]);</v>
      </c>
    </row>
    <row r="82" spans="1:2">
      <c r="A82" s="4" t="str">
        <f>CONCATENATE("fitTime = DJK_analyzeMu(p1, schnitzcells, 'xlim', ", B$22, ", 'onScreen', 0,'fitLength',[200 1000]);")</f>
        <v>fitTime = DJK_analyzeMu(p1, schnitzcells, 'xlim', [0 1000], 'onScreen', 0,'fitLength',[200 1000]);</v>
      </c>
    </row>
    <row r="83" spans="1:2">
      <c r="A83" s="4"/>
    </row>
    <row r="84" spans="1:2">
      <c r="A84" s="4" t="str">
        <f>CONCATENATE("DJK_plot_avColonyOverTime(p1, schnitzcells, 'av_mu_fitNew', 'xlim', ", B$22, ", 'ylim', [0 1.0], 'fitTime', fitTime, 'onScreen', 0);")</f>
        <v>DJK_plot_avColonyOverTime(p1, schnitzcells, 'av_mu_fitNew', 'xlim', [0 1000], 'ylim', [0 1.0], 'fitTime', fitTime, 'onScreen', 0);</v>
      </c>
    </row>
    <row r="85" spans="1:2">
      <c r="A85" s="4"/>
      <c r="B85" s="4"/>
    </row>
    <row r="86" spans="1:2">
      <c r="A86" s="4" t="str">
        <f>CONCATENATE("DJK_plot_avColonyOverTime(p1, schnitzcells, 'R6_mean_all', 'xlim', ", B$22, ", 'ylim', [0 400], 'fitTime', fitTime, 'onScreen', 0);")</f>
        <v>DJK_plot_avColonyOverTime(p1, schnitzcells, 'R6_mean_all', 'xlim', [0 1000], 'ylim', [0 400], 'fitTime', fitTime, 'onScreen', 0);</v>
      </c>
      <c r="B86" s="4"/>
    </row>
    <row r="87" spans="1:2">
      <c r="A87" s="4" t="str">
        <f>CONCATENATE("DJK_plot_avColonyOverTime(p1, schnitzcells, 'G6_mean_all', 'xlim', ", B$22, ", 'ylim', [0 150], 'fitTime', fitTime, 'onScreen', 0);")</f>
        <v>DJK_plot_avColonyOverTime(p1, schnitzcells, 'G6_mean_all', 'xlim', [0 1000], 'ylim', [0 150], 'fitTime', fitTime, 'onScreen', 0);</v>
      </c>
      <c r="B87" s="3"/>
    </row>
    <row r="88" spans="1:2">
      <c r="A88" s="4"/>
      <c r="B88" s="3"/>
    </row>
    <row r="89" spans="1:2">
      <c r="A89" s="4" t="str">
        <f>CONCATENATE("DJK_plot_avColonyOverTime(p1, schnitzcells, 'R5_mean_all', 'xlim', ", B$22, ", 'ylim', [0 400], 'fitTime', fitTime, 'onScreen', 0);")</f>
        <v>DJK_plot_avColonyOverTime(p1, schnitzcells, 'R5_mean_all', 'xlim', [0 1000], 'ylim', [0 400], 'fitTime', fitTime, 'onScreen', 0);</v>
      </c>
      <c r="B89" s="3"/>
    </row>
    <row r="90" spans="1:2">
      <c r="A90" s="4" t="str">
        <f>CONCATENATE("DJK_plot_avColonyOverTime(p1, schnitzcells, 'G5_mean_all', 'xlim', ", B$22, ", 'ylim', [0 150], 'fitTime', fitTime, 'onScreen', 0);")</f>
        <v>DJK_plot_avColonyOverTime(p1, schnitzcells, 'G5_mean_all', 'xlim', [0 1000], 'ylim', [0 150], 'fitTime', fitTime, 'onScreen', 0);</v>
      </c>
      <c r="B90" s="3"/>
    </row>
    <row r="91" spans="1:2">
      <c r="A91" s="4"/>
      <c r="B91" s="4"/>
    </row>
    <row r="92" spans="1:2">
      <c r="A92" s="4"/>
      <c r="B92" s="3"/>
    </row>
    <row r="93" spans="1:2">
      <c r="A93" s="4"/>
      <c r="B93" s="3"/>
    </row>
    <row r="94" spans="1:2">
      <c r="A94" s="4"/>
      <c r="B94" s="3"/>
    </row>
    <row r="95" spans="1:2">
      <c r="A95" s="4"/>
      <c r="B95" s="3"/>
    </row>
    <row r="96" spans="1:2">
      <c r="A96" s="8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8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8"/>
      <c r="B120" s="4"/>
    </row>
    <row r="121" spans="1:2">
      <c r="A121" s="3"/>
      <c r="B121" s="8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8"/>
      <c r="B136" s="4"/>
    </row>
    <row r="137" spans="1:2">
      <c r="A137" s="3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</sheetData>
  <mergeCells count="3">
    <mergeCell ref="A1:B1"/>
    <mergeCell ref="A31:B31"/>
    <mergeCell ref="A77:B77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6" t="s">
        <v>10</v>
      </c>
      <c r="B1" s="16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6" t="s">
        <v>11</v>
      </c>
      <c r="B22" s="16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6" t="s">
        <v>55</v>
      </c>
      <c r="B56" s="16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6" t="s">
        <v>21</v>
      </c>
      <c r="D1" s="16"/>
      <c r="E1" s="16"/>
      <c r="F1" s="16"/>
      <c r="G1" s="16"/>
      <c r="H1" s="16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2013-04-08T14:05:37Z</dcterms:modified>
</cp:coreProperties>
</file>