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5135" windowHeight="9300"/>
  </bookViews>
  <sheets>
    <sheet name="script" sheetId="61" r:id="rId1"/>
  </sheets>
  <calcPr calcId="125725"/>
</workbook>
</file>

<file path=xl/calcChain.xml><?xml version="1.0" encoding="utf-8"?>
<calcChain xmlns="http://schemas.openxmlformats.org/spreadsheetml/2006/main">
  <c r="A92" i="61"/>
  <c r="A91"/>
  <c r="A89"/>
  <c r="A88"/>
  <c r="A39" l="1"/>
  <c r="D39"/>
  <c r="A64" l="1"/>
  <c r="A82" l="1"/>
  <c r="A68"/>
  <c r="A67"/>
  <c r="A33"/>
  <c r="A62" l="1"/>
  <c r="A61"/>
  <c r="A58"/>
  <c r="A56"/>
  <c r="A53"/>
  <c r="A50"/>
  <c r="A46"/>
  <c r="A40"/>
  <c r="A36"/>
  <c r="A34"/>
  <c r="A86"/>
  <c r="A81"/>
</calcChain>
</file>

<file path=xl/sharedStrings.xml><?xml version="1.0" encoding="utf-8"?>
<sst xmlns="http://schemas.openxmlformats.org/spreadsheetml/2006/main" count="62" uniqueCount="58">
  <si>
    <t>folder name</t>
  </si>
  <si>
    <t>date</t>
  </si>
  <si>
    <t>position name</t>
  </si>
  <si>
    <t>frames</t>
  </si>
  <si>
    <t>left top</t>
  </si>
  <si>
    <t>right bottom</t>
  </si>
  <si>
    <t>SETTINGS</t>
  </si>
  <si>
    <t>COMMANDS (COPY, PASTE VALUES &amp; FORMAT)</t>
  </si>
  <si>
    <t>[1392,1040]</t>
  </si>
  <si>
    <t>[1 2 3]</t>
  </si>
  <si>
    <t>[1,1]</t>
  </si>
  <si>
    <t>%1 - cropping</t>
  </si>
  <si>
    <t>%2 - segmentation</t>
  </si>
  <si>
    <t>%3 - check / correct segmentation</t>
  </si>
  <si>
    <t>%4 - analyze segmentation and correct</t>
  </si>
  <si>
    <t>%5 - perform tracking, singleCell</t>
  </si>
  <si>
    <t>%6 - correcting fluor</t>
  </si>
  <si>
    <t>%7 - make &amp; add to schnitzcells</t>
  </si>
  <si>
    <t>% Overview all data</t>
  </si>
  <si>
    <t>slices</t>
  </si>
  <si>
    <t>rangeFiltSize</t>
  </si>
  <si>
    <t>maskMargin</t>
  </si>
  <si>
    <t>LoG_Smoothing</t>
  </si>
  <si>
    <t>minCellArea</t>
  </si>
  <si>
    <t>GaussianFilter</t>
  </si>
  <si>
    <t>minDepth</t>
  </si>
  <si>
    <t>fluor1</t>
  </si>
  <si>
    <t>fluor2</t>
  </si>
  <si>
    <t>fluor3</t>
  </si>
  <si>
    <t>none</t>
  </si>
  <si>
    <t>if a fluorescence colour does not exist, set color to: 'none'</t>
  </si>
  <si>
    <t>neckDepth</t>
  </si>
  <si>
    <t>D:\ExperimentalDataTodo</t>
  </si>
  <si>
    <t>%obsolete</t>
  </si>
  <si>
    <t>DJK_compileSchnitzImproved_3colors(p1,'quickMode',0);</t>
  </si>
  <si>
    <t>DJK_addToSchnitzes_length(p1);</t>
  </si>
  <si>
    <t>DJK_addToSchnitzes_length(p1, 'onScreen', 0);</t>
  </si>
  <si>
    <t>[p1,schnitzcells] = DJK_compileSchnitzImproved_3colors(p1,'quickMode',1);</t>
  </si>
  <si>
    <t>%START OF DATA PLOTTING</t>
  </si>
  <si>
    <t>r</t>
  </si>
  <si>
    <t>% second color</t>
  </si>
  <si>
    <t>time axis limits for plots</t>
  </si>
  <si>
    <t>load 'D:\SchnitzcellsCurrentVersion\Schnitzcells\fluo_correction_images\PSF_090402_centered.mat' PSF</t>
  </si>
  <si>
    <t>g</t>
  </si>
  <si>
    <t>pos1</t>
  </si>
  <si>
    <t>load 'D:\SchnitzcellsCurrentVersion\Schnitzcells\fluo_correction_images\Correction_10MHz_GFP_2013_12_18' flatfield shading replace</t>
  </si>
  <si>
    <t>2014-01-24</t>
  </si>
  <si>
    <t>[8:8:190]</t>
  </si>
  <si>
    <t>rich Medium</t>
  </si>
  <si>
    <t>[0 1500]</t>
  </si>
  <si>
    <t>DJK_addToSchnitzes_fluor_anycolor(p1, 'onScreen', 0,'colorNormalize',[0 300], 'fluorcolor','fluor1','minimalMode',0);</t>
  </si>
  <si>
    <t>DJK_addToSchnitzes_fluor_anycolor(p1, 'onScreen', 0,'colorNormalize',[0 600], 'fluorcolor','fluor2','minimalMode',0);</t>
  </si>
  <si>
    <t>adjust fluo corr image</t>
  </si>
  <si>
    <t>% obsolete</t>
  </si>
  <si>
    <t>check if shift sufficient!</t>
  </si>
  <si>
    <t>default [1 2 3]. richMed [1] (more blurred)</t>
  </si>
  <si>
    <t>default 250. richMed 100</t>
  </si>
  <si>
    <t>default 2. richMed 1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</si>
</sst>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color indexed="10"/>
      <name val="Arial"/>
      <family val="2"/>
    </font>
    <font>
      <i/>
      <sz val="8"/>
      <name val="Arial"/>
      <family val="2"/>
    </font>
    <font>
      <b/>
      <i/>
      <sz val="8"/>
      <color theme="9" tint="-0.249977111117893"/>
      <name val="Arial"/>
      <family val="2"/>
    </font>
    <font>
      <b/>
      <sz val="8"/>
      <color theme="9" tint="-0.249977111117893"/>
      <name val="Arial"/>
      <family val="2"/>
    </font>
    <font>
      <i/>
      <sz val="8"/>
      <color theme="9" tint="-0.249977111117893"/>
      <name val="Arial"/>
      <family val="2"/>
    </font>
    <font>
      <sz val="8"/>
      <color theme="9" tint="-0.249977111117893"/>
      <name val="Arial"/>
      <family val="2"/>
    </font>
    <font>
      <sz val="8"/>
      <color theme="0" tint="-0.3499862666707357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1" fillId="0" borderId="0" xfId="0" applyFont="1" applyFill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3" fillId="0" borderId="0" xfId="0" applyFont="1"/>
    <xf numFmtId="0" fontId="3" fillId="0" borderId="0" xfId="0" applyFont="1" applyFill="1"/>
    <xf numFmtId="0" fontId="1" fillId="0" borderId="0" xfId="0" applyFont="1" applyFill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/>
    <xf numFmtId="0" fontId="8" fillId="0" borderId="0" xfId="0" applyFont="1" applyFill="1" applyAlignment="1">
      <alignment horizontal="left"/>
    </xf>
    <xf numFmtId="0" fontId="8" fillId="0" borderId="0" xfId="0" applyFont="1" applyFill="1"/>
    <xf numFmtId="0" fontId="9" fillId="0" borderId="0" xfId="0" applyFont="1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zoomScaleNormal="100" workbookViewId="0">
      <selection activeCell="D17" sqref="D17"/>
    </sheetView>
  </sheetViews>
  <sheetFormatPr defaultRowHeight="11.25"/>
  <cols>
    <col min="1" max="1" width="84" style="1" customWidth="1"/>
    <col min="2" max="2" width="41.5703125" style="1" customWidth="1"/>
    <col min="3" max="3" width="26.5703125" style="1" customWidth="1"/>
    <col min="4" max="16384" width="9.140625" style="1"/>
  </cols>
  <sheetData>
    <row r="1" spans="1:5">
      <c r="A1" s="17" t="s">
        <v>6</v>
      </c>
      <c r="B1" s="17"/>
    </row>
    <row r="2" spans="1:5">
      <c r="A2" s="2" t="s">
        <v>1</v>
      </c>
      <c r="B2" s="6" t="s">
        <v>46</v>
      </c>
      <c r="C2" s="5"/>
    </row>
    <row r="3" spans="1:5">
      <c r="A3" s="2" t="s">
        <v>2</v>
      </c>
      <c r="B3" s="5" t="s">
        <v>44</v>
      </c>
      <c r="C3" s="5"/>
      <c r="E3" s="5"/>
    </row>
    <row r="4" spans="1:5">
      <c r="A4" s="2" t="s">
        <v>0</v>
      </c>
      <c r="B4" s="5" t="s">
        <v>32</v>
      </c>
      <c r="C4" s="5"/>
      <c r="D4" s="5"/>
    </row>
    <row r="5" spans="1:5">
      <c r="A5" s="2" t="s">
        <v>3</v>
      </c>
      <c r="B5" s="5" t="s">
        <v>47</v>
      </c>
      <c r="C5" s="5"/>
      <c r="D5" s="5"/>
    </row>
    <row r="6" spans="1:5">
      <c r="A6" s="2" t="s">
        <v>26</v>
      </c>
      <c r="B6" s="5" t="s">
        <v>39</v>
      </c>
      <c r="C6" s="5"/>
      <c r="D6" s="5"/>
    </row>
    <row r="7" spans="1:5">
      <c r="A7" s="2" t="s">
        <v>27</v>
      </c>
      <c r="B7" s="5" t="s">
        <v>43</v>
      </c>
      <c r="C7" s="5"/>
    </row>
    <row r="8" spans="1:5">
      <c r="A8" s="2" t="s">
        <v>28</v>
      </c>
      <c r="B8" s="5" t="s">
        <v>29</v>
      </c>
      <c r="C8" s="12" t="s">
        <v>30</v>
      </c>
      <c r="D8" s="5"/>
    </row>
    <row r="9" spans="1:5">
      <c r="A9" s="2"/>
      <c r="B9" s="9"/>
      <c r="C9" s="9"/>
      <c r="D9" s="4"/>
      <c r="E9" s="4"/>
    </row>
    <row r="10" spans="1:5">
      <c r="A10" s="2" t="s">
        <v>4</v>
      </c>
      <c r="B10" s="9" t="s">
        <v>10</v>
      </c>
      <c r="C10" s="9"/>
      <c r="D10" s="4"/>
      <c r="E10" s="4"/>
    </row>
    <row r="11" spans="1:5">
      <c r="A11" s="2" t="s">
        <v>5</v>
      </c>
      <c r="B11" s="9" t="s">
        <v>8</v>
      </c>
      <c r="C11" s="9"/>
      <c r="D11" s="4"/>
      <c r="E11" s="4"/>
    </row>
    <row r="12" spans="1:5">
      <c r="A12" s="2"/>
      <c r="B12" s="9"/>
      <c r="C12" s="14"/>
      <c r="D12" s="4"/>
      <c r="E12" s="4"/>
    </row>
    <row r="13" spans="1:5">
      <c r="A13" s="2" t="s">
        <v>19</v>
      </c>
      <c r="B13" s="4" t="s">
        <v>9</v>
      </c>
      <c r="C13" s="14" t="s">
        <v>55</v>
      </c>
      <c r="D13" s="4"/>
      <c r="E13" s="4"/>
    </row>
    <row r="14" spans="1:5">
      <c r="A14" s="2" t="s">
        <v>20</v>
      </c>
      <c r="B14" s="9">
        <v>35</v>
      </c>
      <c r="C14" s="14"/>
      <c r="D14" s="4"/>
      <c r="E14" s="4"/>
    </row>
    <row r="15" spans="1:5">
      <c r="A15" s="2" t="s">
        <v>21</v>
      </c>
      <c r="B15" s="9">
        <v>20</v>
      </c>
      <c r="C15" s="15"/>
      <c r="D15" s="4"/>
      <c r="E15" s="4"/>
    </row>
    <row r="16" spans="1:5">
      <c r="A16" s="2" t="s">
        <v>22</v>
      </c>
      <c r="B16" s="9">
        <v>2</v>
      </c>
      <c r="C16" s="15"/>
      <c r="D16" s="4"/>
      <c r="E16" s="4"/>
    </row>
    <row r="17" spans="1:5">
      <c r="A17" s="2" t="s">
        <v>23</v>
      </c>
      <c r="B17" s="9">
        <v>250</v>
      </c>
      <c r="C17" s="15" t="s">
        <v>56</v>
      </c>
      <c r="D17" s="15"/>
      <c r="E17" s="4"/>
    </row>
    <row r="18" spans="1:5">
      <c r="A18" s="2" t="s">
        <v>24</v>
      </c>
      <c r="B18" s="9">
        <v>5</v>
      </c>
      <c r="C18" s="15"/>
      <c r="D18" s="4"/>
      <c r="E18" s="4"/>
    </row>
    <row r="19" spans="1:5">
      <c r="A19" s="2" t="s">
        <v>25</v>
      </c>
      <c r="B19" s="9">
        <v>5</v>
      </c>
      <c r="C19" s="15"/>
      <c r="D19" s="4"/>
      <c r="E19" s="4"/>
    </row>
    <row r="20" spans="1:5">
      <c r="A20" s="2" t="s">
        <v>31</v>
      </c>
      <c r="B20" s="9">
        <v>2</v>
      </c>
      <c r="C20" s="15" t="s">
        <v>57</v>
      </c>
      <c r="D20" s="4"/>
      <c r="E20" s="4"/>
    </row>
    <row r="21" spans="1:5">
      <c r="A21" s="2"/>
      <c r="B21" s="9"/>
      <c r="C21" s="15"/>
      <c r="D21" s="4"/>
      <c r="E21" s="4"/>
    </row>
    <row r="22" spans="1:5">
      <c r="A22" s="2" t="s">
        <v>41</v>
      </c>
      <c r="B22" s="9" t="s">
        <v>49</v>
      </c>
      <c r="C22" s="15"/>
      <c r="D22" s="4"/>
      <c r="E22" s="4"/>
    </row>
    <row r="23" spans="1:5">
      <c r="A23" s="2"/>
      <c r="B23" s="9"/>
      <c r="C23" s="15"/>
      <c r="D23" s="4"/>
      <c r="E23" s="4"/>
    </row>
    <row r="24" spans="1:5">
      <c r="A24" s="2"/>
      <c r="B24" s="5"/>
    </row>
    <row r="25" spans="1:5">
      <c r="A25" s="2"/>
      <c r="B25" s="5"/>
    </row>
    <row r="26" spans="1:5">
      <c r="A26" s="2"/>
      <c r="B26" s="5"/>
    </row>
    <row r="27" spans="1:5">
      <c r="A27" s="2"/>
      <c r="B27" s="5"/>
      <c r="C27" s="13"/>
    </row>
    <row r="28" spans="1:5">
      <c r="A28" s="2"/>
      <c r="B28" s="5"/>
    </row>
    <row r="29" spans="1:5">
      <c r="A29" s="2"/>
      <c r="B29" s="5"/>
    </row>
    <row r="30" spans="1:5">
      <c r="A30" s="2"/>
      <c r="B30" s="5"/>
    </row>
    <row r="31" spans="1:5">
      <c r="A31" s="17" t="s">
        <v>7</v>
      </c>
      <c r="B31" s="17"/>
    </row>
    <row r="32" spans="1:5">
      <c r="A32" s="7" t="s">
        <v>11</v>
      </c>
    </row>
    <row r="33" spans="1:4">
      <c r="A33" s="1" t="str">
        <f>CONCATENATE("p1 = DJK_initschnitz('",B$3,"','",B$2,"','e.coli.amolf','rootDir','",B$4,"\', 'cropLeftTop',",B$10,", 'cropRightBottom',",B$11,",'fluor1','",B$6,"','fluor2','",B$7,"','fluor3','",B$8,"');")</f>
        <v>p1 = DJK_initschnitz('pos1','2014-01-24','e.coli.amolf','rootDir','D:\ExperimentalDataTodo\', 'cropLeftTop',[1,1], 'cropRightBottom',[1392,1040],'fluor1','r','fluor2','g','fluor3','none');</v>
      </c>
    </row>
    <row r="34" spans="1:4">
      <c r="A34" s="1" t="str">
        <f>CONCATENATE("DJK_cropImages_3colors(p1, ",B$5,", ",B$10,", ",B$11, ", 'cropName', '",B3,"crop');")</f>
        <v>DJK_cropImages_3colors(p1, [8:8:190], [1,1], [1392,1040], 'cropName', 'pos1crop');</v>
      </c>
    </row>
    <row r="35" spans="1:4">
      <c r="A35" s="4"/>
    </row>
    <row r="36" spans="1:4">
      <c r="A36" s="2" t="str">
        <f>CONCATENATE("p1 = DJK_initschnitz('",B$3,"crop','",B$2,"','e.coli.AMOLF','rootDir','",B$4,"\', 'cropLeftTop', ", B$10,", 'cropRightBottom', ", B$11,",'fluor1','",B$6,"','fluor2','",B$7,"','fluor3','",B$8,"');")</f>
        <v>p1 = DJK_initschnitz('pos1crop','2014-01-24','e.coli.AMOLF','rootDir','D:\ExperimentalDataTodo\', 'cropLeftTop', [1,1], 'cropRightBottom', [1392,1040],'fluor1','r','fluor2','g','fluor3','none');</v>
      </c>
    </row>
    <row r="38" spans="1:4">
      <c r="A38" s="7" t="s">
        <v>12</v>
      </c>
      <c r="D38" s="11" t="s">
        <v>48</v>
      </c>
    </row>
    <row r="39" spans="1:4">
      <c r="A39" s="1" t="str">
        <f>CONCATENATE("PN_segmoviephase_3colors(p1,'segRange', ", B$5, ",'slices', ", B$13, ",'rangeFiltSize', ", B$14, ",'maskMargin', ", B$15, ",'LoG_Smoothing', ", B$16, ",'minCellArea', ", B$17, ",'GaussianFilter', ", B$18, ",'minDepth', ", B$19, ",'neckDepth', ", B$20, ");")</f>
        <v>PN_segmoviephase_3colors(p1,'segRange', [8:8:190],'slices', [1 2 3],'rangeFiltSize', 35,'maskMargin', 20,'LoG_Smoothing', 2,'minCellArea', 250,'GaussianFilter', 5,'minDepth', 5,'neckDepth', 2);</v>
      </c>
      <c r="D39" s="1" t="str">
        <f>CONCATENATE("PN_segmoviephase_3colors(p1,'segRange', ", E$5, ",'slices', ", E$13, ",'rangeFiltSize', ", E$14, ",'maskMargin', ", E$15, ",'LoG_Smoothing', ", E$16, ",'minCellArea', ", E$17, ",'GaussianFilter', ", E$18, ",'minDepth', ", E$19, ",'neckDepth', ", E$20, ",'medium','rich');")</f>
        <v>PN_segmoviephase_3colors(p1,'segRange', ,'slices', ,'rangeFiltSize', ,'maskMargin', ,'LoG_Smoothing', ,'minCellArea', ,'GaussianFilter', ,'minDepth', ,'neckDepth', ,'medium','rich');</v>
      </c>
    </row>
    <row r="40" spans="1:4">
      <c r="A40" s="1" t="str">
        <f>CONCATENATE("PN_copySegFiles(p1,'segRange', ", B$5, ",'slices', ", B$13, ",'rangeFiltSize', ", B$14, ",'maskMargin', ", B$15, ",'LoG_Smoothing', ", B$16, ",'minCellArea', ", B$17, ",'GaussianFilter', ", B$18, ",'minDepth', ", B$19, ",'neckDepth', ", B$20, ");")</f>
        <v>PN_copySegFiles(p1,'segRange', [8:8:190],'slices', [1 2 3],'rangeFiltSize', 35,'maskMargin', 20,'LoG_Smoothing', 2,'minCellArea', 250,'GaussianFilter', 5,'minDepth', 5,'neckDepth', 2);</v>
      </c>
    </row>
    <row r="44" spans="1:4">
      <c r="A44" s="7" t="s">
        <v>13</v>
      </c>
    </row>
    <row r="46" spans="1:4">
      <c r="A46" s="4" t="str">
        <f>CONCATENATE("PN_manualcheckseg(p1,'manualRange',", B$5, ",'override',1,'assistedCorrection',0);")</f>
        <v>PN_manualcheckseg(p1,'manualRange',[8:8:190],'override',1,'assistedCorrection',0);</v>
      </c>
    </row>
    <row r="47" spans="1:4">
      <c r="A47" s="4"/>
    </row>
    <row r="49" spans="1:3">
      <c r="A49" s="7" t="s">
        <v>14</v>
      </c>
    </row>
    <row r="50" spans="1:3">
      <c r="A50" s="4" t="str">
        <f>CONCATENATE("DJK_analyzeSeg(p1,'manualRange',", B$5, ");")</f>
        <v>DJK_analyzeSeg(p1,'manualRange',[8:8:190]);</v>
      </c>
    </row>
    <row r="51" spans="1:3">
      <c r="A51" s="4"/>
    </row>
    <row r="52" spans="1:3">
      <c r="A52" s="7" t="s">
        <v>15</v>
      </c>
    </row>
    <row r="53" spans="1:3">
      <c r="A53" s="4" t="str">
        <f>CONCATENATE("DJK_trackcomplete(p1,'trackRange',", B$5, ",'trackMethod','singleCell');")</f>
        <v>DJK_trackcomplete(p1,'trackRange',[8:8:190],'trackMethod','singleCell');</v>
      </c>
    </row>
    <row r="54" spans="1:3">
      <c r="A54" s="4"/>
      <c r="C54" s="10"/>
    </row>
    <row r="55" spans="1:3">
      <c r="A55" s="8" t="s">
        <v>16</v>
      </c>
      <c r="C55" s="10"/>
    </row>
    <row r="56" spans="1:3">
      <c r="A56" s="1" t="str">
        <f>CONCATENATE("NW_initializeFluorData(p1,'manualRange', ", B$5, ");")</f>
        <v>NW_initializeFluorData(p1,'manualRange', [8:8:190]);</v>
      </c>
      <c r="C56" s="10"/>
    </row>
    <row r="57" spans="1:3">
      <c r="A57" s="4"/>
      <c r="C57" s="10"/>
    </row>
    <row r="58" spans="1:3">
      <c r="A58" s="4" t="str">
        <f>CONCATENATE("optimalShift = DJK_getFluorShift_anycolor(p1,'manualRange', ", B$5, ",'fluorcolor','fluor1','maxShift',10);")</f>
        <v>optimalShift = DJK_getFluorShift_anycolor(p1,'manualRange', [8:8:190],'fluorcolor','fluor1','maxShift',10);</v>
      </c>
      <c r="C58" s="11" t="s">
        <v>54</v>
      </c>
    </row>
    <row r="59" spans="1:3">
      <c r="A59" s="4" t="s">
        <v>45</v>
      </c>
      <c r="C59" s="11" t="s">
        <v>52</v>
      </c>
    </row>
    <row r="60" spans="1:3">
      <c r="A60" s="4" t="s">
        <v>42</v>
      </c>
      <c r="C60" s="10"/>
    </row>
    <row r="61" spans="1:3">
      <c r="A61" s="4" t="str">
        <f>CONCATENATE("DJK_correctFluorImage_anycolor(p1, flatfield, shading, replace,'manualRange', ", B$5, ",  'fluorShift', optimalShift, 'deconv_func', @(im) deconvlucy(im, PSF),'fluorcolor','fluor1','minimalMode',0);")</f>
        <v>DJK_correctFluorImage_anycolor(p1, flatfield, shading, replace,'manualRange', [8:8:190],  'fluorShift', optimalShift, 'deconv_func', @(im) deconvlucy(im, PSF),'fluorcolor','fluor1','minimalMode',0);</v>
      </c>
      <c r="C61" s="10"/>
    </row>
    <row r="62" spans="1:3">
      <c r="A62" s="16" t="str">
        <f>CONCATENATE("% DJK_analyzeFluorBackground_anycolor(p1,'manualRange', ", B$5, ",'fluorcolor','fluor1','minimalMode',1);")</f>
        <v>% DJK_analyzeFluorBackground_anycolor(p1,'manualRange', [8:8:190],'fluorcolor','fluor1','minimalMode',1);</v>
      </c>
      <c r="C62" s="13" t="s">
        <v>33</v>
      </c>
    </row>
    <row r="63" spans="1:3">
      <c r="A63" s="8" t="s">
        <v>40</v>
      </c>
      <c r="C63" s="10"/>
    </row>
    <row r="64" spans="1:3">
      <c r="A64" s="4" t="str">
        <f>CONCATENATE("optimalShift2 = DJK_getFluorShift_anycolor(p1,'manualRange', ", B$5, ",'fluorcolor','fluor2','maxShift',10);")</f>
        <v>optimalShift2 = DJK_getFluorShift_anycolor(p1,'manualRange', [8:8:190],'fluorcolor','fluor2','maxShift',10);</v>
      </c>
      <c r="C64" s="11" t="s">
        <v>54</v>
      </c>
    </row>
    <row r="65" spans="1:3">
      <c r="A65" s="4" t="s">
        <v>45</v>
      </c>
      <c r="C65" s="11" t="s">
        <v>52</v>
      </c>
    </row>
    <row r="66" spans="1:3">
      <c r="A66" s="4" t="s">
        <v>42</v>
      </c>
      <c r="C66" s="10"/>
    </row>
    <row r="67" spans="1:3">
      <c r="A67" s="4" t="str">
        <f>CONCATENATE("DJK_correctFluorImage_anycolor(p1, flatfield, shading, replace,'manualRange', ", B$5, ",  'fluorShift', optimalShift2, 'deconv_func', @(im) deconvlucy(im, PSF),'fluorcolor','fluor2','minimalMode',0);")</f>
        <v>DJK_correctFluorImage_anycolor(p1, flatfield, shading, replace,'manualRange', [8:8:190],  'fluorShift', optimalShift2, 'deconv_func', @(im) deconvlucy(im, PSF),'fluorcolor','fluor2','minimalMode',0);</v>
      </c>
      <c r="C67" s="10"/>
    </row>
    <row r="68" spans="1:3">
      <c r="A68" s="16" t="str">
        <f>CONCATENATE("% DJK_analyzeFluorBackground_anycolor(p1,'manualRange', ", B$5, ",'fluorcolor','fluor2','minimalMode',1);")</f>
        <v>% DJK_analyzeFluorBackground_anycolor(p1,'manualRange', [8:8:190],'fluorcolor','fluor2','minimalMode',1);</v>
      </c>
      <c r="C68" s="13" t="s">
        <v>53</v>
      </c>
    </row>
    <row r="69" spans="1:3">
      <c r="A69" s="4"/>
      <c r="C69" s="10"/>
    </row>
    <row r="70" spans="1:3">
      <c r="A70" s="8" t="s">
        <v>17</v>
      </c>
      <c r="C70" s="10"/>
    </row>
    <row r="71" spans="1:3">
      <c r="A71" s="4" t="s">
        <v>34</v>
      </c>
      <c r="B71" s="4"/>
    </row>
    <row r="72" spans="1:3">
      <c r="A72" s="4" t="s">
        <v>35</v>
      </c>
      <c r="B72" s="4"/>
    </row>
    <row r="73" spans="1:3">
      <c r="A73" s="4" t="s">
        <v>36</v>
      </c>
      <c r="B73" s="4"/>
    </row>
    <row r="74" spans="1:3">
      <c r="A74" s="4" t="s">
        <v>50</v>
      </c>
      <c r="B74" s="4"/>
    </row>
    <row r="75" spans="1:3">
      <c r="A75" s="4" t="s">
        <v>51</v>
      </c>
      <c r="B75" s="4"/>
    </row>
    <row r="76" spans="1:3">
      <c r="A76" s="4"/>
    </row>
    <row r="77" spans="1:3">
      <c r="A77" s="17" t="s">
        <v>38</v>
      </c>
      <c r="B77" s="17"/>
    </row>
    <row r="78" spans="1:3">
      <c r="A78" s="3" t="s">
        <v>37</v>
      </c>
    </row>
    <row r="79" spans="1:3">
      <c r="A79" s="7"/>
    </row>
    <row r="80" spans="1:3">
      <c r="A80" s="8" t="s">
        <v>18</v>
      </c>
    </row>
    <row r="81" spans="1:2">
      <c r="A81" s="4" t="str">
        <f>CONCATENATE("fitTime = DJK_analyzeMu(p1, schnitzcells, 'xlim', ", B$22, ", 'onScreen', 0,'fitLength',[5 80]);")</f>
        <v>fitTime = DJK_analyzeMu(p1, schnitzcells, 'xlim', [0 1500], 'onScreen', 0,'fitLength',[5 80]);</v>
      </c>
    </row>
    <row r="82" spans="1:2">
      <c r="A82" s="4" t="str">
        <f>CONCATENATE("fitTime = DJK_analyzeMu(p1, schnitzcells, 'xlim', ", B$22, ", 'onScreen', 0,'fitLength',[100 1000]);")</f>
        <v>fitTime = DJK_analyzeMu(p1, schnitzcells, 'xlim', [0 1500], 'onScreen', 0,'fitLength',[100 1000]);</v>
      </c>
    </row>
    <row r="83" spans="1:2">
      <c r="A83" s="4"/>
    </row>
    <row r="84" spans="1:2">
      <c r="A84" s="4"/>
    </row>
    <row r="85" spans="1:2">
      <c r="B85" s="4"/>
    </row>
    <row r="86" spans="1:2">
      <c r="A86" s="4" t="str">
        <f>CONCATENATE("DJK_plot_avColonyOverTime(p1, schnitzcells, 'av_mu_fitNew', 'xlim', ", B$22, ", 'ylim', [0 1.0], 'fitTime', fitTime, 'onScreen', 0);")</f>
        <v>DJK_plot_avColonyOverTime(p1, schnitzcells, 'av_mu_fitNew', 'xlim', [0 1500], 'ylim', [0 1.0], 'fitTime', fitTime, 'onScreen', 0);</v>
      </c>
      <c r="B86" s="4"/>
    </row>
    <row r="87" spans="1:2">
      <c r="A87" s="4"/>
      <c r="B87" s="3"/>
    </row>
    <row r="88" spans="1:2">
      <c r="A88" s="4" t="str">
        <f>CONCATENATE("DJK_plot_avColonyOverTime(p1, schnitzcells, 'R6_mean_all', 'xlim', ", B$22, ", 'ylim', [0 300], 'fitTime', fitTime, 'onScreen', 0);")</f>
        <v>DJK_plot_avColonyOverTime(p1, schnitzcells, 'R6_mean_all', 'xlim', [0 1500], 'ylim', [0 300], 'fitTime', fitTime, 'onScreen', 0);</v>
      </c>
      <c r="B88" s="3"/>
    </row>
    <row r="89" spans="1:2">
      <c r="A89" s="4" t="str">
        <f>CONCATENATE("DJK_plot_avColonyOverTime(p1, schnitzcells, 'G6_mean_all', 'xlim', ", B$22, ", 'ylim', [0 600], 'fitTime', fitTime, 'onScreen', 0);")</f>
        <v>DJK_plot_avColonyOverTime(p1, schnitzcells, 'G6_mean_all', 'xlim', [0 1500], 'ylim', [0 600], 'fitTime', fitTime, 'onScreen', 0);</v>
      </c>
      <c r="B89" s="3"/>
    </row>
    <row r="90" spans="1:2">
      <c r="A90" s="4"/>
      <c r="B90" s="3"/>
    </row>
    <row r="91" spans="1:2">
      <c r="A91" s="4" t="str">
        <f>CONCATENATE("DJK_plot_avColonyOverTime(p1, schnitzcells, 'R5_mean_all', 'xlim', ", B$22, ", 'ylim', [0 300], 'fitTime', fitTime, 'onScreen', 0);")</f>
        <v>DJK_plot_avColonyOverTime(p1, schnitzcells, 'R5_mean_all', 'xlim', [0 1500], 'ylim', [0 300], 'fitTime', fitTime, 'onScreen', 0);</v>
      </c>
      <c r="B91" s="4"/>
    </row>
    <row r="92" spans="1:2">
      <c r="A92" s="4" t="str">
        <f>CONCATENATE("DJK_plot_avColonyOverTime(p1, schnitzcells, 'G5_mean_all', 'xlim', ", B$22, ", 'ylim', [0 600], 'fitTime', fitTime, 'onScreen', 0);")</f>
        <v>DJK_plot_avColonyOverTime(p1, schnitzcells, 'G5_mean_all', 'xlim', [0 1500], 'ylim', [0 600], 'fitTime', fitTime, 'onScreen', 0);</v>
      </c>
      <c r="B92" s="3"/>
    </row>
    <row r="93" spans="1:2">
      <c r="A93" s="4"/>
      <c r="B93" s="3"/>
    </row>
    <row r="94" spans="1:2">
      <c r="A94" s="4"/>
      <c r="B94" s="3"/>
    </row>
    <row r="95" spans="1:2">
      <c r="A95" s="4"/>
      <c r="B95" s="3"/>
    </row>
    <row r="96" spans="1:2">
      <c r="A96" s="8"/>
      <c r="B96" s="4"/>
    </row>
    <row r="97" spans="1:2">
      <c r="A97" s="4"/>
      <c r="B97" s="4"/>
    </row>
    <row r="98" spans="1:2">
      <c r="A98" s="4"/>
      <c r="B98" s="4"/>
    </row>
    <row r="99" spans="1:2">
      <c r="A99" s="4"/>
      <c r="B99" s="4"/>
    </row>
    <row r="100" spans="1:2">
      <c r="A100" s="4"/>
      <c r="B100" s="4"/>
    </row>
    <row r="101" spans="1:2">
      <c r="A101" s="4"/>
      <c r="B101" s="4"/>
    </row>
    <row r="102" spans="1:2">
      <c r="A102" s="4"/>
      <c r="B102" s="4"/>
    </row>
    <row r="103" spans="1:2">
      <c r="A103" s="4"/>
      <c r="B103" s="4"/>
    </row>
    <row r="104" spans="1:2">
      <c r="A104" s="4"/>
      <c r="B104" s="4"/>
    </row>
    <row r="105" spans="1:2">
      <c r="A105" s="4"/>
      <c r="B105" s="4"/>
    </row>
    <row r="106" spans="1:2">
      <c r="A106" s="4"/>
      <c r="B106" s="4"/>
    </row>
    <row r="107" spans="1:2">
      <c r="A107" s="4"/>
      <c r="B107" s="4"/>
    </row>
    <row r="108" spans="1:2">
      <c r="A108" s="8"/>
      <c r="B108" s="4"/>
    </row>
    <row r="109" spans="1:2">
      <c r="A109" s="4"/>
      <c r="B109" s="4"/>
    </row>
    <row r="110" spans="1:2">
      <c r="A110" s="4"/>
      <c r="B110" s="4"/>
    </row>
    <row r="111" spans="1:2">
      <c r="A111" s="4"/>
      <c r="B111" s="4"/>
    </row>
    <row r="112" spans="1:2">
      <c r="A112" s="4"/>
      <c r="B112" s="4"/>
    </row>
    <row r="113" spans="1:2">
      <c r="A113" s="4"/>
      <c r="B113" s="4"/>
    </row>
    <row r="114" spans="1:2">
      <c r="A114" s="4"/>
      <c r="B114" s="4"/>
    </row>
    <row r="115" spans="1:2">
      <c r="A115" s="4"/>
      <c r="B115" s="4"/>
    </row>
    <row r="116" spans="1:2">
      <c r="A116" s="4"/>
      <c r="B116" s="4"/>
    </row>
    <row r="117" spans="1:2">
      <c r="A117" s="4"/>
      <c r="B117" s="4"/>
    </row>
    <row r="118" spans="1:2">
      <c r="A118" s="4"/>
      <c r="B118" s="4"/>
    </row>
    <row r="119" spans="1:2">
      <c r="A119" s="4"/>
      <c r="B119" s="4"/>
    </row>
    <row r="120" spans="1:2">
      <c r="A120" s="8"/>
      <c r="B120" s="4"/>
    </row>
    <row r="121" spans="1:2">
      <c r="A121" s="3"/>
      <c r="B121" s="8"/>
    </row>
    <row r="122" spans="1:2">
      <c r="A122" s="4"/>
      <c r="B122" s="4"/>
    </row>
    <row r="123" spans="1:2">
      <c r="A123" s="4"/>
      <c r="B123" s="4"/>
    </row>
    <row r="124" spans="1:2">
      <c r="A124" s="4"/>
      <c r="B124" s="4"/>
    </row>
    <row r="125" spans="1:2">
      <c r="A125" s="4"/>
      <c r="B125" s="4"/>
    </row>
    <row r="126" spans="1:2">
      <c r="A126" s="4"/>
      <c r="B126" s="4"/>
    </row>
    <row r="127" spans="1:2">
      <c r="A127" s="4"/>
      <c r="B127" s="4"/>
    </row>
    <row r="128" spans="1:2">
      <c r="A128" s="4"/>
      <c r="B128" s="4"/>
    </row>
    <row r="129" spans="1:2">
      <c r="A129" s="4"/>
      <c r="B129" s="4"/>
    </row>
    <row r="130" spans="1:2">
      <c r="A130" s="4"/>
      <c r="B130" s="4"/>
    </row>
    <row r="131" spans="1:2">
      <c r="A131" s="4"/>
      <c r="B131" s="4"/>
    </row>
    <row r="132" spans="1:2">
      <c r="A132" s="4"/>
      <c r="B132" s="4"/>
    </row>
    <row r="133" spans="1:2">
      <c r="A133" s="4"/>
      <c r="B133" s="4"/>
    </row>
    <row r="134" spans="1:2">
      <c r="A134" s="4"/>
      <c r="B134" s="4"/>
    </row>
    <row r="135" spans="1:2">
      <c r="A135" s="4"/>
      <c r="B135" s="4"/>
    </row>
    <row r="136" spans="1:2">
      <c r="A136" s="8"/>
      <c r="B136" s="4"/>
    </row>
    <row r="137" spans="1:2">
      <c r="A137" s="3"/>
      <c r="B137" s="4"/>
    </row>
    <row r="138" spans="1:2">
      <c r="A138" s="4"/>
      <c r="B138" s="4"/>
    </row>
    <row r="139" spans="1:2">
      <c r="A139" s="4"/>
      <c r="B139" s="4"/>
    </row>
    <row r="140" spans="1:2">
      <c r="A140" s="4"/>
      <c r="B140" s="4"/>
    </row>
    <row r="141" spans="1:2">
      <c r="A141" s="4"/>
      <c r="B141" s="4"/>
    </row>
    <row r="142" spans="1:2">
      <c r="A142" s="4"/>
      <c r="B142" s="4"/>
    </row>
    <row r="143" spans="1:2">
      <c r="A143" s="4"/>
      <c r="B143" s="4"/>
    </row>
    <row r="144" spans="1:2">
      <c r="A144" s="4"/>
      <c r="B144" s="4"/>
    </row>
    <row r="145" spans="1:2">
      <c r="A145" s="4"/>
      <c r="B145" s="4"/>
    </row>
    <row r="146" spans="1:2">
      <c r="A146" s="4"/>
      <c r="B146" s="4"/>
    </row>
  </sheetData>
  <mergeCells count="3">
    <mergeCell ref="A1:B1"/>
    <mergeCell ref="A31:B31"/>
    <mergeCell ref="A77:B77"/>
  </mergeCells>
  <phoneticPr fontId="0" type="noConversion"/>
  <pageMargins left="0.75" right="0.75" top="1" bottom="1" header="0.5" footer="0.5"/>
  <pageSetup paperSize="9" orientation="portrait" verticalDpi="4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script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walker</cp:lastModifiedBy>
  <cp:lastPrinted>2007-12-04T14:48:44Z</cp:lastPrinted>
  <dcterms:created xsi:type="dcterms:W3CDTF">1996-10-14T23:33:28Z</dcterms:created>
  <dcterms:modified xsi:type="dcterms:W3CDTF">2014-04-02T09:37:49Z</dcterms:modified>
</cp:coreProperties>
</file>